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4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G11" i="16" l="1"/>
  <c r="G10" i="16" s="1"/>
  <c r="I16" i="16"/>
  <c r="I11" i="16" s="1"/>
  <c r="I10" i="16" l="1"/>
  <c r="K11" i="16"/>
  <c r="K16" i="16"/>
  <c r="I13" i="2"/>
  <c r="I11" i="2" s="1"/>
  <c r="C26" i="1" l="1"/>
  <c r="K21" i="16"/>
  <c r="K20" i="16"/>
  <c r="K19" i="16"/>
  <c r="K18" i="16"/>
  <c r="K17" i="16"/>
  <c r="K15" i="16"/>
  <c r="K14" i="16"/>
  <c r="K13" i="16"/>
  <c r="K12" i="16"/>
  <c r="K10" i="16"/>
  <c r="I10" i="2"/>
  <c r="I9" i="2" l="1"/>
  <c r="B14" i="27"/>
  <c r="B10" i="27"/>
  <c r="C10" i="1" l="1"/>
  <c r="C41" i="1" s="1"/>
  <c r="D12" i="1" s="1"/>
  <c r="J20" i="2"/>
  <c r="J18" i="2"/>
  <c r="J16" i="2"/>
  <c r="J14" i="2"/>
  <c r="J21" i="2"/>
  <c r="J9" i="2"/>
  <c r="J19" i="2"/>
  <c r="J15" i="2"/>
  <c r="J13" i="2"/>
  <c r="J12" i="2"/>
  <c r="J17" i="2"/>
  <c r="J11" i="2"/>
  <c r="J10" i="2"/>
  <c r="B9" i="27"/>
  <c r="C42" i="1" s="1"/>
  <c r="D19" i="1" l="1"/>
  <c r="D25" i="1"/>
  <c r="L19" i="16"/>
  <c r="D31" i="1"/>
  <c r="K15" i="2"/>
  <c r="L17" i="16"/>
  <c r="D35" i="1"/>
  <c r="D39" i="1"/>
  <c r="D34" i="1"/>
  <c r="L15" i="16"/>
  <c r="D40" i="1"/>
  <c r="D17" i="1"/>
  <c r="D16" i="1"/>
  <c r="D29" i="1"/>
  <c r="D24" i="1"/>
  <c r="K12" i="2"/>
  <c r="K18" i="2"/>
  <c r="K21" i="2"/>
  <c r="D33" i="1"/>
  <c r="D15" i="1"/>
  <c r="L20" i="16"/>
  <c r="K17" i="2"/>
  <c r="L18" i="16"/>
  <c r="D41" i="1"/>
  <c r="D27" i="1"/>
  <c r="K13" i="2"/>
  <c r="L13" i="16"/>
  <c r="D28" i="1"/>
  <c r="K14" i="2"/>
  <c r="D14" i="1"/>
  <c r="D13" i="1"/>
  <c r="L16" i="16"/>
  <c r="D23" i="1"/>
  <c r="K16" i="2"/>
  <c r="D21" i="1"/>
  <c r="L10" i="16"/>
  <c r="K19" i="2"/>
  <c r="D20" i="1"/>
  <c r="L12" i="16"/>
  <c r="D30" i="1"/>
  <c r="L11" i="16"/>
  <c r="D32" i="1"/>
  <c r="D18" i="1"/>
  <c r="K11" i="2"/>
  <c r="D26" i="1"/>
  <c r="L14" i="16"/>
  <c r="D38" i="1"/>
  <c r="K10" i="2"/>
  <c r="K20" i="2"/>
  <c r="D36" i="1"/>
  <c r="L21" i="16"/>
  <c r="K9" i="2"/>
  <c r="D10" i="1" s="1"/>
</calcChain>
</file>

<file path=xl/sharedStrings.xml><?xml version="1.0" encoding="utf-8"?>
<sst xmlns="http://schemas.openxmlformats.org/spreadsheetml/2006/main" count="3613" uniqueCount="888">
  <si>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</si>
  <si>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</si>
  <si>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</si>
  <si>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</si>
  <si>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</si>
  <si>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</si>
  <si>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</si>
  <si>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</si>
  <si>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</si>
  <si>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</si>
  <si>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</si>
  <si>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</si>
  <si>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</si>
  <si>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</si>
  <si>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</si>
  <si>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</si>
  <si>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</si>
  <si>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</si>
  <si>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</si>
  <si>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</si>
  <si>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</si>
  <si>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</si>
  <si>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</si>
  <si>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</si>
  <si>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</si>
  <si>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</si>
  <si>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</si>
  <si>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</si>
  <si>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</si>
  <si>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</si>
  <si>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</si>
  <si>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</si>
  <si>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</si>
  <si>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</si>
  <si>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</si>
  <si>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</si>
  <si>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</si>
  <si>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</si>
  <si>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</si>
  <si>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</si>
  <si>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</si>
  <si>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</si>
  <si>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</si>
  <si>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</si>
  <si>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</si>
  <si>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</si>
  <si>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</si>
  <si>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</si>
  <si>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</si>
  <si>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</si>
  <si>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</si>
  <si>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</si>
  <si>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</si>
  <si>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</si>
  <si>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</si>
  <si>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</si>
  <si>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</si>
  <si>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</si>
  <si>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</si>
  <si>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</si>
  <si>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</si>
  <si>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</si>
  <si>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</si>
  <si>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</si>
  <si>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</si>
  <si>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</si>
  <si>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</si>
  <si>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</si>
  <si>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</si>
  <si>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</si>
  <si>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</si>
  <si>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</si>
  <si>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</si>
  <si>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</si>
  <si>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</si>
  <si>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</si>
  <si>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</si>
  <si>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</si>
  <si>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</si>
  <si>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</si>
  <si>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</si>
  <si>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</si>
  <si>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</si>
  <si>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</si>
  <si>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</si>
  <si>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</si>
  <si>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</si>
  <si>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</si>
  <si>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</si>
  <si>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</si>
  <si>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</si>
  <si>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</si>
  <si>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</si>
  <si>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</si>
  <si>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</si>
  <si>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</si>
  <si>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</si>
  <si>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</si>
  <si>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</si>
  <si>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</si>
  <si>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</si>
  <si>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</si>
  <si>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</si>
  <si>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</si>
  <si>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</si>
  <si>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</si>
  <si>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</si>
  <si>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</si>
  <si>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</si>
  <si>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</si>
  <si>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</si>
  <si>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</si>
  <si>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</si>
  <si>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</si>
  <si>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</si>
  <si>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</si>
  <si>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</si>
  <si>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</si>
  <si>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</si>
  <si>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</si>
  <si>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</si>
  <si>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</si>
  <si>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</si>
  <si>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</si>
  <si>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</si>
  <si>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</si>
  <si>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</si>
  <si>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</si>
  <si>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</si>
  <si>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</si>
  <si>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</si>
  <si>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</si>
  <si>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</si>
  <si>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</si>
  <si>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</si>
  <si>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</si>
  <si>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</si>
  <si>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</si>
  <si>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</si>
  <si>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</si>
  <si>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</si>
  <si>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</si>
  <si>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</si>
  <si>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</si>
  <si>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</si>
  <si>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</si>
  <si>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</si>
  <si>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</si>
  <si>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</si>
  <si>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</si>
  <si>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</si>
  <si>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</si>
  <si>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</si>
  <si>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</si>
  <si>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</si>
  <si>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</si>
  <si>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</si>
  <si>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</si>
  <si>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</si>
  <si>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</si>
  <si>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</si>
  <si>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</si>
  <si>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</si>
  <si>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</si>
  <si>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</si>
  <si>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</si>
  <si>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</si>
  <si>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</si>
  <si>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</si>
  <si>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</si>
  <si>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</si>
  <si>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</si>
  <si>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</si>
  <si>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</si>
  <si>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</si>
  <si>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</si>
  <si>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</si>
  <si>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</si>
  <si>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</si>
  <si>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</si>
  <si>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</si>
  <si>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</si>
  <si>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</si>
  <si>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</si>
  <si>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</si>
  <si>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</si>
  <si>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</si>
  <si>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</si>
  <si>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</si>
  <si>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</si>
  <si>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</si>
  <si>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</si>
  <si>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</si>
  <si>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</si>
  <si>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</si>
  <si>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</si>
  <si>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</si>
  <si>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הכשרה מניות</t>
  </si>
  <si>
    <t>הכשרה מניות-(חדש</t>
  </si>
  <si>
    <t>58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</si>
  <si>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</si>
  <si>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</si>
  <si>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</si>
  <si>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</si>
  <si>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</si>
  <si>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</si>
  <si>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</si>
  <si>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</si>
  <si>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</si>
  <si>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</si>
  <si>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</si>
  <si>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</si>
  <si>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</si>
  <si>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</si>
  <si>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</si>
  <si>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</si>
  <si>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</si>
  <si>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</si>
  <si>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</si>
  <si>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</si>
  <si>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</si>
  <si>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לי"ש - 70002- בנק מזרחי</t>
  </si>
  <si>
    <t>70002- 20-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</si>
  <si>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</si>
  <si>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</si>
  <si>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</si>
  <si>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</si>
  <si>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</si>
  <si>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</si>
  <si>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</si>
  <si>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</si>
  <si>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</si>
  <si>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</si>
  <si>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</si>
  <si>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</si>
  <si>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</si>
  <si>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</si>
  <si>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</si>
  <si>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412- בנק ישראל- מק"מ</t>
  </si>
  <si>
    <t>8220410</t>
  </si>
  <si>
    <t>RF</t>
  </si>
  <si>
    <t>28/04/21</t>
  </si>
  <si>
    <t>מ.ק.מ.  512- בנק ישראל- מק"מ</t>
  </si>
  <si>
    <t>8220519</t>
  </si>
  <si>
    <t>11/05/21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</si>
  <si>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</si>
  <si>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</si>
  <si>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</si>
  <si>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</si>
  <si>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</si>
  <si>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</si>
  <si>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</si>
  <si>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</si>
  <si>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</si>
  <si>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</si>
  <si>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</si>
  <si>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</si>
  <si>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</si>
  <si>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</si>
  <si>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</si>
  <si>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או.פי.סי אנרגיה- או.פי.סי אנרגיה</t>
  </si>
  <si>
    <t>1141571</t>
  </si>
  <si>
    <t>514401702</t>
  </si>
  <si>
    <t>אנרגיה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</si>
  <si>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</si>
  <si>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</si>
  <si>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</si>
  <si>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</si>
  <si>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</si>
  <si>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</si>
  <si>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</si>
  <si>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</si>
  <si>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</si>
  <si>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</si>
  <si>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</si>
  <si>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</si>
  <si>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</si>
  <si>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</si>
  <si>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</si>
  <si>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</si>
  <si>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</si>
  <si>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</si>
  <si>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</si>
  <si>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</si>
  <si>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</si>
  <si>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</si>
  <si>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</si>
  <si>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</si>
  <si>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</si>
  <si>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</si>
  <si>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</si>
  <si>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</si>
  <si>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</si>
  <si>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</si>
  <si>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</si>
  <si>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</si>
  <si>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</si>
  <si>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</si>
  <si>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</si>
  <si>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</si>
  <si>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</si>
  <si>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</si>
  <si>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איי.סי.אל- איי.סי.אל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</si>
  <si>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</si>
  <si>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</si>
  <si>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</si>
  <si>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</si>
  <si>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</si>
  <si>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</si>
  <si>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</si>
  <si>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שטראוס-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</si>
  <si>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</si>
  <si>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</si>
  <si>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</si>
  <si>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</si>
  <si>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</si>
  <si>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</si>
  <si>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</si>
  <si>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אלוני חץ- אלוני חץ</t>
  </si>
  <si>
    <t>390013</t>
  </si>
  <si>
    <t>520038506</t>
  </si>
  <si>
    <t>נדלן מניב בישראל</t>
  </si>
  <si>
    <t>אמות- אמות</t>
  </si>
  <si>
    <t>1097278</t>
  </si>
  <si>
    <t>520026683</t>
  </si>
  <si>
    <t>מבני תעשיה- מבנה נדל"ן (כ.ד)</t>
  </si>
  <si>
    <t>226019</t>
  </si>
  <si>
    <t>520024126</t>
  </si>
  <si>
    <t>מליסרון- מליסרון</t>
  </si>
  <si>
    <t>323014</t>
  </si>
  <si>
    <t>520037789</t>
  </si>
  <si>
    <t>עזריאלי קבוצה</t>
  </si>
  <si>
    <t>1119478</t>
  </si>
  <si>
    <t>510960719</t>
  </si>
  <si>
    <t>טבע- טבע</t>
  </si>
  <si>
    <t>629014</t>
  </si>
  <si>
    <t>520013954</t>
  </si>
  <si>
    <t>פארמה</t>
  </si>
  <si>
    <t>מיטרוניקס</t>
  </si>
  <si>
    <t>1091065</t>
  </si>
  <si>
    <t>511527202</t>
  </si>
  <si>
    <t>רובוטיקה ותלת מימד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</si>
  <si>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</si>
  <si>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</si>
  <si>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</si>
  <si>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</si>
  <si>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</si>
  <si>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</si>
  <si>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</si>
  <si>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</si>
  <si>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</si>
  <si>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</si>
  <si>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פז נפט- פז חברת הנפט</t>
  </si>
  <si>
    <t>1100007</t>
  </si>
  <si>
    <t>510216054</t>
  </si>
  <si>
    <t>אנלייט אנרגיה- אנלייט אנרגיה</t>
  </si>
  <si>
    <t>720011</t>
  </si>
  <si>
    <t>520041146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</si>
  <si>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</si>
  <si>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</si>
  <si>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</si>
  <si>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</si>
  <si>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</si>
  <si>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</si>
  <si>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</si>
  <si>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</si>
  <si>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</si>
  <si>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אפריקה מגורים</t>
  </si>
  <si>
    <t>1097948</t>
  </si>
  <si>
    <t>520034760</t>
  </si>
  <si>
    <t>דמרי- דמרי</t>
  </si>
  <si>
    <t>1090315</t>
  </si>
  <si>
    <t>511399388</t>
  </si>
  <si>
    <t>אלקו- אלקו</t>
  </si>
  <si>
    <t>694034</t>
  </si>
  <si>
    <t>520025370</t>
  </si>
  <si>
    <t>השקעה ואחזקות</t>
  </si>
  <si>
    <t>חברה לישראל- חברה לישראל</t>
  </si>
  <si>
    <t>576017</t>
  </si>
  <si>
    <t>520028010</t>
  </si>
  <si>
    <t>קנון- קנון הולדינגס</t>
  </si>
  <si>
    <t>1134139</t>
  </si>
  <si>
    <t>1635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</si>
  <si>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</si>
  <si>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</si>
  <si>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</si>
  <si>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</si>
  <si>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</si>
  <si>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</si>
  <si>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</si>
  <si>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פתאל החזקות- פתאל החזקות</t>
  </si>
  <si>
    <t>1143429</t>
  </si>
  <si>
    <t>512607888</t>
  </si>
  <si>
    <t>מלונאות ותיירות</t>
  </si>
  <si>
    <t>רמי לוי</t>
  </si>
  <si>
    <t>1104249</t>
  </si>
  <si>
    <t>513770669</t>
  </si>
  <si>
    <t>אלקטרה נדלן- אלקטרה נדל"ן</t>
  </si>
  <si>
    <t>1094044</t>
  </si>
  <si>
    <t>510607328</t>
  </si>
  <si>
    <t>נדלן מניב בחו"ל</t>
  </si>
  <si>
    <t>אפריקה נכסים- אפי נכסים</t>
  </si>
  <si>
    <t>1091354</t>
  </si>
  <si>
    <t>510560188</t>
  </si>
  <si>
    <t>בראק אן וי- בראק אן וי</t>
  </si>
  <si>
    <t>1121607</t>
  </si>
  <si>
    <t>34250659</t>
  </si>
  <si>
    <t>גזית גלוב- גזית גלוב</t>
  </si>
  <si>
    <t>126011</t>
  </si>
  <si>
    <t>520033234</t>
  </si>
  <si>
    <t>סאמיט</t>
  </si>
  <si>
    <t>1081686</t>
  </si>
  <si>
    <t>520043720</t>
  </si>
  <si>
    <t>ביג</t>
  </si>
  <si>
    <t>1097260</t>
  </si>
  <si>
    <t>513623314</t>
  </si>
  <si>
    <t>מגה אור- מגה אור</t>
  </si>
  <si>
    <t>1104488</t>
  </si>
  <si>
    <t>513257873</t>
  </si>
  <si>
    <t>ריט 1- ריט1</t>
  </si>
  <si>
    <t>1098920</t>
  </si>
  <si>
    <t>513821488</t>
  </si>
  <si>
    <t>אודיוקודס- אודיוקודס</t>
  </si>
  <si>
    <t>1082965</t>
  </si>
  <si>
    <t>520044132</t>
  </si>
  <si>
    <t>ציוד תקשורת</t>
  </si>
  <si>
    <t>אלקטריאון</t>
  </si>
  <si>
    <t>368019</t>
  </si>
  <si>
    <t>520038126</t>
  </si>
  <si>
    <t>ג'נסל</t>
  </si>
  <si>
    <t>1169689</t>
  </si>
  <si>
    <t>514579887</t>
  </si>
  <si>
    <t>פורמולה- פורמולה מערכות</t>
  </si>
  <si>
    <t>256016</t>
  </si>
  <si>
    <t>520036690</t>
  </si>
  <si>
    <t>שרותי מידע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</si>
  <si>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</si>
  <si>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</si>
  <si>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</si>
  <si>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</si>
  <si>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</si>
  <si>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</si>
  <si>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</si>
  <si>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סלקום</t>
  </si>
  <si>
    <t>1101534</t>
  </si>
  <si>
    <t>511930125</t>
  </si>
  <si>
    <t>פרטנר- פרטנר</t>
  </si>
  <si>
    <t>1083484</t>
  </si>
  <si>
    <t>520044314</t>
  </si>
  <si>
    <t>סה"כ מניות היתר</t>
  </si>
  <si>
    <t>ארקו קורפ</t>
  </si>
  <si>
    <t>1170901</t>
  </si>
  <si>
    <t>3535148</t>
  </si>
  <si>
    <t>אופל בלאנס- אופל בלאנס השקעות בע"מ</t>
  </si>
  <si>
    <t>1094986</t>
  </si>
  <si>
    <t>513734566</t>
  </si>
  <si>
    <t>אשראי חוץ בנקאי</t>
  </si>
  <si>
    <t>חג'ג' נדל"ן- חג'ג' נדלן</t>
  </si>
  <si>
    <t>823013</t>
  </si>
  <si>
    <t>520033309</t>
  </si>
  <si>
    <t>איי.איי.אם. יהש</t>
  </si>
  <si>
    <t>1171230</t>
  </si>
  <si>
    <t>540299518</t>
  </si>
  <si>
    <t>השקעות במדעי החיים</t>
  </si>
  <si>
    <t>אלמדה יהש</t>
  </si>
  <si>
    <t>1168962</t>
  </si>
  <si>
    <t>540296795</t>
  </si>
  <si>
    <t>נאוויטס פטר יהש- נאוויטס פטרו</t>
  </si>
  <si>
    <t>1141969</t>
  </si>
  <si>
    <t>550263107</t>
  </si>
  <si>
    <t>רציו פטרוליום יהש- רציו פטרוליום</t>
  </si>
  <si>
    <t>1139864</t>
  </si>
  <si>
    <t>550268411</t>
  </si>
  <si>
    <t>יומן אקסטנשנס</t>
  </si>
  <si>
    <t>1170000</t>
  </si>
  <si>
    <t>514707736</t>
  </si>
  <si>
    <t>מכשור רפואי</t>
  </si>
  <si>
    <t>פלסאנמור- פלסאנמור</t>
  </si>
  <si>
    <t>1176700</t>
  </si>
  <si>
    <t>515139129</t>
  </si>
  <si>
    <t>קבוצת אקרשטיין- אקרשטיין</t>
  </si>
  <si>
    <t>1176205</t>
  </si>
  <si>
    <t>512714494</t>
  </si>
  <si>
    <t>מתכת ומוצרי בניה</t>
  </si>
  <si>
    <t>בית שמש- מנועי בית שמש</t>
  </si>
  <si>
    <t>1081561</t>
  </si>
  <si>
    <t>520043480</t>
  </si>
  <si>
    <t>נורסטאר החזקות- נורסטאר החזקות</t>
  </si>
  <si>
    <t>723007</t>
  </si>
  <si>
    <t>44528798375</t>
  </si>
  <si>
    <t>מגוריט- מגוריט</t>
  </si>
  <si>
    <t>1139195</t>
  </si>
  <si>
    <t>515434074</t>
  </si>
  <si>
    <t>פיט השקעות יהש- פיט השקעות</t>
  </si>
  <si>
    <t>1173178</t>
  </si>
  <si>
    <t>540300522</t>
  </si>
  <si>
    <t>פודטק</t>
  </si>
  <si>
    <t>פליינג ספארק- פליינג ספארק</t>
  </si>
  <si>
    <t>1173582</t>
  </si>
  <si>
    <t>515259307</t>
  </si>
  <si>
    <t>ורידיס- ורידיס</t>
  </si>
  <si>
    <t>1176387</t>
  </si>
  <si>
    <t>515935807</t>
  </si>
  <si>
    <t>הייקון מערכות- הייקון מערכות בע"מ</t>
  </si>
  <si>
    <t>1169945</t>
  </si>
  <si>
    <t>514347160</t>
  </si>
  <si>
    <t>גמא ניהול- גמא ניהול</t>
  </si>
  <si>
    <t>1177484</t>
  </si>
  <si>
    <t>512711789</t>
  </si>
  <si>
    <t>גלאסבוקס- גלאסבוקס</t>
  </si>
  <si>
    <t>1176288</t>
  </si>
  <si>
    <t>514525260</t>
  </si>
  <si>
    <t>פורסייט- פורסייט אוטונומס</t>
  </si>
  <si>
    <t>199018</t>
  </si>
  <si>
    <t>520036062</t>
  </si>
  <si>
    <t>סה"כ call 001 אופציות</t>
  </si>
  <si>
    <t>Rada Electronic Industries</t>
  </si>
  <si>
    <t>IL0010826506</t>
  </si>
  <si>
    <t>NASDAQ</t>
  </si>
  <si>
    <t>בלומברג</t>
  </si>
  <si>
    <t>5204</t>
  </si>
  <si>
    <t>AEROSPACE &amp; DEFENSE</t>
  </si>
  <si>
    <t>KORNIT DIGITAL-KRNT</t>
  </si>
  <si>
    <t>IL0011216723</t>
  </si>
  <si>
    <t>NYSE</t>
  </si>
  <si>
    <t>1564</t>
  </si>
  <si>
    <t>INDUSTRIAL</t>
  </si>
  <si>
    <t>CHKP - CHECK POINT</t>
  </si>
  <si>
    <t>IL0010824113</t>
  </si>
  <si>
    <t>2080</t>
  </si>
  <si>
    <t>Software &amp; Services</t>
  </si>
  <si>
    <t>FIVERR INTERNATIONAL</t>
  </si>
  <si>
    <t>IL0011582033</t>
  </si>
  <si>
    <t>5153</t>
  </si>
  <si>
    <t>TABOOLA- TABOOLA</t>
  </si>
  <si>
    <t>KYG493921061</t>
  </si>
  <si>
    <t>רויטרס</t>
  </si>
  <si>
    <t>513870683</t>
  </si>
  <si>
    <t>WIX -  WIX.COM- WIX.COM</t>
  </si>
  <si>
    <t>IL0011301780</t>
  </si>
  <si>
    <t>2275</t>
  </si>
  <si>
    <t>SOLAREDGE</t>
  </si>
  <si>
    <t>US83417M1045</t>
  </si>
  <si>
    <t>4744</t>
  </si>
  <si>
    <t>Technology Hardware &amp; Equip</t>
  </si>
  <si>
    <t>DARIOHEALTH</t>
  </si>
  <si>
    <t>US23725P2092</t>
  </si>
  <si>
    <t>5233</t>
  </si>
  <si>
    <t>Health Care Equip &amp; Services</t>
  </si>
  <si>
    <t>FB - FACEBOOK</t>
  </si>
  <si>
    <t>US30303M1027</t>
  </si>
  <si>
    <t>5097</t>
  </si>
  <si>
    <t>Media</t>
  </si>
  <si>
    <t>SMSN LI - SAMSUNG</t>
  </si>
  <si>
    <t>US7960508882</t>
  </si>
  <si>
    <t>FWB</t>
  </si>
  <si>
    <t>5093</t>
  </si>
  <si>
    <t>ATRIUM EUROPEAN-ARTS AV- ATRIUM EUROPEAN</t>
  </si>
  <si>
    <t>JE00B3DCF752</t>
  </si>
  <si>
    <t>4595</t>
  </si>
  <si>
    <t>Real Estate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</si>
  <si>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</si>
  <si>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</si>
  <si>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</si>
  <si>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</si>
  <si>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</si>
  <si>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</si>
  <si>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</si>
  <si>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 Equip</t>
  </si>
  <si>
    <t>TSM - TAIWAN SEMICONDUCTOR- TAIWAN SEMI</t>
  </si>
  <si>
    <t>us8740391003</t>
  </si>
  <si>
    <t>5088</t>
  </si>
  <si>
    <t>ALIBABA GROUP H</t>
  </si>
  <si>
    <t>US01609W1027</t>
  </si>
  <si>
    <t>4806</t>
  </si>
  <si>
    <t>AMAZON-AMZN COM</t>
  </si>
  <si>
    <t>US0231351067</t>
  </si>
  <si>
    <t>4865</t>
  </si>
  <si>
    <t>MSFT -  MICROSOFT- MICROSOFT</t>
  </si>
  <si>
    <t>us5949181045</t>
  </si>
  <si>
    <t>5083</t>
  </si>
  <si>
    <t>*TENCENT HOLDING ADR-TCEHY</t>
  </si>
  <si>
    <t>US88032Q1094</t>
  </si>
  <si>
    <t>4856</t>
  </si>
  <si>
    <t>AAPL - Apple</t>
  </si>
  <si>
    <t>US0378331005</t>
  </si>
  <si>
    <t>930</t>
  </si>
  <si>
    <t>GOOG GOOGLE C Class - GOOGLE</t>
  </si>
  <si>
    <t>US38259P7069</t>
  </si>
  <si>
    <t>960</t>
  </si>
  <si>
    <t>RTS ATRIUM 25/0 הקצאת זכויות בגין נייר 92742- ATRIUM EUROPEAN</t>
  </si>
  <si>
    <t>NL0015000DG0</t>
  </si>
  <si>
    <t>סה"כ שמחקות מדדי מניות בישראל</t>
  </si>
  <si>
    <t>הראל סל (4A) ת"א 90</t>
  </si>
  <si>
    <t>1148931</t>
  </si>
  <si>
    <t>511776783</t>
  </si>
  <si>
    <t>מניות</t>
  </si>
  <si>
    <t>הראל סל (A4) תא נדלן- הראל קרנות מדד</t>
  </si>
  <si>
    <t>1148964</t>
  </si>
  <si>
    <t>MTF סל (4A) ת"א 90- מגדל קרנות נאמנות</t>
  </si>
  <si>
    <t>1150259</t>
  </si>
  <si>
    <t>511303661</t>
  </si>
  <si>
    <t>פסגות ETF תא 35- פסגות קרנות מדד</t>
  </si>
  <si>
    <t>1148790</t>
  </si>
  <si>
    <t>513765339</t>
  </si>
  <si>
    <t>קסם ETF ביטוח מניות והמירים- קסם קרנות נאמנות</t>
  </si>
  <si>
    <t>1146125</t>
  </si>
  <si>
    <t>510938608</t>
  </si>
  <si>
    <t>קסם ETF ת"א 35 (A4)- קסם קרנות נאמנות</t>
  </si>
  <si>
    <t>1146570</t>
  </si>
  <si>
    <t>סה"כ שמחקות מדדי מניות בחו"ל</t>
  </si>
  <si>
    <t>הראל NASDAQ100</t>
  </si>
  <si>
    <t>1149038</t>
  </si>
  <si>
    <t>הראל S&amp;P500 מנוטרל- הראל קרנות מדד</t>
  </si>
  <si>
    <t>1149137</t>
  </si>
  <si>
    <t>מור סל S&amp;P 500 מנוטרלת מט"ח- מור קרנות נאמנות</t>
  </si>
  <si>
    <t>1165828</t>
  </si>
  <si>
    <t>514884485</t>
  </si>
  <si>
    <t>פסגות NDX 100 (4A)ETF מנוטרלת מט"ח- פסגות קרנות מדד</t>
  </si>
  <si>
    <t>1149822</t>
  </si>
  <si>
    <t>פסגות S&amp;P 500 מנוטרלת מט"ח- פסגות קרנות מדד</t>
  </si>
  <si>
    <t>1148436</t>
  </si>
  <si>
    <t>פסגות S&amp;P500</t>
  </si>
  <si>
    <t>1148162</t>
  </si>
  <si>
    <t>קסם ETF (4D) אינדקס מפעילי בורסות עולמיות- קסם קרנות נאמנות</t>
  </si>
  <si>
    <t>1175207</t>
  </si>
  <si>
    <t>קסם MSCI EM (D4) ETF- קסם קרנות נאמנות</t>
  </si>
  <si>
    <t>1145812</t>
  </si>
  <si>
    <t>קסם S&amp;P 500 (4A) ETF מנוטרלת- קסם קרנות נאמנות</t>
  </si>
  <si>
    <t>1146604</t>
  </si>
  <si>
    <t>קסם S&amp;P Industrial (4D) ETF- קסם קרנות נאמנות</t>
  </si>
  <si>
    <t>1147529</t>
  </si>
  <si>
    <t>קסם S&amp;P500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</si>
  <si>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</si>
  <si>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</si>
  <si>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</si>
  <si>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</si>
  <si>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</si>
  <si>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SOLAR- INVESCO</t>
  </si>
  <si>
    <t>US46138G7060</t>
  </si>
  <si>
    <t>1290</t>
  </si>
  <si>
    <t>SOXX - SEMICONDUCTOR- BlackRock</t>
  </si>
  <si>
    <t>US4642875235</t>
  </si>
  <si>
    <t>2235</t>
  </si>
  <si>
    <t>Other</t>
  </si>
  <si>
    <t>Global X China Clean Energy ETF</t>
  </si>
  <si>
    <t>HK0000562667</t>
  </si>
  <si>
    <t>5249</t>
  </si>
  <si>
    <t>EWY - SOUTH KOREA- BlackRock</t>
  </si>
  <si>
    <t>US4642867729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</si>
  <si>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</si>
  <si>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</si>
  <si>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</si>
  <si>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</si>
  <si>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</si>
  <si>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</si>
  <si>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</si>
  <si>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</si>
  <si>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</si>
  <si>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</si>
  <si>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RSP-S&amp;P 500 EQUAL WEI- Guggenheim Funds</t>
  </si>
  <si>
    <t>US78355W1062</t>
  </si>
  <si>
    <t>4205</t>
  </si>
  <si>
    <t>Invesco China Technology</t>
  </si>
  <si>
    <t>US46138E8003</t>
  </si>
  <si>
    <t>FXI - CHINA 50- ISHARES</t>
  </si>
  <si>
    <t>US4642871846</t>
  </si>
  <si>
    <t>4601</t>
  </si>
  <si>
    <t>iShares Healthcare Innovation</t>
  </si>
  <si>
    <t>IE00BYZK4776</t>
  </si>
  <si>
    <t>iShares MSCI Singapore</t>
  </si>
  <si>
    <t>US46434G7806</t>
  </si>
  <si>
    <t>ISHARES S&amp;P 500- ISHARES</t>
  </si>
  <si>
    <t>US4642872000</t>
  </si>
  <si>
    <t>CSI-KWEB CHINA</t>
  </si>
  <si>
    <t>US5007673065</t>
  </si>
  <si>
    <t>4868</t>
  </si>
  <si>
    <t>HEALTH CARE XLV- STATE STREET-SPDRS</t>
  </si>
  <si>
    <t>us81369y2090</t>
  </si>
  <si>
    <t>4640</t>
  </si>
  <si>
    <t>SPY - S&amp;P 500</t>
  </si>
  <si>
    <t>US78462F1030</t>
  </si>
  <si>
    <t>XLE - Energy Select- STATE STREET-SPDRS</t>
  </si>
  <si>
    <t>us81369y5069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</si>
  <si>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</si>
  <si>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</si>
  <si>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</si>
  <si>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</si>
  <si>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</si>
  <si>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</si>
  <si>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</si>
  <si>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</si>
  <si>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XTRACKERS CSI300 SWAP</t>
  </si>
  <si>
    <t>LU0779800910</t>
  </si>
  <si>
    <t>5246</t>
  </si>
  <si>
    <t>סה"כ שמחקות מדדים אחרים</t>
  </si>
  <si>
    <t>INVESCO DB AGRICOLTURE</t>
  </si>
  <si>
    <t>US46140H1068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</si>
  <si>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</si>
  <si>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</si>
  <si>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</si>
  <si>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</si>
  <si>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</si>
  <si>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ilAA+</t>
  </si>
  <si>
    <t>ASHOKA INDIA OPPORTUNITIES</t>
  </si>
  <si>
    <t>IE00BH3N4915</t>
  </si>
  <si>
    <t>5223</t>
  </si>
  <si>
    <t>לא מדורג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</si>
  <si>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</si>
  <si>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</si>
  <si>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</si>
  <si>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</si>
  <si>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</si>
  <si>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</si>
  <si>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</si>
  <si>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</si>
  <si>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</si>
  <si>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</si>
  <si>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אלמדה  אופציה 1 5/4/22</t>
  </si>
  <si>
    <t>1168970</t>
  </si>
  <si>
    <t>אלמדה  אופציה 2 10/10/23</t>
  </si>
  <si>
    <t>1168988</t>
  </si>
  <si>
    <t>רציו      אפ 19 20/07/21- רציו יהש</t>
  </si>
  <si>
    <t>3940319</t>
  </si>
  <si>
    <t>פליינג ספרק אופציה 1 04/03/2024- פליינג ספארק</t>
  </si>
  <si>
    <t>1173590</t>
  </si>
  <si>
    <t>קבסיר  אופציה 1 31/08/23- קבסיר אדיוקיישן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</si>
  <si>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</si>
  <si>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</si>
  <si>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</si>
  <si>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</si>
  <si>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</si>
  <si>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SPXW PUT 3000 31/12/2021</t>
  </si>
  <si>
    <t>BBG00YMK88L7</t>
  </si>
  <si>
    <t>סה"כ מטבע</t>
  </si>
  <si>
    <t>סה"כ סחורות</t>
  </si>
  <si>
    <t>DAX -DFWU1-17/09/21</t>
  </si>
  <si>
    <t>DE000C52VJ09</t>
  </si>
  <si>
    <t>FTSE100-Z U1-17/09/21</t>
  </si>
  <si>
    <t>GB00J8RB4H81</t>
  </si>
  <si>
    <t>FUT VAL EUR HSB -רוו"ה מח</t>
  </si>
  <si>
    <t>333740</t>
  </si>
  <si>
    <t>FUT VAL EUR HSBC - רוו"ה מחוזים</t>
  </si>
  <si>
    <t>FUT VAL USD - רוו"ה מחוזים</t>
  </si>
  <si>
    <t>415349</t>
  </si>
  <si>
    <t>MINI NASDAQ-NQU1- 17/09/2021</t>
  </si>
  <si>
    <t>BBG00VDHP5Y3</t>
  </si>
  <si>
    <t>S&amp;P500 E-MINI -ESU1-17/09/2021</t>
  </si>
  <si>
    <t>BBG00VDHP5J0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</si>
  <si>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</si>
  <si>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</si>
  <si>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</si>
  <si>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</si>
  <si>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</si>
  <si>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</si>
  <si>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</si>
  <si>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</si>
  <si>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</si>
  <si>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</si>
  <si>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</si>
  <si>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</si>
  <si>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</si>
  <si>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</si>
  <si>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</si>
  <si>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</si>
  <si>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SMART SHOOTER LTD-מניה לא סחירה- סמארט שוטר</t>
  </si>
  <si>
    <t>74213</t>
  </si>
  <si>
    <t>514615590</t>
  </si>
  <si>
    <t>איי.איי.אם. יהש - שותף כללי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</si>
  <si>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</si>
  <si>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</si>
  <si>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</si>
  <si>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</si>
  <si>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</si>
  <si>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</si>
  <si>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שרותים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</si>
  <si>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</si>
  <si>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</si>
  <si>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</si>
  <si>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</si>
  <si>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ואר- קרן ואר</t>
  </si>
  <si>
    <t>31/07/18</t>
  </si>
  <si>
    <t>סה"כ קרנות נדל"ן</t>
  </si>
  <si>
    <t>קרן 2 JTLV  אלעד מגורים- קרן 2 JTLV</t>
  </si>
  <si>
    <t>10/09/20</t>
  </si>
  <si>
    <t>סה"כ קרנות השקעה אחרות</t>
  </si>
  <si>
    <t>קרן First Time</t>
  </si>
  <si>
    <t>07/04/21</t>
  </si>
  <si>
    <t>דן תחבורה- דן תחבורה</t>
  </si>
  <si>
    <t>11/02/21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</si>
  <si>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</si>
  <si>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</si>
  <si>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</si>
  <si>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</si>
  <si>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</si>
  <si>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</si>
  <si>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</si>
  <si>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סה"כ קרנות השקעה אחרות בחו"ל</t>
  </si>
  <si>
    <t>SG VC 5 קרן- SG VC</t>
  </si>
  <si>
    <t>26/05/21</t>
  </si>
  <si>
    <t>קרן COLLER 8</t>
  </si>
  <si>
    <t>30/05/21</t>
  </si>
  <si>
    <t>LPA  Nordic Power- LPA  Nordic Power</t>
  </si>
  <si>
    <t>24/11/20</t>
  </si>
  <si>
    <t>קרן ION CROSS OVER 2- ION</t>
  </si>
  <si>
    <t>24/06/21</t>
  </si>
  <si>
    <t>סה"כ כתבי אופציה בישראל</t>
  </si>
  <si>
    <t>SMART SHOOTER LTD אופציה לא סחירה 18/02/23- סמארט שוטר</t>
  </si>
  <si>
    <t>742131</t>
  </si>
  <si>
    <t>23/02/21</t>
  </si>
  <si>
    <t>סה"כ מט"ח/מט"ח</t>
  </si>
  <si>
    <t>פורוורד אירו/שקל 05/10/21 3.955 153851</t>
  </si>
  <si>
    <t>153851</t>
  </si>
  <si>
    <t>07/06/21</t>
  </si>
  <si>
    <t>פורוורד דולר/שקל 05/10/21 3.24 153848</t>
  </si>
  <si>
    <t>153848</t>
  </si>
  <si>
    <t>פורוורד דולר/שקל 05/10/21 3.241 153853</t>
  </si>
  <si>
    <t>153853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</si>
  <si>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</si>
  <si>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</si>
  <si>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</si>
  <si>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</si>
  <si>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</si>
  <si>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</si>
  <si>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</si>
  <si>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</si>
  <si>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</si>
  <si>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</si>
  <si>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</si>
  <si>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</si>
  <si>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</si>
  <si>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</si>
  <si>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</si>
  <si>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</si>
  <si>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</si>
  <si>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</si>
  <si>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</si>
  <si>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</si>
  <si>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</si>
  <si>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</si>
  <si>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</si>
  <si>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</si>
  <si>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</si>
  <si>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</si>
  <si>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</si>
  <si>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CHF HSBC - בטחונות</t>
  </si>
  <si>
    <t>327080</t>
  </si>
  <si>
    <t>MONEY GBP HSBC - בטחונות</t>
  </si>
  <si>
    <t>327114</t>
  </si>
  <si>
    <t>MONEY EUR HSBC - בטחונות</t>
  </si>
  <si>
    <t>327064</t>
  </si>
  <si>
    <t>MONEY USD HSBC - בטחונות</t>
  </si>
  <si>
    <t>415323</t>
  </si>
  <si>
    <t xml:space="preserve"> first time 
</t>
  </si>
  <si>
    <t>JTLV2 אלעד מגורים</t>
  </si>
  <si>
    <t>ION 2</t>
  </si>
  <si>
    <t>SG VC 5</t>
  </si>
  <si>
    <t>דאון טאון חיפה</t>
  </si>
  <si>
    <t>נדל"ן מניב בישראל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</si>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</sst>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" fillId="0" borderId="0" xfId="0" applyFont="1"/>
    <xf numFmtId="3" fontId="1" fillId="0" borderId="0" xfId="0" applyNumberFormat="1" applyFont="1"/>
    <xf numFmtId="3" fontId="17" fillId="0" borderId="0" xfId="0" applyNumberFormat="1" applyFont="1"/>
    <xf numFmtId="14" fontId="0" fillId="0" borderId="0" xfId="0" applyNumberFormat="1"/>
    <xf numFmtId="3" fontId="17" fillId="4" borderId="0" xfId="0" applyNumberFormat="1" applyFont="1" applyFill="1"/>
    <xf numFmtId="14" fontId="0" fillId="0" borderId="0" xfId="0" applyNumberForma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3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33" tableBorderDxfId="432">
  <autoFilter ref="B6:D42">
    <filterColumn colId="0" hiddenButton="1"/>
    <filterColumn colId="1" hiddenButton="1"/>
    <filterColumn colId="2" hiddenButton="1"/>
  </autoFilter>
  <tableColumns count="3">
    <tableColumn id="1" name="עמודה1" dataDxfId="431" dataCellStyle="Normal_2007-16618"/>
    <tableColumn id="2" name="שווי הוגן" dataDxfId="430"/>
    <tableColumn id="3" name="שעור מנכסי השקעה*" dataDxfId="4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28" headerRowBorderDxfId="427" tableBorderDxfId="426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6" totalsRowShown="0" headerRowDxfId="425" dataDxfId="423" headerRowBorderDxfId="424" tableBorderDxfId="422">
  <autoFilter ref="A6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21"/>
    <tableColumn id="2" name="מספר ני&quot;ע" dataDxfId="420"/>
    <tableColumn id="3" name="מספר מנפיק" dataDxfId="419"/>
    <tableColumn id="4" name="דירוג" dataDxfId="418"/>
    <tableColumn id="5" name="שם מדרג" dataDxfId="417"/>
    <tableColumn id="6" name="סוג מטבע" dataDxfId="416"/>
    <tableColumn id="7" name="שיעור ריבית" dataDxfId="415"/>
    <tableColumn id="8" name="תשואה לפידיון" dataDxfId="414"/>
    <tableColumn id="9" name="שווי שוק" dataDxfId="413"/>
    <tableColumn id="10" name="שעור מנכסי אפיק ההשקעה" dataDxfId="412"/>
    <tableColumn id="11" name="שעור מסך נכסי השקעה" dataDxfId="4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29" totalsRowShown="0" headerRowDxfId="410" dataDxfId="408" headerRowBorderDxfId="409" tableBorderDxfId="407">
  <autoFilter ref="A7:Q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6"/>
    <tableColumn id="2" name="מספר ני&quot;ע" dataDxfId="405"/>
    <tableColumn id="3" name="זירת מסחר" dataDxfId="404"/>
    <tableColumn id="4" name="דירוג" dataDxfId="403"/>
    <tableColumn id="5" name="שם מדרג" dataDxfId="402"/>
    <tableColumn id="6" name="תאריך רכישה" dataDxfId="401"/>
    <tableColumn id="7" name="מח&quot;מ" dataDxfId="400"/>
    <tableColumn id="8" name="סוג מטבע" dataDxfId="399"/>
    <tableColumn id="9" name="שיעור ריבית" dataDxfId="398"/>
    <tableColumn id="10" name="תשואה לפידיון" dataDxfId="397"/>
    <tableColumn id="11" name="ערך נקוב****" dataDxfId="396"/>
    <tableColumn id="12" name="שער***" dataDxfId="395"/>
    <tableColumn id="13" name="פדיון/ריבית/דיבידנד לקבל*****  " dataDxfId="394"/>
    <tableColumn id="14" name="שווי שוק" dataDxfId="393"/>
    <tableColumn id="15" name="שעור מערך נקוב**** מונפק" dataDxfId="392"/>
    <tableColumn id="16" name="שעור מנכסי אפיק ההשקעה" dataDxfId="391"/>
    <tableColumn id="17" name="שעור מסך נכסי השקעה**" dataDxfId="3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89" dataDxfId="387" headerRowBorderDxfId="388" tableBorderDxfId="386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5"/>
    <tableColumn id="2" name="מספר ני&quot;ע" dataDxfId="384"/>
    <tableColumn id="3" name="זירת מסחר" dataDxfId="383"/>
    <tableColumn id="4" name="ספק מידע" dataDxfId="382"/>
    <tableColumn id="5" name="מספר מנפיק" dataDxfId="381"/>
    <tableColumn id="6" name="ענף מסחר" dataDxfId="380"/>
    <tableColumn id="7" name="דירוג" dataDxfId="379"/>
    <tableColumn id="8" name="שם מדרג" dataDxfId="378"/>
    <tableColumn id="9" name="תאריך רכישה" dataDxfId="377"/>
    <tableColumn id="10" name="מח&quot;מ" dataDxfId="376"/>
    <tableColumn id="11" name="סוג מטבע" dataDxfId="375"/>
    <tableColumn id="12" name="שיעור ריבית" dataDxfId="374"/>
    <tableColumn id="13" name="תשואה לפידיון" dataDxfId="373"/>
    <tableColumn id="14" name="ערך נקוב****" dataDxfId="372"/>
    <tableColumn id="15" name="שער***" dataDxfId="371"/>
    <tableColumn id="16" name="פדיון/ריבית/דיבידנד לקבל*****  " dataDxfId="370"/>
    <tableColumn id="17" name="שווי שוק" dataDxfId="369"/>
    <tableColumn id="18" name="שעור מערך נקוב מונפק" dataDxfId="368"/>
    <tableColumn id="19" name="שעור מנכסי אפיק ההשקעה" dataDxfId="367"/>
    <tableColumn id="20" name="שעור מסך נכסי השקעה**" dataDxfId="3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65" dataDxfId="363" headerRowBorderDxfId="364" tableBorderDxfId="362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61"/>
    <tableColumn id="2" name="מספר ני&quot;ע" dataDxfId="360"/>
    <tableColumn id="3" name="זירת מסחר" dataDxfId="359"/>
    <tableColumn id="4" name="ספק מידע" dataDxfId="358"/>
    <tableColumn id="5" name="מספר מנפיק" dataDxfId="357"/>
    <tableColumn id="6" name="ענף מסחר" dataDxfId="356"/>
    <tableColumn id="7" name="דירוג" dataDxfId="355"/>
    <tableColumn id="8" name="שם מדרג" dataDxfId="354"/>
    <tableColumn id="9" name="תאריך רכישה" dataDxfId="353"/>
    <tableColumn id="10" name="מח&quot;מ" dataDxfId="352"/>
    <tableColumn id="11" name="סוג מטבע" dataDxfId="351"/>
    <tableColumn id="12" name="שיעור ריבית" dataDxfId="350"/>
    <tableColumn id="13" name="תשואה לפידיון" dataDxfId="349"/>
    <tableColumn id="14" name="ערך נקוב****" dataDxfId="348"/>
    <tableColumn id="15" name="שער***" dataDxfId="347"/>
    <tableColumn id="16" name="פדיון/ריבית/דיבידנד לקבל*****  " dataDxfId="346"/>
    <tableColumn id="17" name="שווי שוק" dataDxfId="345"/>
    <tableColumn id="18" name="שעור מערך נקוב מונפק" dataDxfId="344"/>
    <tableColumn id="19" name="שעור מנכסי אפיק ההשקעה" dataDxfId="343"/>
    <tableColumn id="20" name="שעור מסך נכסי השקעה**" dataDxfId="3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16" totalsRowShown="0" headerRowDxfId="341" dataDxfId="339" headerRowBorderDxfId="340" tableBorderDxfId="338">
  <autoFilter ref="A7:N1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7"/>
    <tableColumn id="9" name="שער***" dataDxfId="336"/>
    <tableColumn id="10" name="פדיון/ריבית/דיבידנד לקבל*****  " dataDxfId="335"/>
    <tableColumn id="11" name="שווי שוק" dataDxfId="334"/>
    <tableColumn id="12" name="שעור מערך נקוב מונפק" dataDxfId="333"/>
    <tableColumn id="13" name="שעור מנכסי אפיק ההשקעה" dataDxfId="332"/>
    <tableColumn id="14" name="שעור מסך נכסי השקעה**" dataDxfId="3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68" totalsRowShown="0" headerRowDxfId="330" dataDxfId="328" headerRowBorderDxfId="329" tableBorderDxfId="327">
  <autoFilter ref="A7:M6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6"/>
    <tableColumn id="4" name="מספר מנפיק" dataDxfId="325"/>
    <tableColumn id="5" name="ענף מסחר"/>
    <tableColumn id="6" name="סוג מטבע"/>
    <tableColumn id="7" name="ערך נקוב****" dataDxfId="324"/>
    <tableColumn id="8" name="שער***" dataDxfId="323"/>
    <tableColumn id="9" name="פדיון/ריבית/דיבידנד לקבל*****  "/>
    <tableColumn id="10" name="שווי שוק" dataDxfId="322"/>
    <tableColumn id="11" name="שעור מערך נקוב מונפק" dataDxfId="321"/>
    <tableColumn id="12" name="שעור מנכסי אפיק ההשקעה" dataDxfId="320"/>
    <tableColumn id="13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318" dataDxfId="316" headerRowBorderDxfId="317" tableBorderDxfId="315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4"/>
    <tableColumn id="10" name="שער***" dataDxfId="313"/>
    <tableColumn id="11" name="שווי שוק" dataDxfId="312"/>
    <tableColumn id="12" name="שעור מערך נקוב מונפק" dataDxfId="311"/>
    <tableColumn id="13" name="שעור מנכסי אפיק ההשקעה" dataDxfId="310"/>
    <tableColumn id="14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20" totalsRowShown="0" headerRowDxfId="308" dataDxfId="306" headerRowBorderDxfId="307" tableBorderDxfId="305">
  <autoFilter ref="A7:K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304"/>
    <tableColumn id="4" name="ענף מסחר"/>
    <tableColumn id="5" name="סוג מטבע"/>
    <tableColumn id="6" name="ערך נקוב****" dataDxfId="303"/>
    <tableColumn id="7" name="שער***" dataDxfId="302"/>
    <tableColumn id="8" name="שווי שוק" dataDxfId="301"/>
    <tableColumn id="9" name="שעור מערך נקוב מונפק" dataDxfId="300"/>
    <tableColumn id="10" name="שעור מנכסי אפיק ההשקעה" dataDxfId="299"/>
    <tableColumn id="11" name="שעור מסך נכסי השקעה**" dataDxfId="2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97" dataDxfId="295" headerRowBorderDxfId="296" tableBorderDxfId="294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93"/>
    <tableColumn id="4" name="ענף מסחר"/>
    <tableColumn id="5" name="סוג מטבע"/>
    <tableColumn id="6" name="ערך נקוב****" dataDxfId="292"/>
    <tableColumn id="7" name="שער***" dataDxfId="291"/>
    <tableColumn id="8" name="שווי שוק" dataDxfId="290"/>
    <tableColumn id="9" name="שעור מערך נקוב מונפק" dataDxfId="289"/>
    <tableColumn id="10" name="שעור מנכסי אפיק ההשקעה" dataDxfId="288"/>
    <tableColumn id="11" name="שעור מסך נכסי השקעה**" dataDxfId="28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0" totalsRowShown="0" headerRowDxfId="286" dataDxfId="284" headerRowBorderDxfId="285" tableBorderDxfId="283">
  <autoFilter ref="A7:J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נכסי אפיק ההשקעה" dataDxfId="279"/>
    <tableColumn id="10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77" dataDxfId="275" headerRowBorderDxfId="276" tableBorderDxfId="27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73"/>
    <tableColumn id="4" name="דירוג"/>
    <tableColumn id="5" name="שם מדרג" dataDxfId="272"/>
    <tableColumn id="6" name="תאריך רכישה" dataDxfId="271"/>
    <tableColumn id="7" name="מח&quot;מ" dataDxfId="270"/>
    <tableColumn id="8" name="סוג מטבע"/>
    <tableColumn id="9" name="שיעור ריבית" dataDxfId="269"/>
    <tableColumn id="10" name="תשואה לפידיון" dataDxfId="268"/>
    <tableColumn id="11" name="ערך נקוב****" dataDxfId="267"/>
    <tableColumn id="12" name="שער***" dataDxfId="266"/>
    <tableColumn id="13" name="שווי שוק" dataDxfId="265"/>
    <tableColumn id="14" name="שעור מערך נקוב מונפק" dataDxfId="264"/>
    <tableColumn id="15" name="שעור מנכסי אפיק ההשקעה" dataDxfId="263"/>
    <tableColumn id="16" name="שעור מסך נכסי השקעה**" dataDxfId="2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61" dataDxfId="259" headerRowBorderDxfId="260" tableBorderDxfId="258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7"/>
    <tableColumn id="2" name="מספר ני&quot;ע" dataDxfId="256"/>
    <tableColumn id="3" name="דירוג" dataDxfId="255"/>
    <tableColumn id="4" name="שם מדרג" dataDxfId="254"/>
    <tableColumn id="5" name="תאריך רכישה" dataDxfId="253"/>
    <tableColumn id="6" name="מח&quot;מ" dataDxfId="252"/>
    <tableColumn id="7" name="סוג מטבע" dataDxfId="251"/>
    <tableColumn id="8" name="שיעור ריבית" dataDxfId="250"/>
    <tableColumn id="9" name="תשואה לפידיון" dataDxfId="249"/>
    <tableColumn id="10" name="ערך נקוב****" dataDxfId="248"/>
    <tableColumn id="11" name="שער***" dataDxfId="247"/>
    <tableColumn id="12" name="שווי הוגן" dataDxfId="246"/>
    <tableColumn id="13" name="שעור מערך נקוב מונפק" dataDxfId="245"/>
    <tableColumn id="14" name="שעור מנכסי אפיק ההשקעה" dataDxfId="244"/>
    <tableColumn id="15" name="שעור מסך נכסי השקעה**" dataDxfId="24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42" dataDxfId="240" headerRowBorderDxfId="241" tableBorderDxfId="239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8"/>
    <tableColumn id="2" name="מספר ני&quot;ע" dataDxfId="237"/>
    <tableColumn id="3" name="ספק המידע" dataDxfId="236"/>
    <tableColumn id="4" name="מספר מנפיק" dataDxfId="235"/>
    <tableColumn id="5" name="ענף מסחר" dataDxfId="234"/>
    <tableColumn id="6" name="דירוג" dataDxfId="233"/>
    <tableColumn id="7" name="שם מדרג" dataDxfId="232"/>
    <tableColumn id="8" name="תאריך רכישה" dataDxfId="231"/>
    <tableColumn id="9" name="מח&quot;מ" dataDxfId="230"/>
    <tableColumn id="10" name="סוג מטבע" dataDxfId="229"/>
    <tableColumn id="11" name="שיעור ריבית" dataDxfId="228"/>
    <tableColumn id="12" name="תשואה לפידיון" dataDxfId="227"/>
    <tableColumn id="13" name="ערך נקוב****" dataDxfId="226"/>
    <tableColumn id="14" name="שער***" dataDxfId="225"/>
    <tableColumn id="15" name="שווי הוגן" dataDxfId="224"/>
    <tableColumn id="16" name="שעור מערך נקוב מונפק" dataDxfId="223"/>
    <tableColumn id="17" name="שעור מנכסי אפיק ההשקעה" dataDxfId="222"/>
    <tableColumn id="18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4" totalsRowShown="0" headerRowDxfId="220" dataDxfId="218" headerRowBorderDxfId="219" tableBorderDxfId="217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1" totalsRowShown="0" headerRowDxfId="198" dataDxfId="196" headerRowBorderDxfId="197" tableBorderDxfId="195">
  <autoFilter ref="A7:L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סוג מטבע" dataDxfId="189"/>
    <tableColumn id="7" name="ערך נקוב****" dataDxfId="188"/>
    <tableColumn id="8" name="שער***" dataDxfId="187"/>
    <tableColumn id="9" name="שווי הוגן" dataDxfId="186"/>
    <tableColumn id="10" name="שעור מערך נקוב מונפק" dataDxfId="185"/>
    <tableColumn id="11" name="שעור מנכסי אפיק ההשקעה" dataDxfId="184">
      <calculatedColumnFormula>I8/$I$10</calculatedColumnFormula>
    </tableColumn>
    <tableColumn id="12" name="שעור מסך נכסי השקעה**" dataDxfId="183">
      <calculatedColumnFormula>I8/'סכום נכסי הקרן'!$C$41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3" totalsRowShown="0" headerRowDxfId="182" dataDxfId="180" headerRowBorderDxfId="181" tableBorderDxfId="179">
  <autoFilter ref="A7:J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78"/>
    <tableColumn id="6" name="שער***" dataDxfId="177"/>
    <tableColumn id="7" name="שווי הוגן" dataDxfId="176"/>
    <tableColumn id="8" name="שעור מערך נקוב מונפק" dataDxfId="175"/>
    <tableColumn id="9" name="שעור מנכסי אפיק ההשקעה" dataDxfId="174"/>
    <tableColumn id="10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72" headerRowBorderDxfId="171" tableBorderDxfId="170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9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68" dataDxfId="166" headerRowBorderDxfId="167" tableBorderDxfId="165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4"/>
    <tableColumn id="6" name="ערך נקוב****" dataDxfId="163"/>
    <tableColumn id="7" name="שער***" dataDxfId="162"/>
    <tableColumn id="8" name="שווי הוגן" dataDxfId="161"/>
    <tableColumn id="9" name="שעור מערך נקוב מונפק" dataDxfId="160"/>
    <tableColumn id="10" name="שעור מנכסי אפיק ההשקעה" dataDxfId="159"/>
    <tableColumn id="11" name="שעור מסך נכסי השקעה**" dataDxfId="1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57" dataDxfId="155" headerRowBorderDxfId="156" tableBorderDxfId="154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3"/>
    <tableColumn id="6" name="ערך נקוב****" dataDxfId="152"/>
    <tableColumn id="7" name="שער***" dataDxfId="151"/>
    <tableColumn id="8" name="שווי הוגן" dataDxfId="150"/>
    <tableColumn id="9" name="שעור מנכסי אפיק ההשקעה" dataDxfId="149"/>
    <tableColumn id="10" name="שעור מסך נכסי השקעה**" dataDxfId="1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47" dataDxfId="145" headerRowBorderDxfId="146" tableBorderDxfId="144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43"/>
    <tableColumn id="4" name="דירוג"/>
    <tableColumn id="5" name="שם מדרג" dataDxfId="142"/>
    <tableColumn id="6" name="תאריך רכישה" dataDxfId="141"/>
    <tableColumn id="7" name="מח&quot;מ" dataDxfId="140"/>
    <tableColumn id="8" name="סוג מטבע"/>
    <tableColumn id="9" name="שיעור ריבית" dataDxfId="139"/>
    <tableColumn id="10" name="תשואה לפידיון" dataDxfId="138"/>
    <tableColumn id="11" name="ערך נקוב****" dataDxfId="137"/>
    <tableColumn id="12" name="שער***" dataDxfId="136"/>
    <tableColumn id="13" name="שווי הוגן" dataDxfId="135"/>
    <tableColumn id="14" name="שעור מערך נקוב מונפק" dataDxfId="134"/>
    <tableColumn id="15" name="שעור מנכסי אפיק ההשקעה" dataDxfId="133"/>
    <tableColumn id="16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0" totalsRowShown="0" headerRowDxfId="131" dataDxfId="129" headerRowBorderDxfId="130" tableBorderDxfId="128">
  <autoFilter ref="A6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27"/>
    <tableColumn id="3" name="מספר ני&quot;ע"/>
    <tableColumn id="4" name="מספר מנפיק" dataDxfId="126"/>
    <tableColumn id="5" name="דירוג"/>
    <tableColumn id="6" name="תאריך רכישה" dataDxfId="125"/>
    <tableColumn id="7" name="שם מדרג" dataDxfId="124"/>
    <tableColumn id="8" name="מח&quot;מ" dataDxfId="123"/>
    <tableColumn id="9" name="ענף משק"/>
    <tableColumn id="10" name="סוג מטבע"/>
    <tableColumn id="11" name="שיעור ריבית ממוצע" dataDxfId="122"/>
    <tableColumn id="12" name="תשואה לפידיון" dataDxfId="121"/>
    <tableColumn id="13" name="ערך נקוב****" dataDxfId="120"/>
    <tableColumn id="14" name="שער***" dataDxfId="119"/>
    <tableColumn id="15" name="שווי הוגן" dataDxfId="118"/>
    <tableColumn id="16" name="שעור מנכסי אפיק ההשקעה" dataDxfId="117"/>
    <tableColumn id="17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15" dataDxfId="113" headerRowBorderDxfId="114" tableBorderDxfId="112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11"/>
    <tableColumn id="4" name="דירוג"/>
    <tableColumn id="5" name="שם מדרג" dataDxfId="110"/>
    <tableColumn id="6" name="מח&quot;מ" dataDxfId="109"/>
    <tableColumn id="7" name="סוג מטבע"/>
    <tableColumn id="8" name="תנאי ושיעור ריבית" dataDxfId="108"/>
    <tableColumn id="9" name="תשואה לפידיון" dataDxfId="107"/>
    <tableColumn id="10" name="ערך נקוב****" dataDxfId="106"/>
    <tableColumn id="11" name="שער***" dataDxfId="105"/>
    <tableColumn id="12" name="שווי הוגן" dataDxfId="104"/>
    <tableColumn id="13" name="שעור מנכסי אפיק ההשקעה" dataDxfId="103"/>
    <tableColumn id="14" name="שעור מסך נכסי השקעה**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101" dataDxfId="99" headerRowBorderDxfId="100" tableBorderDxfId="98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97"/>
    <tableColumn id="2" name="תאריך שערוך אחרון" dataDxfId="96"/>
    <tableColumn id="3" name="אופי הנכס" dataDxfId="95"/>
    <tableColumn id="4" name="שעור תשואה במהלך התקופה" dataDxfId="94"/>
    <tableColumn id="5" name="סוג מטבע" dataDxfId="93"/>
    <tableColumn id="6" name="שווי משוערך" dataDxfId="92"/>
    <tableColumn id="7" name="שעור מנכסי אפיק ההשקעה" dataDxfId="91"/>
    <tableColumn id="8" name="שעור מסך נכסי השקעה" dataDxfId="90"/>
    <tableColumn id="9" name="כתובת הנכס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88" dataDxfId="86" headerRowBorderDxfId="87" tableBorderDxfId="85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84"/>
    <tableColumn id="2" name="מספר מנפיק" dataDxfId="83"/>
    <tableColumn id="3" name="דירוג" dataDxfId="82"/>
    <tableColumn id="4" name="שם המדרג" dataDxfId="81"/>
    <tableColumn id="5" name="שעור הריבית" dataDxfId="80"/>
    <tableColumn id="6" name="סוג מטבע" dataDxfId="79"/>
    <tableColumn id="7" name="תשואה לפדיון" dataDxfId="78"/>
    <tableColumn id="8" name="שווי הוגן" dataDxfId="77"/>
    <tableColumn id="9" name="שעור מנכסי אפיק ההשקעה" dataDxfId="76"/>
    <tableColumn id="10" name="שעור מסך נכסי השקעה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048576" totalsRowShown="0" headerRowDxfId="74" dataDxfId="72" headerRowBorderDxfId="73" tableBorderDxfId="71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0"/>
    <tableColumn id="2" name="מספר ני&quot;ע" dataDxfId="69"/>
    <tableColumn id="3" name="דירוג" dataDxfId="68"/>
    <tableColumn id="4" name="שם המדרג" dataDxfId="67"/>
    <tableColumn id="5" name="שעור הריבית" dataDxfId="66"/>
    <tableColumn id="6" name="סוג מטבע" dataDxfId="65"/>
    <tableColumn id="7" name="תשואה לפדיון" dataDxfId="64"/>
    <tableColumn id="8" name="שווי הוגן" dataDxfId="63"/>
    <tableColumn id="9" name="שעור מנכסי אפיק ההשקעה" dataDxfId="62"/>
    <tableColumn id="10" name="שעור מסך נכסי השקעה" dataDxfId="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6" totalsRowShown="0" headerRowBorderDxfId="60" tableBorderDxfId="59">
  <autoFilter ref="A6:C16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 dataDxfId="57"/>
    <tableColumn id="3" name="תאריך סיום ההתחייבות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2" workbookViewId="0">
      <selection activeCell="C45" sqref="C45"/>
    </sheetView>
  </sheetViews>
  <sheetFormatPr defaultColWidth="0" defaultRowHeight="18" zeroHeight="1"/>
  <cols>
    <col min="1" max="1" width="30.7109375" style="1" customWidth="1"/>
    <col min="2" max="2" width="47.28515625" style="11" customWidth="1"/>
    <col min="3" max="3" width="18" style="1" customWidth="1"/>
    <col min="4" max="4" width="21.42578125" style="1" customWidth="1"/>
    <col min="5" max="5" width="6.7109375" style="1" hidden="1" customWidth="1"/>
    <col min="6" max="6" width="17.140625" style="1" hidden="1" customWidth="1"/>
    <col min="7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6" t="s">
        <v>4</v>
      </c>
      <c r="C5" s="77"/>
      <c r="D5" s="78"/>
    </row>
    <row r="6" spans="1:36" s="3" customFormat="1">
      <c r="B6" s="40" t="s">
        <v>887</v>
      </c>
      <c r="C6" s="79" t="s">
        <v>5</v>
      </c>
      <c r="D6" s="80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859</v>
      </c>
      <c r="B10" s="57" t="s">
        <v>13</v>
      </c>
      <c r="C10" s="63">
        <f>מזומנים!I9</f>
        <v>40249.985742940946</v>
      </c>
      <c r="D10" s="64">
        <f>מזומנים!K9</f>
        <v>0.11565718818529491</v>
      </c>
    </row>
    <row r="11" spans="1:36">
      <c r="B11" s="57" t="s">
        <v>14</v>
      </c>
      <c r="C11" s="50"/>
      <c r="D11" s="50"/>
    </row>
    <row r="12" spans="1:36">
      <c r="A12" s="9" t="s">
        <v>860</v>
      </c>
      <c r="B12" s="58" t="s">
        <v>15</v>
      </c>
      <c r="C12" s="65">
        <v>44893.510199999997</v>
      </c>
      <c r="D12" s="66">
        <f>C12/$C$41</f>
        <v>0.12900022351959406</v>
      </c>
    </row>
    <row r="13" spans="1:36">
      <c r="A13" s="9" t="s">
        <v>861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862</v>
      </c>
      <c r="B14" s="58" t="s">
        <v>17</v>
      </c>
      <c r="C14" s="65">
        <v>0</v>
      </c>
      <c r="D14" s="66">
        <f t="shared" si="0"/>
        <v>0</v>
      </c>
    </row>
    <row r="15" spans="1:36">
      <c r="A15" s="9" t="s">
        <v>596</v>
      </c>
      <c r="B15" s="58" t="s">
        <v>18</v>
      </c>
      <c r="C15" s="65">
        <v>124976.223723284</v>
      </c>
      <c r="D15" s="66">
        <f t="shared" si="0"/>
        <v>0.35911562101326688</v>
      </c>
    </row>
    <row r="16" spans="1:36">
      <c r="A16" s="9" t="s">
        <v>863</v>
      </c>
      <c r="B16" s="58" t="s">
        <v>194</v>
      </c>
      <c r="C16" s="65">
        <v>117807.0685751</v>
      </c>
      <c r="D16" s="66">
        <f t="shared" si="0"/>
        <v>0.33851525778833053</v>
      </c>
    </row>
    <row r="17" spans="1:4">
      <c r="A17" s="9" t="s">
        <v>864</v>
      </c>
      <c r="B17" s="58" t="s">
        <v>19</v>
      </c>
      <c r="C17" s="65">
        <v>2466.6806467199999</v>
      </c>
      <c r="D17" s="66">
        <f t="shared" si="0"/>
        <v>7.0879366162447423E-3</v>
      </c>
    </row>
    <row r="18" spans="1:4">
      <c r="A18" s="9" t="s">
        <v>865</v>
      </c>
      <c r="B18" s="58" t="s">
        <v>20</v>
      </c>
      <c r="C18" s="65">
        <v>169.84787789999999</v>
      </c>
      <c r="D18" s="66">
        <f t="shared" si="0"/>
        <v>4.8805304187215728E-4</v>
      </c>
    </row>
    <row r="19" spans="1:4">
      <c r="A19" s="9" t="s">
        <v>866</v>
      </c>
      <c r="B19" s="58" t="s">
        <v>21</v>
      </c>
      <c r="C19" s="65">
        <v>136.76352</v>
      </c>
      <c r="D19" s="66">
        <f t="shared" si="0"/>
        <v>3.9298608130059907E-4</v>
      </c>
    </row>
    <row r="20" spans="1:4">
      <c r="A20" s="9" t="s">
        <v>867</v>
      </c>
      <c r="B20" s="58" t="s">
        <v>22</v>
      </c>
      <c r="C20" s="65">
        <v>667.0677907686262</v>
      </c>
      <c r="D20" s="66">
        <f t="shared" si="0"/>
        <v>1.9168003065145613E-3</v>
      </c>
    </row>
    <row r="21" spans="1:4">
      <c r="A21" s="9" t="s">
        <v>868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869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870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871</v>
      </c>
      <c r="B25" s="58" t="s">
        <v>17</v>
      </c>
      <c r="C25" s="65">
        <v>0</v>
      </c>
      <c r="D25" s="66">
        <f t="shared" si="1"/>
        <v>0</v>
      </c>
    </row>
    <row r="26" spans="1:4">
      <c r="A26" s="9" t="s">
        <v>872</v>
      </c>
      <c r="B26" s="58" t="s">
        <v>27</v>
      </c>
      <c r="C26" s="65">
        <f>'לא סחיר - מניות'!I10</f>
        <v>3681.670665225065</v>
      </c>
      <c r="D26" s="66">
        <f t="shared" si="1"/>
        <v>1.0579175845767702E-2</v>
      </c>
    </row>
    <row r="27" spans="1:4">
      <c r="A27" s="9" t="s">
        <v>873</v>
      </c>
      <c r="B27" s="58" t="s">
        <v>28</v>
      </c>
      <c r="C27" s="65">
        <v>3981.2783682004638</v>
      </c>
      <c r="D27" s="66">
        <f t="shared" si="1"/>
        <v>1.1440090050957624E-2</v>
      </c>
    </row>
    <row r="28" spans="1:4">
      <c r="A28" s="9" t="s">
        <v>874</v>
      </c>
      <c r="B28" s="58" t="s">
        <v>29</v>
      </c>
      <c r="C28" s="65">
        <v>17.521498621757601</v>
      </c>
      <c r="D28" s="66">
        <f t="shared" si="1"/>
        <v>5.0347527483047873E-5</v>
      </c>
    </row>
    <row r="29" spans="1:4">
      <c r="A29" s="9" t="s">
        <v>875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876</v>
      </c>
      <c r="B30" s="58" t="s">
        <v>31</v>
      </c>
      <c r="C30" s="65">
        <v>-80.764045057273336</v>
      </c>
      <c r="D30" s="66">
        <f t="shared" si="1"/>
        <v>-2.3207318426026813E-4</v>
      </c>
    </row>
    <row r="31" spans="1:4">
      <c r="A31" s="9" t="s">
        <v>877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878</v>
      </c>
      <c r="B32" s="57" t="s">
        <v>33</v>
      </c>
      <c r="C32" s="65">
        <v>473.01387216067201</v>
      </c>
      <c r="D32" s="66">
        <f t="shared" si="1"/>
        <v>1.3591918957719502E-3</v>
      </c>
    </row>
    <row r="33" spans="1:4">
      <c r="A33" s="9" t="s">
        <v>879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880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881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882</v>
      </c>
      <c r="B36" s="57" t="s">
        <v>37</v>
      </c>
      <c r="C36" s="65">
        <v>8571.2355385489991</v>
      </c>
      <c r="D36" s="66">
        <f t="shared" si="1"/>
        <v>2.4629201311861533E-2</v>
      </c>
    </row>
    <row r="37" spans="1:4">
      <c r="A37" s="9"/>
      <c r="B37" s="59" t="s">
        <v>38</v>
      </c>
      <c r="C37" s="50"/>
      <c r="D37" s="50"/>
    </row>
    <row r="38" spans="1:4">
      <c r="A38" s="9" t="s">
        <v>883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884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885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SUM(C10:C37)</f>
        <v>348011.10397441324</v>
      </c>
      <c r="D41" s="66">
        <f t="shared" si="2"/>
        <v>1</v>
      </c>
    </row>
    <row r="42" spans="1:4">
      <c r="A42" s="9" t="s">
        <v>886</v>
      </c>
      <c r="B42" s="61" t="s">
        <v>43</v>
      </c>
      <c r="C42" s="65">
        <f>'יתרת התחייבות להשקעה'!B9</f>
        <v>1726.8088189999999</v>
      </c>
      <c r="D42" s="66">
        <v>0</v>
      </c>
    </row>
    <row r="43" spans="1:4">
      <c r="B43" s="10" t="s">
        <v>200</v>
      </c>
    </row>
    <row r="44" spans="1:4">
      <c r="C44" s="81" t="s">
        <v>44</v>
      </c>
      <c r="D44" s="80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3.532</v>
      </c>
    </row>
    <row r="47" spans="1:4">
      <c r="C47" t="s">
        <v>109</v>
      </c>
      <c r="D47">
        <v>3.8748</v>
      </c>
    </row>
    <row r="48" spans="1:4">
      <c r="C48" t="s">
        <v>105</v>
      </c>
      <c r="D48">
        <v>3.26</v>
      </c>
    </row>
    <row r="49" spans="3:4">
      <c r="C49" t="s">
        <v>112</v>
      </c>
      <c r="D49">
        <v>4.5176999999999996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2" t="s">
        <v>46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16" customFormat="1">
      <c r="A6" s="84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40249.985742940946</v>
      </c>
      <c r="J9" s="64">
        <f>I9/$I$9</f>
        <v>1</v>
      </c>
      <c r="K9" s="64">
        <f>I9/'סכום נכסי הקרן'!$C$41</f>
        <v>0.11565718818529491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40249.985742940946</v>
      </c>
      <c r="J10" s="68">
        <f t="shared" ref="J10:J21" si="0">I10/$I$9</f>
        <v>1</v>
      </c>
      <c r="K10" s="68">
        <f>I10/'סכום נכסי הקרן'!$C$41</f>
        <v>0.11565718818529491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f>SUM(I12:I14)</f>
        <v>36126.730039999944</v>
      </c>
      <c r="J11" s="68">
        <f t="shared" si="0"/>
        <v>0.89755882823724631</v>
      </c>
      <c r="K11" s="68">
        <f>I11/'סכום נכסי הקרן'!$C$41</f>
        <v>0.10380913030480798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193.10579999999999</v>
      </c>
      <c r="J12" s="66">
        <f t="shared" si="0"/>
        <v>4.7976613267215118E-3</v>
      </c>
      <c r="K12" s="66">
        <f>I12/'סכום נכסי הקרן'!$C$41</f>
        <v>5.5488401891394155E-4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f>35210.18483+669.944999999949</f>
        <v>35880.129829999947</v>
      </c>
      <c r="J13" s="66">
        <f t="shared" si="0"/>
        <v>0.89143211277516077</v>
      </c>
      <c r="K13" s="66">
        <f>I13/'סכום נכסי הקרן'!$C$41</f>
        <v>0.10310053162165181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53.494410000000002</v>
      </c>
      <c r="J14" s="66">
        <f t="shared" si="0"/>
        <v>1.3290541353640571E-3</v>
      </c>
      <c r="K14" s="66">
        <f>I14/'סכום נכסי הקרן'!$C$41</f>
        <v>1.5371466424224516E-4</v>
      </c>
    </row>
    <row r="15" spans="1:12">
      <c r="A15" s="67" t="s">
        <v>213</v>
      </c>
      <c r="C15" s="14"/>
      <c r="H15" s="68">
        <v>0</v>
      </c>
      <c r="I15" s="69">
        <v>4123.255702941</v>
      </c>
      <c r="J15" s="68">
        <f t="shared" si="0"/>
        <v>0.10244117176275368</v>
      </c>
      <c r="K15" s="68">
        <f>I15/'סכום נכסי הקרן'!$C$41</f>
        <v>1.1848057880486922E-2</v>
      </c>
    </row>
    <row r="16" spans="1:12">
      <c r="A16" t="s">
        <v>214</v>
      </c>
      <c r="B16" t="s">
        <v>215</v>
      </c>
      <c r="C16" t="s">
        <v>211</v>
      </c>
      <c r="D16" t="s">
        <v>207</v>
      </c>
      <c r="E16" t="s">
        <v>208</v>
      </c>
      <c r="F16" t="s">
        <v>109</v>
      </c>
      <c r="G16" s="66">
        <v>0</v>
      </c>
      <c r="H16" s="66">
        <v>0</v>
      </c>
      <c r="I16" s="65">
        <v>565.117416144</v>
      </c>
      <c r="J16" s="66">
        <f t="shared" si="0"/>
        <v>1.404018922523744E-2</v>
      </c>
      <c r="K16" s="66">
        <f>I16/'סכום נכסי הקרן'!$C$41</f>
        <v>1.6238488073804364E-3</v>
      </c>
    </row>
    <row r="17" spans="1:11">
      <c r="A17" t="s">
        <v>216</v>
      </c>
      <c r="B17" t="s">
        <v>217</v>
      </c>
      <c r="C17" t="s">
        <v>206</v>
      </c>
      <c r="D17" t="s">
        <v>207</v>
      </c>
      <c r="E17" t="s">
        <v>208</v>
      </c>
      <c r="F17" t="s">
        <v>105</v>
      </c>
      <c r="G17" s="66">
        <v>0</v>
      </c>
      <c r="H17" s="66">
        <v>0</v>
      </c>
      <c r="I17" s="65">
        <v>461.69864100000001</v>
      </c>
      <c r="J17" s="66">
        <f t="shared" si="0"/>
        <v>1.1470777752535549E-2</v>
      </c>
      <c r="K17" s="66">
        <f>I17/'סכום נכסי הקרן'!$C$41</f>
        <v>1.3266779011566982E-3</v>
      </c>
    </row>
    <row r="18" spans="1:11">
      <c r="A18" t="s">
        <v>218</v>
      </c>
      <c r="B18" t="s">
        <v>219</v>
      </c>
      <c r="C18" t="s">
        <v>211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-2094.5100324</v>
      </c>
      <c r="J18" s="66">
        <f t="shared" si="0"/>
        <v>-5.2037534765272203E-2</v>
      </c>
      <c r="K18" s="66">
        <f>I18/'סכום נכסי הקרן'!$C$41</f>
        <v>-6.018514951045913E-3</v>
      </c>
    </row>
    <row r="19" spans="1:11">
      <c r="A19" t="s">
        <v>220</v>
      </c>
      <c r="B19" t="s">
        <v>219</v>
      </c>
      <c r="C19" t="s">
        <v>211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5190.8535009999996</v>
      </c>
      <c r="J19" s="66">
        <f t="shared" si="0"/>
        <v>0.12896535005382886</v>
      </c>
      <c r="K19" s="66">
        <f>I19/'סכום נכסי הקרן'!$C$41</f>
        <v>1.4915769760558117E-2</v>
      </c>
    </row>
    <row r="20" spans="1:11">
      <c r="A20" t="s">
        <v>221</v>
      </c>
      <c r="B20" t="s">
        <v>222</v>
      </c>
      <c r="C20" t="s">
        <v>211</v>
      </c>
      <c r="D20" t="s">
        <v>207</v>
      </c>
      <c r="E20" t="s">
        <v>208</v>
      </c>
      <c r="F20" t="s">
        <v>112</v>
      </c>
      <c r="G20" s="66">
        <v>0</v>
      </c>
      <c r="H20" s="66">
        <v>0</v>
      </c>
      <c r="I20" s="65">
        <v>2.7557969999999999E-3</v>
      </c>
      <c r="J20" s="66">
        <f t="shared" si="0"/>
        <v>6.846703046306823E-8</v>
      </c>
      <c r="K20" s="66">
        <f>I20/'סכום נכסי הקרן'!$C$41</f>
        <v>7.9187042267554031E-9</v>
      </c>
    </row>
    <row r="21" spans="1:11">
      <c r="A21" t="s">
        <v>223</v>
      </c>
      <c r="B21" t="s">
        <v>224</v>
      </c>
      <c r="C21" t="s">
        <v>211</v>
      </c>
      <c r="D21" t="s">
        <v>207</v>
      </c>
      <c r="E21" t="s">
        <v>208</v>
      </c>
      <c r="F21" t="s">
        <v>201</v>
      </c>
      <c r="G21" s="66">
        <v>0</v>
      </c>
      <c r="H21" s="66">
        <v>0</v>
      </c>
      <c r="I21" s="65">
        <v>9.3421400000000002E-2</v>
      </c>
      <c r="J21" s="66">
        <f t="shared" si="0"/>
        <v>2.3210293935665372E-6</v>
      </c>
      <c r="K21" s="66">
        <f>I21/'סכום נכסי הקרן'!$C$41</f>
        <v>2.6844373335532596E-7</v>
      </c>
    </row>
    <row r="22" spans="1:11">
      <c r="A22" s="67" t="s">
        <v>225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226</v>
      </c>
      <c r="B23" t="s">
        <v>226</v>
      </c>
      <c r="C23" s="14"/>
      <c r="D23" t="s">
        <v>226</v>
      </c>
      <c r="F23" t="s">
        <v>226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227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226</v>
      </c>
      <c r="B25" t="s">
        <v>226</v>
      </c>
      <c r="C25" s="14"/>
      <c r="D25" t="s">
        <v>226</v>
      </c>
      <c r="F25" t="s">
        <v>226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228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226</v>
      </c>
      <c r="B27" t="s">
        <v>226</v>
      </c>
      <c r="C27" s="14"/>
      <c r="D27" t="s">
        <v>226</v>
      </c>
      <c r="F27" t="s">
        <v>226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229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226</v>
      </c>
      <c r="B29" t="s">
        <v>226</v>
      </c>
      <c r="C29" s="14"/>
      <c r="D29" t="s">
        <v>226</v>
      </c>
      <c r="F29" t="s">
        <v>226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230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226</v>
      </c>
      <c r="B31" t="s">
        <v>226</v>
      </c>
      <c r="C31" s="14"/>
      <c r="D31" t="s">
        <v>226</v>
      </c>
      <c r="F31" t="s">
        <v>226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s="67" t="s">
        <v>231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s="67" t="s">
        <v>232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226</v>
      </c>
      <c r="B34" t="s">
        <v>226</v>
      </c>
      <c r="C34" s="14"/>
      <c r="D34" t="s">
        <v>226</v>
      </c>
      <c r="F34" t="s">
        <v>226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s="67" t="s">
        <v>230</v>
      </c>
      <c r="C35" s="14"/>
      <c r="H35" s="68">
        <v>0</v>
      </c>
      <c r="I35" s="69">
        <v>0</v>
      </c>
      <c r="J35" s="68">
        <v>0</v>
      </c>
      <c r="K35" s="68">
        <v>0</v>
      </c>
    </row>
    <row r="36" spans="1:11">
      <c r="A36" t="s">
        <v>226</v>
      </c>
      <c r="B36" t="s">
        <v>226</v>
      </c>
      <c r="C36" s="14"/>
      <c r="D36" t="s">
        <v>226</v>
      </c>
      <c r="F36" t="s">
        <v>226</v>
      </c>
      <c r="G36" s="66">
        <v>0</v>
      </c>
      <c r="H36" s="66">
        <v>0</v>
      </c>
      <c r="I36" s="65">
        <v>0</v>
      </c>
      <c r="J36" s="66">
        <v>0</v>
      </c>
      <c r="K36" s="66">
        <v>0</v>
      </c>
    </row>
    <row r="37" spans="1:11">
      <c r="A37" t="s">
        <v>233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5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87" t="s">
        <v>67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9"/>
    </row>
    <row r="6" spans="1:52" ht="27.75" customHeight="1">
      <c r="A6" s="90" t="s">
        <v>68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3" t="s">
        <v>191</v>
      </c>
      <c r="N7" s="41" t="s">
        <v>55</v>
      </c>
      <c r="O7" s="41" t="s">
        <v>188</v>
      </c>
      <c r="P7" s="41" t="s">
        <v>56</v>
      </c>
      <c r="Q7" s="94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0.82</v>
      </c>
      <c r="H10" s="7"/>
      <c r="I10" s="7"/>
      <c r="J10" s="64">
        <v>1E-4</v>
      </c>
      <c r="K10" s="63">
        <v>44898000</v>
      </c>
      <c r="L10" s="7"/>
      <c r="M10" s="63">
        <v>0</v>
      </c>
      <c r="N10" s="63">
        <v>44893.510199999997</v>
      </c>
      <c r="O10" s="7"/>
      <c r="P10" s="64">
        <v>1</v>
      </c>
      <c r="Q10" s="64">
        <v>0.12920000000000001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0.82</v>
      </c>
      <c r="J11" s="68">
        <v>1E-4</v>
      </c>
      <c r="K11" s="69">
        <v>44898000</v>
      </c>
      <c r="M11" s="69">
        <v>0</v>
      </c>
      <c r="N11" s="69">
        <v>44893.510199999997</v>
      </c>
      <c r="P11" s="68">
        <v>1</v>
      </c>
      <c r="Q11" s="68">
        <v>0.12920000000000001</v>
      </c>
    </row>
    <row r="12" spans="1:52">
      <c r="A12" s="67" t="s">
        <v>234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235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226</v>
      </c>
      <c r="B14" t="s">
        <v>226</v>
      </c>
      <c r="C14" s="14"/>
      <c r="D14" t="s">
        <v>226</v>
      </c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236</v>
      </c>
      <c r="B15" s="14"/>
      <c r="C15" s="14"/>
      <c r="G15" s="69">
        <v>0.82</v>
      </c>
      <c r="J15" s="68">
        <v>1E-4</v>
      </c>
      <c r="K15" s="69">
        <v>44898000</v>
      </c>
      <c r="M15" s="69">
        <v>0</v>
      </c>
      <c r="N15" s="69">
        <v>44893.510199999997</v>
      </c>
      <c r="P15" s="68">
        <v>1</v>
      </c>
      <c r="Q15" s="68">
        <v>0.12920000000000001</v>
      </c>
    </row>
    <row r="16" spans="1:52">
      <c r="A16" s="67" t="s">
        <v>237</v>
      </c>
      <c r="B16" s="14"/>
      <c r="C16" s="14"/>
      <c r="G16" s="69">
        <v>0.82</v>
      </c>
      <c r="J16" s="68">
        <v>1E-4</v>
      </c>
      <c r="K16" s="69">
        <v>44898000</v>
      </c>
      <c r="M16" s="69">
        <v>0</v>
      </c>
      <c r="N16" s="69">
        <v>44893.510199999997</v>
      </c>
      <c r="P16" s="68">
        <v>1</v>
      </c>
      <c r="Q16" s="68">
        <v>0.12920000000000001</v>
      </c>
    </row>
    <row r="17" spans="1:17">
      <c r="A17" t="s">
        <v>238</v>
      </c>
      <c r="B17" t="s">
        <v>239</v>
      </c>
      <c r="C17" t="s">
        <v>99</v>
      </c>
      <c r="D17" t="s">
        <v>240</v>
      </c>
      <c r="F17" t="s">
        <v>241</v>
      </c>
      <c r="G17" s="65">
        <v>0.77</v>
      </c>
      <c r="H17" t="s">
        <v>101</v>
      </c>
      <c r="I17" s="66">
        <v>0</v>
      </c>
      <c r="J17" s="66">
        <v>1E-4</v>
      </c>
      <c r="K17" s="65">
        <v>15000000</v>
      </c>
      <c r="L17" s="65">
        <v>99.99</v>
      </c>
      <c r="M17" s="65">
        <v>0</v>
      </c>
      <c r="N17" s="65">
        <v>14998.5</v>
      </c>
      <c r="O17" s="66">
        <v>1.6999999999999999E-3</v>
      </c>
      <c r="P17" s="66">
        <v>0.33410000000000001</v>
      </c>
      <c r="Q17" s="66">
        <v>4.3200000000000002E-2</v>
      </c>
    </row>
    <row r="18" spans="1:17">
      <c r="A18" t="s">
        <v>242</v>
      </c>
      <c r="B18" t="s">
        <v>243</v>
      </c>
      <c r="C18" t="s">
        <v>99</v>
      </c>
      <c r="D18" t="s">
        <v>240</v>
      </c>
      <c r="F18" t="s">
        <v>244</v>
      </c>
      <c r="G18" s="65">
        <v>0.84</v>
      </c>
      <c r="H18" t="s">
        <v>101</v>
      </c>
      <c r="I18" s="66">
        <v>0</v>
      </c>
      <c r="J18" s="66">
        <v>1E-4</v>
      </c>
      <c r="K18" s="65">
        <v>29898000</v>
      </c>
      <c r="L18" s="65">
        <v>99.99</v>
      </c>
      <c r="M18" s="65">
        <v>0</v>
      </c>
      <c r="N18" s="65">
        <v>29895.010200000001</v>
      </c>
      <c r="O18" s="66">
        <v>3.7000000000000002E-3</v>
      </c>
      <c r="P18" s="66">
        <v>0.66590000000000005</v>
      </c>
      <c r="Q18" s="66">
        <v>8.6099999999999996E-2</v>
      </c>
    </row>
    <row r="19" spans="1:17">
      <c r="A19" s="67" t="s">
        <v>245</v>
      </c>
      <c r="B19" s="14"/>
      <c r="C19" s="14"/>
      <c r="G19" s="69">
        <v>0</v>
      </c>
      <c r="J19" s="68">
        <v>0</v>
      </c>
      <c r="K19" s="69">
        <v>0</v>
      </c>
      <c r="M19" s="69">
        <v>0</v>
      </c>
      <c r="N19" s="69">
        <v>0</v>
      </c>
      <c r="P19" s="68">
        <v>0</v>
      </c>
      <c r="Q19" s="68">
        <v>0</v>
      </c>
    </row>
    <row r="20" spans="1:17">
      <c r="A20" t="s">
        <v>226</v>
      </c>
      <c r="B20" t="s">
        <v>226</v>
      </c>
      <c r="C20" s="14"/>
      <c r="D20" t="s">
        <v>226</v>
      </c>
      <c r="G20" s="65">
        <v>0</v>
      </c>
      <c r="H20" t="s">
        <v>226</v>
      </c>
      <c r="I20" s="66">
        <v>0</v>
      </c>
      <c r="J20" s="66">
        <v>0</v>
      </c>
      <c r="K20" s="65">
        <v>0</v>
      </c>
      <c r="L20" s="65">
        <v>0</v>
      </c>
      <c r="N20" s="65">
        <v>0</v>
      </c>
      <c r="O20" s="66">
        <v>0</v>
      </c>
      <c r="P20" s="66">
        <v>0</v>
      </c>
      <c r="Q20" s="66">
        <v>0</v>
      </c>
    </row>
    <row r="21" spans="1:17">
      <c r="A21" s="67" t="s">
        <v>246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226</v>
      </c>
      <c r="B22" t="s">
        <v>226</v>
      </c>
      <c r="C22" s="14"/>
      <c r="D22" t="s">
        <v>226</v>
      </c>
      <c r="G22" s="65">
        <v>0</v>
      </c>
      <c r="H22" t="s">
        <v>226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247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226</v>
      </c>
      <c r="B24" t="s">
        <v>226</v>
      </c>
      <c r="C24" s="14"/>
      <c r="D24" t="s">
        <v>226</v>
      </c>
      <c r="G24" s="65">
        <v>0</v>
      </c>
      <c r="H24" t="s">
        <v>226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231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s="67" t="s">
        <v>248</v>
      </c>
      <c r="B26" s="14"/>
      <c r="C26" s="14"/>
      <c r="G26" s="69">
        <v>0</v>
      </c>
      <c r="J26" s="68">
        <v>0</v>
      </c>
      <c r="K26" s="69">
        <v>0</v>
      </c>
      <c r="M26" s="69">
        <v>0</v>
      </c>
      <c r="N26" s="69">
        <v>0</v>
      </c>
      <c r="P26" s="68">
        <v>0</v>
      </c>
      <c r="Q26" s="68">
        <v>0</v>
      </c>
    </row>
    <row r="27" spans="1:17">
      <c r="A27" t="s">
        <v>226</v>
      </c>
      <c r="B27" t="s">
        <v>226</v>
      </c>
      <c r="C27" s="14"/>
      <c r="D27" t="s">
        <v>226</v>
      </c>
      <c r="G27" s="65">
        <v>0</v>
      </c>
      <c r="H27" t="s">
        <v>226</v>
      </c>
      <c r="I27" s="66">
        <v>0</v>
      </c>
      <c r="J27" s="66">
        <v>0</v>
      </c>
      <c r="K27" s="65">
        <v>0</v>
      </c>
      <c r="L27" s="65">
        <v>0</v>
      </c>
      <c r="N27" s="65">
        <v>0</v>
      </c>
      <c r="O27" s="66">
        <v>0</v>
      </c>
      <c r="P27" s="66">
        <v>0</v>
      </c>
      <c r="Q27" s="66">
        <v>0</v>
      </c>
    </row>
    <row r="28" spans="1:17">
      <c r="A28" s="67" t="s">
        <v>249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226</v>
      </c>
      <c r="B29" t="s">
        <v>226</v>
      </c>
      <c r="C29" s="14"/>
      <c r="D29" t="s">
        <v>226</v>
      </c>
      <c r="G29" s="65">
        <v>0</v>
      </c>
      <c r="H29" t="s">
        <v>226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85" t="s">
        <v>250</v>
      </c>
      <c r="B30" s="14"/>
      <c r="C30" s="14"/>
    </row>
    <row r="31" spans="1:17">
      <c r="A31" s="85" t="s">
        <v>251</v>
      </c>
      <c r="B31" s="14"/>
      <c r="C31" s="14"/>
    </row>
    <row r="32" spans="1:17">
      <c r="A32" s="85" t="s">
        <v>252</v>
      </c>
      <c r="B32" s="14"/>
      <c r="C32" s="14"/>
    </row>
    <row r="33" spans="1:3">
      <c r="A33" s="85" t="s">
        <v>253</v>
      </c>
      <c r="B33" s="14"/>
      <c r="C33" s="14"/>
    </row>
    <row r="34" spans="1:3" hidden="1"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6" t="s">
        <v>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6"/>
      <c r="BO5" s="16"/>
    </row>
    <row r="6" spans="1:67" ht="26.25" customHeight="1">
      <c r="A6" s="86" t="s">
        <v>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J6" s="16"/>
      <c r="BO6" s="16"/>
    </row>
    <row r="7" spans="1:67" s="16" customFormat="1" ht="20.25">
      <c r="A7" s="97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3" t="s">
        <v>191</v>
      </c>
      <c r="Q7" s="43" t="s">
        <v>55</v>
      </c>
      <c r="R7" s="43" t="s">
        <v>72</v>
      </c>
      <c r="S7" s="43" t="s">
        <v>56</v>
      </c>
      <c r="T7" s="98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254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226</v>
      </c>
      <c r="B13" t="s">
        <v>226</v>
      </c>
      <c r="C13" s="14"/>
      <c r="D13" s="14"/>
      <c r="E13" s="14"/>
      <c r="F13" t="s">
        <v>226</v>
      </c>
      <c r="G13" t="s">
        <v>226</v>
      </c>
      <c r="J13" s="65">
        <v>0</v>
      </c>
      <c r="K13" t="s">
        <v>226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236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226</v>
      </c>
      <c r="B15" t="s">
        <v>226</v>
      </c>
      <c r="C15" s="14"/>
      <c r="D15" s="14"/>
      <c r="E15" s="14"/>
      <c r="F15" t="s">
        <v>226</v>
      </c>
      <c r="G15" t="s">
        <v>226</v>
      </c>
      <c r="J15" s="65">
        <v>0</v>
      </c>
      <c r="K15" t="s">
        <v>226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255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226</v>
      </c>
      <c r="B17" t="s">
        <v>226</v>
      </c>
      <c r="C17" s="14"/>
      <c r="D17" s="14"/>
      <c r="E17" s="14"/>
      <c r="F17" t="s">
        <v>226</v>
      </c>
      <c r="G17" t="s">
        <v>226</v>
      </c>
      <c r="J17" s="65">
        <v>0</v>
      </c>
      <c r="K17" t="s">
        <v>226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231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256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226</v>
      </c>
      <c r="B20" t="s">
        <v>226</v>
      </c>
      <c r="C20" s="14"/>
      <c r="D20" s="14"/>
      <c r="E20" s="14"/>
      <c r="F20" t="s">
        <v>226</v>
      </c>
      <c r="G20" t="s">
        <v>226</v>
      </c>
      <c r="J20" s="65">
        <v>0</v>
      </c>
      <c r="K20" t="s">
        <v>226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257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226</v>
      </c>
      <c r="B22" t="s">
        <v>226</v>
      </c>
      <c r="C22" s="14"/>
      <c r="D22" s="14"/>
      <c r="E22" s="14"/>
      <c r="F22" t="s">
        <v>226</v>
      </c>
      <c r="G22" t="s">
        <v>226</v>
      </c>
      <c r="J22" s="65">
        <v>0</v>
      </c>
      <c r="K22" t="s">
        <v>226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5" t="s">
        <v>233</v>
      </c>
      <c r="B23" s="14"/>
      <c r="C23" s="14"/>
      <c r="D23" s="14"/>
      <c r="E23" s="14"/>
      <c r="F23" s="14"/>
    </row>
    <row r="24" spans="1:20">
      <c r="A24" s="85" t="s">
        <v>250</v>
      </c>
      <c r="B24" s="14"/>
      <c r="C24" s="14"/>
      <c r="D24" s="14"/>
      <c r="E24" s="14"/>
      <c r="F24" s="14"/>
    </row>
    <row r="25" spans="1:20">
      <c r="A25" s="85" t="s">
        <v>251</v>
      </c>
      <c r="B25" s="14"/>
      <c r="C25" s="14"/>
      <c r="D25" s="14"/>
      <c r="E25" s="14"/>
      <c r="F25" s="14"/>
    </row>
    <row r="26" spans="1:20">
      <c r="A26" s="85" t="s">
        <v>252</v>
      </c>
      <c r="B26" s="14"/>
      <c r="C26" s="14"/>
      <c r="D26" s="14"/>
      <c r="E26" s="14"/>
      <c r="F26" s="14"/>
    </row>
    <row r="27" spans="1:20">
      <c r="A27" s="85" t="s">
        <v>253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1"/>
    </row>
    <row r="6" spans="1:65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1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3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5">
      <c r="A12" s="67" t="s">
        <v>254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226</v>
      </c>
      <c r="B13" t="s">
        <v>226</v>
      </c>
      <c r="C13" s="14"/>
      <c r="D13" s="14"/>
      <c r="E13" s="14"/>
      <c r="F13" t="s">
        <v>226</v>
      </c>
      <c r="G13" t="s">
        <v>226</v>
      </c>
      <c r="J13" s="65">
        <v>0</v>
      </c>
      <c r="K13" t="s">
        <v>226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236</v>
      </c>
      <c r="B14" s="14"/>
      <c r="C14" s="14"/>
      <c r="D14" s="14"/>
      <c r="E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5">
      <c r="A15" t="s">
        <v>226</v>
      </c>
      <c r="B15" t="s">
        <v>226</v>
      </c>
      <c r="C15" s="14"/>
      <c r="D15" s="14"/>
      <c r="E15" s="14"/>
      <c r="F15" t="s">
        <v>226</v>
      </c>
      <c r="G15" t="s">
        <v>226</v>
      </c>
      <c r="J15" s="65">
        <v>0</v>
      </c>
      <c r="K15" t="s">
        <v>226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5">
      <c r="A16" s="67" t="s">
        <v>255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226</v>
      </c>
      <c r="B17" t="s">
        <v>226</v>
      </c>
      <c r="C17" s="14"/>
      <c r="D17" s="14"/>
      <c r="E17" s="14"/>
      <c r="F17" t="s">
        <v>226</v>
      </c>
      <c r="G17" t="s">
        <v>226</v>
      </c>
      <c r="J17" s="65">
        <v>0</v>
      </c>
      <c r="K17" t="s">
        <v>226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258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226</v>
      </c>
      <c r="B19" t="s">
        <v>226</v>
      </c>
      <c r="C19" s="14"/>
      <c r="D19" s="14"/>
      <c r="E19" s="14"/>
      <c r="F19" t="s">
        <v>226</v>
      </c>
      <c r="G19" t="s">
        <v>226</v>
      </c>
      <c r="J19" s="65">
        <v>0</v>
      </c>
      <c r="K19" t="s">
        <v>226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231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256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226</v>
      </c>
      <c r="B22" t="s">
        <v>226</v>
      </c>
      <c r="C22" s="14"/>
      <c r="D22" s="14"/>
      <c r="E22" s="14"/>
      <c r="F22" t="s">
        <v>226</v>
      </c>
      <c r="G22" t="s">
        <v>226</v>
      </c>
      <c r="J22" s="65">
        <v>0</v>
      </c>
      <c r="K22" t="s">
        <v>226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257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226</v>
      </c>
      <c r="B24" t="s">
        <v>226</v>
      </c>
      <c r="C24" s="14"/>
      <c r="D24" s="14"/>
      <c r="E24" s="14"/>
      <c r="F24" t="s">
        <v>226</v>
      </c>
      <c r="G24" t="s">
        <v>226</v>
      </c>
      <c r="J24" s="65">
        <v>0</v>
      </c>
      <c r="K24" t="s">
        <v>226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85" t="s">
        <v>233</v>
      </c>
      <c r="B25" s="14"/>
      <c r="C25" s="14"/>
      <c r="D25" s="14"/>
      <c r="E25" s="14"/>
    </row>
    <row r="26" spans="1:20">
      <c r="A26" s="85" t="s">
        <v>250</v>
      </c>
      <c r="B26" s="14"/>
      <c r="C26" s="14"/>
      <c r="D26" s="14"/>
      <c r="E26" s="14"/>
    </row>
    <row r="27" spans="1:20">
      <c r="A27" s="85" t="s">
        <v>251</v>
      </c>
      <c r="B27" s="14"/>
      <c r="C27" s="14"/>
      <c r="D27" s="14"/>
      <c r="E27" s="14"/>
    </row>
    <row r="28" spans="1:20">
      <c r="A28" s="85" t="s">
        <v>252</v>
      </c>
      <c r="B28" s="14"/>
      <c r="C28" s="14"/>
      <c r="D28" s="14"/>
      <c r="E28" s="14"/>
    </row>
    <row r="29" spans="1:20">
      <c r="A29" s="85" t="s">
        <v>253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7.85546875" style="13" customWidth="1"/>
    <col min="2" max="2" width="14.710937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  <c r="BI5" s="16"/>
    </row>
    <row r="6" spans="1:61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E6" s="16"/>
      <c r="BI6" s="16"/>
    </row>
    <row r="7" spans="1:61" s="16" customFormat="1" ht="20.25">
      <c r="A7" s="40" t="s">
        <v>47</v>
      </c>
      <c r="B7" s="41" t="s">
        <v>48</v>
      </c>
      <c r="C7" s="102" t="s">
        <v>69</v>
      </c>
      <c r="D7" s="102" t="s">
        <v>82</v>
      </c>
      <c r="E7" s="102" t="s">
        <v>49</v>
      </c>
      <c r="F7" s="102" t="s">
        <v>83</v>
      </c>
      <c r="G7" s="102" t="s">
        <v>52</v>
      </c>
      <c r="H7" s="93" t="s">
        <v>186</v>
      </c>
      <c r="I7" s="93" t="s">
        <v>187</v>
      </c>
      <c r="J7" s="93" t="s">
        <v>191</v>
      </c>
      <c r="K7" s="93" t="s">
        <v>55</v>
      </c>
      <c r="L7" s="93" t="s">
        <v>72</v>
      </c>
      <c r="M7" s="93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4661892.5599999996</v>
      </c>
      <c r="I10" s="7"/>
      <c r="J10" s="63">
        <v>5.6329723999999999</v>
      </c>
      <c r="K10" s="63">
        <v>124976.223723284</v>
      </c>
      <c r="L10" s="7"/>
      <c r="M10" s="64">
        <v>1</v>
      </c>
      <c r="N10" s="64">
        <v>0.35980000000000001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4555907.91</v>
      </c>
      <c r="J11" s="69">
        <v>1.6326799999999999</v>
      </c>
      <c r="K11" s="69">
        <v>92061.967146700001</v>
      </c>
      <c r="M11" s="68">
        <v>0.73660000000000003</v>
      </c>
      <c r="N11" s="68">
        <v>0.26500000000000001</v>
      </c>
    </row>
    <row r="12" spans="1:61">
      <c r="A12" s="67" t="s">
        <v>259</v>
      </c>
      <c r="D12" s="14"/>
      <c r="E12" s="14"/>
      <c r="F12" s="14"/>
      <c r="H12" s="69">
        <v>1783811</v>
      </c>
      <c r="J12" s="69">
        <v>1.6326799999999999</v>
      </c>
      <c r="K12" s="69">
        <v>48227.762719999999</v>
      </c>
      <c r="M12" s="68">
        <v>0.38590000000000002</v>
      </c>
      <c r="N12" s="68">
        <v>0.13880000000000001</v>
      </c>
    </row>
    <row r="13" spans="1:61">
      <c r="A13" t="s">
        <v>260</v>
      </c>
      <c r="B13" t="s">
        <v>261</v>
      </c>
      <c r="C13" t="s">
        <v>99</v>
      </c>
      <c r="D13" t="s">
        <v>122</v>
      </c>
      <c r="E13" t="s">
        <v>262</v>
      </c>
      <c r="F13" t="s">
        <v>263</v>
      </c>
      <c r="G13" t="s">
        <v>101</v>
      </c>
      <c r="H13" s="65">
        <v>42259</v>
      </c>
      <c r="I13" s="65">
        <v>3182</v>
      </c>
      <c r="J13" s="65">
        <v>0</v>
      </c>
      <c r="K13" s="65">
        <v>1344.68138</v>
      </c>
      <c r="L13" s="66">
        <v>2.0000000000000001E-4</v>
      </c>
      <c r="M13" s="66">
        <v>1.0800000000000001E-2</v>
      </c>
      <c r="N13" s="66">
        <v>3.8999999999999998E-3</v>
      </c>
    </row>
    <row r="14" spans="1:61">
      <c r="A14" t="s">
        <v>264</v>
      </c>
      <c r="B14" t="s">
        <v>265</v>
      </c>
      <c r="C14" t="s">
        <v>99</v>
      </c>
      <c r="D14" t="s">
        <v>122</v>
      </c>
      <c r="E14" t="s">
        <v>266</v>
      </c>
      <c r="F14" t="s">
        <v>267</v>
      </c>
      <c r="G14" t="s">
        <v>101</v>
      </c>
      <c r="H14" s="65">
        <v>5608</v>
      </c>
      <c r="I14" s="65">
        <v>22570</v>
      </c>
      <c r="J14" s="65">
        <v>0</v>
      </c>
      <c r="K14" s="65">
        <v>1265.7256</v>
      </c>
      <c r="L14" s="66">
        <v>1E-4</v>
      </c>
      <c r="M14" s="66">
        <v>1.01E-2</v>
      </c>
      <c r="N14" s="66">
        <v>3.5999999999999999E-3</v>
      </c>
    </row>
    <row r="15" spans="1:61">
      <c r="A15" t="s">
        <v>268</v>
      </c>
      <c r="B15" t="s">
        <v>269</v>
      </c>
      <c r="C15" t="s">
        <v>99</v>
      </c>
      <c r="D15" t="s">
        <v>122</v>
      </c>
      <c r="E15" t="s">
        <v>270</v>
      </c>
      <c r="F15" t="s">
        <v>267</v>
      </c>
      <c r="G15" t="s">
        <v>101</v>
      </c>
      <c r="H15" s="65">
        <v>217388</v>
      </c>
      <c r="I15" s="65">
        <v>1251</v>
      </c>
      <c r="J15" s="65">
        <v>0</v>
      </c>
      <c r="K15" s="65">
        <v>2719.5238800000002</v>
      </c>
      <c r="L15" s="66">
        <v>4.0000000000000002E-4</v>
      </c>
      <c r="M15" s="66">
        <v>2.18E-2</v>
      </c>
      <c r="N15" s="66">
        <v>7.7999999999999996E-3</v>
      </c>
    </row>
    <row r="16" spans="1:61">
      <c r="A16" t="s">
        <v>271</v>
      </c>
      <c r="B16" t="s">
        <v>272</v>
      </c>
      <c r="C16" t="s">
        <v>99</v>
      </c>
      <c r="D16" t="s">
        <v>122</v>
      </c>
      <c r="E16" t="s">
        <v>273</v>
      </c>
      <c r="F16" t="s">
        <v>274</v>
      </c>
      <c r="G16" t="s">
        <v>101</v>
      </c>
      <c r="H16" s="65">
        <v>35294</v>
      </c>
      <c r="I16" s="65">
        <v>3047</v>
      </c>
      <c r="J16" s="65">
        <v>0</v>
      </c>
      <c r="K16" s="65">
        <v>1075.4081799999999</v>
      </c>
      <c r="L16" s="66">
        <v>1E-4</v>
      </c>
      <c r="M16" s="66">
        <v>8.6E-3</v>
      </c>
      <c r="N16" s="66">
        <v>3.0999999999999999E-3</v>
      </c>
    </row>
    <row r="17" spans="1:14">
      <c r="A17" t="s">
        <v>275</v>
      </c>
      <c r="B17" t="s">
        <v>276</v>
      </c>
      <c r="C17" t="s">
        <v>99</v>
      </c>
      <c r="D17" t="s">
        <v>122</v>
      </c>
      <c r="E17" t="s">
        <v>277</v>
      </c>
      <c r="F17" t="s">
        <v>274</v>
      </c>
      <c r="G17" t="s">
        <v>101</v>
      </c>
      <c r="H17" s="65">
        <v>48172</v>
      </c>
      <c r="I17" s="65">
        <v>3230</v>
      </c>
      <c r="J17" s="65">
        <v>0</v>
      </c>
      <c r="K17" s="65">
        <v>1555.9556</v>
      </c>
      <c r="L17" s="66">
        <v>2.0000000000000001E-4</v>
      </c>
      <c r="M17" s="66">
        <v>1.2500000000000001E-2</v>
      </c>
      <c r="N17" s="66">
        <v>4.4999999999999997E-3</v>
      </c>
    </row>
    <row r="18" spans="1:14">
      <c r="A18" t="s">
        <v>278</v>
      </c>
      <c r="B18" t="s">
        <v>279</v>
      </c>
      <c r="C18" t="s">
        <v>99</v>
      </c>
      <c r="D18" t="s">
        <v>122</v>
      </c>
      <c r="E18" t="s">
        <v>280</v>
      </c>
      <c r="F18" t="s">
        <v>281</v>
      </c>
      <c r="G18" t="s">
        <v>101</v>
      </c>
      <c r="H18" s="65">
        <v>5021</v>
      </c>
      <c r="I18" s="65">
        <v>42200</v>
      </c>
      <c r="J18" s="65">
        <v>0</v>
      </c>
      <c r="K18" s="65">
        <v>2118.8620000000001</v>
      </c>
      <c r="L18" s="66">
        <v>1E-4</v>
      </c>
      <c r="M18" s="66">
        <v>1.7000000000000001E-2</v>
      </c>
      <c r="N18" s="66">
        <v>6.1000000000000004E-3</v>
      </c>
    </row>
    <row r="19" spans="1:14">
      <c r="A19" t="s">
        <v>282</v>
      </c>
      <c r="B19" t="s">
        <v>283</v>
      </c>
      <c r="C19" t="s">
        <v>99</v>
      </c>
      <c r="D19" t="s">
        <v>122</v>
      </c>
      <c r="E19" t="s">
        <v>284</v>
      </c>
      <c r="F19" t="s">
        <v>285</v>
      </c>
      <c r="G19" t="s">
        <v>101</v>
      </c>
      <c r="H19" s="65">
        <v>18148</v>
      </c>
      <c r="I19" s="65">
        <v>2108</v>
      </c>
      <c r="J19" s="65">
        <v>0</v>
      </c>
      <c r="K19" s="65">
        <v>382.55984000000001</v>
      </c>
      <c r="L19" s="66">
        <v>0</v>
      </c>
      <c r="M19" s="66">
        <v>3.0999999999999999E-3</v>
      </c>
      <c r="N19" s="66">
        <v>1.1000000000000001E-3</v>
      </c>
    </row>
    <row r="20" spans="1:14">
      <c r="A20" t="s">
        <v>286</v>
      </c>
      <c r="B20" t="s">
        <v>287</v>
      </c>
      <c r="C20" t="s">
        <v>99</v>
      </c>
      <c r="D20" t="s">
        <v>122</v>
      </c>
      <c r="E20" t="s">
        <v>288</v>
      </c>
      <c r="F20" t="s">
        <v>289</v>
      </c>
      <c r="G20" t="s">
        <v>101</v>
      </c>
      <c r="H20" s="65">
        <v>27568</v>
      </c>
      <c r="I20" s="65">
        <v>10440</v>
      </c>
      <c r="J20" s="65">
        <v>0</v>
      </c>
      <c r="K20" s="65">
        <v>2878.0992000000001</v>
      </c>
      <c r="L20" s="66">
        <v>2.9999999999999997E-4</v>
      </c>
      <c r="M20" s="66">
        <v>2.3E-2</v>
      </c>
      <c r="N20" s="66">
        <v>8.3000000000000001E-3</v>
      </c>
    </row>
    <row r="21" spans="1:14">
      <c r="A21" t="s">
        <v>290</v>
      </c>
      <c r="B21" t="s">
        <v>291</v>
      </c>
      <c r="C21" t="s">
        <v>99</v>
      </c>
      <c r="D21" t="s">
        <v>122</v>
      </c>
      <c r="E21" t="s">
        <v>292</v>
      </c>
      <c r="F21" t="s">
        <v>289</v>
      </c>
      <c r="G21" t="s">
        <v>101</v>
      </c>
      <c r="H21" s="65">
        <v>214274</v>
      </c>
      <c r="I21" s="65">
        <v>1552</v>
      </c>
      <c r="J21" s="65">
        <v>0</v>
      </c>
      <c r="K21" s="65">
        <v>3325.5324799999999</v>
      </c>
      <c r="L21" s="66">
        <v>2.0000000000000001E-4</v>
      </c>
      <c r="M21" s="66">
        <v>2.6599999999999999E-2</v>
      </c>
      <c r="N21" s="66">
        <v>9.5999999999999992E-3</v>
      </c>
    </row>
    <row r="22" spans="1:14">
      <c r="A22" t="s">
        <v>293</v>
      </c>
      <c r="B22" t="s">
        <v>294</v>
      </c>
      <c r="C22" t="s">
        <v>99</v>
      </c>
      <c r="D22" t="s">
        <v>122</v>
      </c>
      <c r="E22" t="s">
        <v>295</v>
      </c>
      <c r="F22" t="s">
        <v>289</v>
      </c>
      <c r="G22" t="s">
        <v>101</v>
      </c>
      <c r="H22" s="65">
        <v>283384</v>
      </c>
      <c r="I22" s="65">
        <v>2476</v>
      </c>
      <c r="J22" s="65">
        <v>0</v>
      </c>
      <c r="K22" s="65">
        <v>7016.5878400000001</v>
      </c>
      <c r="L22" s="66">
        <v>2.0000000000000001E-4</v>
      </c>
      <c r="M22" s="66">
        <v>5.6099999999999997E-2</v>
      </c>
      <c r="N22" s="66">
        <v>2.0199999999999999E-2</v>
      </c>
    </row>
    <row r="23" spans="1:14">
      <c r="A23" t="s">
        <v>296</v>
      </c>
      <c r="B23" t="s">
        <v>297</v>
      </c>
      <c r="C23" t="s">
        <v>99</v>
      </c>
      <c r="D23" t="s">
        <v>122</v>
      </c>
      <c r="E23" t="s">
        <v>298</v>
      </c>
      <c r="F23" t="s">
        <v>289</v>
      </c>
      <c r="G23" t="s">
        <v>101</v>
      </c>
      <c r="H23" s="65">
        <v>9478</v>
      </c>
      <c r="I23" s="65">
        <v>10040</v>
      </c>
      <c r="J23" s="65">
        <v>0</v>
      </c>
      <c r="K23" s="65">
        <v>951.59119999999996</v>
      </c>
      <c r="L23" s="66">
        <v>0</v>
      </c>
      <c r="M23" s="66">
        <v>7.6E-3</v>
      </c>
      <c r="N23" s="66">
        <v>2.7000000000000001E-3</v>
      </c>
    </row>
    <row r="24" spans="1:14">
      <c r="A24" t="s">
        <v>299</v>
      </c>
      <c r="B24" t="s">
        <v>300</v>
      </c>
      <c r="C24" t="s">
        <v>99</v>
      </c>
      <c r="D24" t="s">
        <v>122</v>
      </c>
      <c r="E24" t="s">
        <v>301</v>
      </c>
      <c r="F24" t="s">
        <v>289</v>
      </c>
      <c r="G24" t="s">
        <v>101</v>
      </c>
      <c r="H24" s="65">
        <v>130669</v>
      </c>
      <c r="I24" s="65">
        <v>2616</v>
      </c>
      <c r="J24" s="65">
        <v>0</v>
      </c>
      <c r="K24" s="65">
        <v>3418.3010399999998</v>
      </c>
      <c r="L24" s="66">
        <v>1E-4</v>
      </c>
      <c r="M24" s="66">
        <v>2.7400000000000001E-2</v>
      </c>
      <c r="N24" s="66">
        <v>9.7999999999999997E-3</v>
      </c>
    </row>
    <row r="25" spans="1:14">
      <c r="A25" t="s">
        <v>302</v>
      </c>
      <c r="B25" t="s">
        <v>303</v>
      </c>
      <c r="C25" t="s">
        <v>99</v>
      </c>
      <c r="D25" t="s">
        <v>122</v>
      </c>
      <c r="E25" t="s">
        <v>304</v>
      </c>
      <c r="F25" t="s">
        <v>305</v>
      </c>
      <c r="G25" t="s">
        <v>101</v>
      </c>
      <c r="H25" s="65">
        <v>41603</v>
      </c>
      <c r="I25" s="65">
        <v>2211</v>
      </c>
      <c r="J25" s="65">
        <v>0</v>
      </c>
      <c r="K25" s="65">
        <v>919.84232999999995</v>
      </c>
      <c r="L25" s="66">
        <v>0</v>
      </c>
      <c r="M25" s="66">
        <v>7.4000000000000003E-3</v>
      </c>
      <c r="N25" s="66">
        <v>2.5999999999999999E-3</v>
      </c>
    </row>
    <row r="26" spans="1:14">
      <c r="A26" t="s">
        <v>306</v>
      </c>
      <c r="B26" t="s">
        <v>307</v>
      </c>
      <c r="C26" t="s">
        <v>99</v>
      </c>
      <c r="D26" t="s">
        <v>122</v>
      </c>
      <c r="E26" t="s">
        <v>308</v>
      </c>
      <c r="F26" t="s">
        <v>309</v>
      </c>
      <c r="G26" t="s">
        <v>101</v>
      </c>
      <c r="H26" s="65">
        <v>17711</v>
      </c>
      <c r="I26" s="65">
        <v>9622</v>
      </c>
      <c r="J26" s="65">
        <v>0</v>
      </c>
      <c r="K26" s="65">
        <v>1704.1524199999999</v>
      </c>
      <c r="L26" s="66">
        <v>2.0000000000000001E-4</v>
      </c>
      <c r="M26" s="66">
        <v>1.3599999999999999E-2</v>
      </c>
      <c r="N26" s="66">
        <v>4.8999999999999998E-3</v>
      </c>
    </row>
    <row r="27" spans="1:14">
      <c r="A27" t="s">
        <v>310</v>
      </c>
      <c r="B27" t="s">
        <v>311</v>
      </c>
      <c r="C27" t="s">
        <v>99</v>
      </c>
      <c r="D27" t="s">
        <v>122</v>
      </c>
      <c r="E27" t="s">
        <v>312</v>
      </c>
      <c r="F27" t="s">
        <v>313</v>
      </c>
      <c r="G27" t="s">
        <v>101</v>
      </c>
      <c r="H27" s="65">
        <v>23515</v>
      </c>
      <c r="I27" s="65">
        <v>9125</v>
      </c>
      <c r="J27" s="65">
        <v>0</v>
      </c>
      <c r="K27" s="65">
        <v>2145.7437500000001</v>
      </c>
      <c r="L27" s="66">
        <v>2.0000000000000001E-4</v>
      </c>
      <c r="M27" s="66">
        <v>1.72E-2</v>
      </c>
      <c r="N27" s="66">
        <v>6.1999999999999998E-3</v>
      </c>
    </row>
    <row r="28" spans="1:14">
      <c r="A28" t="s">
        <v>314</v>
      </c>
      <c r="B28" t="s">
        <v>315</v>
      </c>
      <c r="C28" t="s">
        <v>99</v>
      </c>
      <c r="D28" t="s">
        <v>122</v>
      </c>
      <c r="E28" t="s">
        <v>316</v>
      </c>
      <c r="F28" t="s">
        <v>317</v>
      </c>
      <c r="G28" t="s">
        <v>101</v>
      </c>
      <c r="H28" s="65">
        <v>121151</v>
      </c>
      <c r="I28" s="65">
        <v>2594</v>
      </c>
      <c r="J28" s="65">
        <v>0</v>
      </c>
      <c r="K28" s="65">
        <v>3142.6569399999998</v>
      </c>
      <c r="L28" s="66">
        <v>4.0000000000000002E-4</v>
      </c>
      <c r="M28" s="66">
        <v>2.5100000000000001E-2</v>
      </c>
      <c r="N28" s="66">
        <v>8.9999999999999993E-3</v>
      </c>
    </row>
    <row r="29" spans="1:14">
      <c r="A29" t="s">
        <v>318</v>
      </c>
      <c r="B29" t="s">
        <v>319</v>
      </c>
      <c r="C29" t="s">
        <v>99</v>
      </c>
      <c r="D29" t="s">
        <v>122</v>
      </c>
      <c r="E29" t="s">
        <v>320</v>
      </c>
      <c r="F29" t="s">
        <v>321</v>
      </c>
      <c r="G29" t="s">
        <v>101</v>
      </c>
      <c r="H29" s="65">
        <v>14764</v>
      </c>
      <c r="I29" s="65">
        <v>4540</v>
      </c>
      <c r="J29" s="65">
        <v>0</v>
      </c>
      <c r="K29" s="65">
        <v>670.28560000000004</v>
      </c>
      <c r="L29" s="66">
        <v>1E-4</v>
      </c>
      <c r="M29" s="66">
        <v>5.4000000000000003E-3</v>
      </c>
      <c r="N29" s="66">
        <v>1.9E-3</v>
      </c>
    </row>
    <row r="30" spans="1:14">
      <c r="A30" t="s">
        <v>322</v>
      </c>
      <c r="B30" t="s">
        <v>323</v>
      </c>
      <c r="C30" t="s">
        <v>99</v>
      </c>
      <c r="D30" t="s">
        <v>122</v>
      </c>
      <c r="E30" t="s">
        <v>324</v>
      </c>
      <c r="F30" t="s">
        <v>321</v>
      </c>
      <c r="G30" t="s">
        <v>101</v>
      </c>
      <c r="H30" s="65">
        <v>79156</v>
      </c>
      <c r="I30" s="65">
        <v>2138</v>
      </c>
      <c r="J30" s="65">
        <v>0</v>
      </c>
      <c r="K30" s="65">
        <v>1692.35528</v>
      </c>
      <c r="L30" s="66">
        <v>2.0000000000000001E-4</v>
      </c>
      <c r="M30" s="66">
        <v>1.35E-2</v>
      </c>
      <c r="N30" s="66">
        <v>4.8999999999999998E-3</v>
      </c>
    </row>
    <row r="31" spans="1:14">
      <c r="A31" t="s">
        <v>325</v>
      </c>
      <c r="B31" t="s">
        <v>326</v>
      </c>
      <c r="C31" t="s">
        <v>99</v>
      </c>
      <c r="D31" t="s">
        <v>122</v>
      </c>
      <c r="E31" t="s">
        <v>327</v>
      </c>
      <c r="F31" t="s">
        <v>321</v>
      </c>
      <c r="G31" t="s">
        <v>101</v>
      </c>
      <c r="H31" s="65">
        <v>110481</v>
      </c>
      <c r="I31" s="65">
        <v>945</v>
      </c>
      <c r="J31" s="65">
        <v>0</v>
      </c>
      <c r="K31" s="65">
        <v>1044.0454500000001</v>
      </c>
      <c r="L31" s="66">
        <v>1E-4</v>
      </c>
      <c r="M31" s="66">
        <v>8.3999999999999995E-3</v>
      </c>
      <c r="N31" s="66">
        <v>3.0000000000000001E-3</v>
      </c>
    </row>
    <row r="32" spans="1:14">
      <c r="A32" t="s">
        <v>328</v>
      </c>
      <c r="B32" t="s">
        <v>329</v>
      </c>
      <c r="C32" t="s">
        <v>99</v>
      </c>
      <c r="D32" t="s">
        <v>122</v>
      </c>
      <c r="E32" t="s">
        <v>330</v>
      </c>
      <c r="F32" t="s">
        <v>321</v>
      </c>
      <c r="G32" t="s">
        <v>101</v>
      </c>
      <c r="H32" s="65">
        <v>5847</v>
      </c>
      <c r="I32" s="65">
        <v>22300</v>
      </c>
      <c r="J32" s="65">
        <v>0</v>
      </c>
      <c r="K32" s="65">
        <v>1303.8810000000001</v>
      </c>
      <c r="L32" s="66">
        <v>1E-4</v>
      </c>
      <c r="M32" s="66">
        <v>1.04E-2</v>
      </c>
      <c r="N32" s="66">
        <v>3.8E-3</v>
      </c>
    </row>
    <row r="33" spans="1:14">
      <c r="A33" t="s">
        <v>331</v>
      </c>
      <c r="B33" t="s">
        <v>332</v>
      </c>
      <c r="C33" t="s">
        <v>99</v>
      </c>
      <c r="D33" t="s">
        <v>122</v>
      </c>
      <c r="E33" t="s">
        <v>333</v>
      </c>
      <c r="F33" t="s">
        <v>321</v>
      </c>
      <c r="G33" t="s">
        <v>101</v>
      </c>
      <c r="H33" s="65">
        <v>1320</v>
      </c>
      <c r="I33" s="65">
        <v>22950</v>
      </c>
      <c r="J33" s="65">
        <v>1.6326799999999999</v>
      </c>
      <c r="K33" s="65">
        <v>304.57267999999999</v>
      </c>
      <c r="L33" s="66">
        <v>0</v>
      </c>
      <c r="M33" s="66">
        <v>2.3999999999999998E-3</v>
      </c>
      <c r="N33" s="66">
        <v>8.9999999999999998E-4</v>
      </c>
    </row>
    <row r="34" spans="1:14">
      <c r="A34" t="s">
        <v>334</v>
      </c>
      <c r="B34" t="s">
        <v>335</v>
      </c>
      <c r="C34" t="s">
        <v>99</v>
      </c>
      <c r="D34" t="s">
        <v>122</v>
      </c>
      <c r="E34" t="s">
        <v>336</v>
      </c>
      <c r="F34" t="s">
        <v>337</v>
      </c>
      <c r="G34" t="s">
        <v>101</v>
      </c>
      <c r="H34" s="65">
        <v>54682</v>
      </c>
      <c r="I34" s="65">
        <v>3245</v>
      </c>
      <c r="J34" s="65">
        <v>0</v>
      </c>
      <c r="K34" s="65">
        <v>1774.4309000000001</v>
      </c>
      <c r="L34" s="66">
        <v>0</v>
      </c>
      <c r="M34" s="66">
        <v>1.4200000000000001E-2</v>
      </c>
      <c r="N34" s="66">
        <v>5.1000000000000004E-3</v>
      </c>
    </row>
    <row r="35" spans="1:14">
      <c r="A35" t="s">
        <v>338</v>
      </c>
      <c r="B35" t="s">
        <v>339</v>
      </c>
      <c r="C35" t="s">
        <v>99</v>
      </c>
      <c r="D35" t="s">
        <v>122</v>
      </c>
      <c r="E35" t="s">
        <v>340</v>
      </c>
      <c r="F35" t="s">
        <v>341</v>
      </c>
      <c r="G35" t="s">
        <v>101</v>
      </c>
      <c r="H35" s="65">
        <v>13943</v>
      </c>
      <c r="I35" s="65">
        <v>6791</v>
      </c>
      <c r="J35" s="65">
        <v>0</v>
      </c>
      <c r="K35" s="65">
        <v>946.86913000000004</v>
      </c>
      <c r="L35" s="66">
        <v>1E-4</v>
      </c>
      <c r="M35" s="66">
        <v>7.6E-3</v>
      </c>
      <c r="N35" s="66">
        <v>2.7000000000000001E-3</v>
      </c>
    </row>
    <row r="36" spans="1:14">
      <c r="A36" t="s">
        <v>342</v>
      </c>
      <c r="B36" t="s">
        <v>343</v>
      </c>
      <c r="C36" t="s">
        <v>99</v>
      </c>
      <c r="D36" t="s">
        <v>122</v>
      </c>
      <c r="E36" t="s">
        <v>344</v>
      </c>
      <c r="F36" t="s">
        <v>128</v>
      </c>
      <c r="G36" t="s">
        <v>101</v>
      </c>
      <c r="H36" s="65">
        <v>4535</v>
      </c>
      <c r="I36" s="65">
        <v>79620</v>
      </c>
      <c r="J36" s="65">
        <v>0</v>
      </c>
      <c r="K36" s="65">
        <v>3610.7669999999998</v>
      </c>
      <c r="L36" s="66">
        <v>1E-4</v>
      </c>
      <c r="M36" s="66">
        <v>2.8899999999999999E-2</v>
      </c>
      <c r="N36" s="66">
        <v>1.04E-2</v>
      </c>
    </row>
    <row r="37" spans="1:14">
      <c r="A37" t="s">
        <v>345</v>
      </c>
      <c r="B37" t="s">
        <v>346</v>
      </c>
      <c r="C37" t="s">
        <v>99</v>
      </c>
      <c r="D37" t="s">
        <v>122</v>
      </c>
      <c r="E37" t="s">
        <v>347</v>
      </c>
      <c r="F37" t="s">
        <v>131</v>
      </c>
      <c r="G37" t="s">
        <v>101</v>
      </c>
      <c r="H37" s="65">
        <v>257840</v>
      </c>
      <c r="I37" s="65">
        <v>355</v>
      </c>
      <c r="J37" s="65">
        <v>0</v>
      </c>
      <c r="K37" s="65">
        <v>915.33199999999999</v>
      </c>
      <c r="L37" s="66">
        <v>1E-4</v>
      </c>
      <c r="M37" s="66">
        <v>7.3000000000000001E-3</v>
      </c>
      <c r="N37" s="66">
        <v>2.5999999999999999E-3</v>
      </c>
    </row>
    <row r="38" spans="1:14">
      <c r="A38" s="67" t="s">
        <v>348</v>
      </c>
      <c r="D38" s="14"/>
      <c r="E38" s="14"/>
      <c r="F38" s="14"/>
      <c r="H38" s="69">
        <v>1484745.55</v>
      </c>
      <c r="J38" s="69">
        <v>0</v>
      </c>
      <c r="K38" s="69">
        <v>34703.212613000003</v>
      </c>
      <c r="M38" s="68">
        <v>0.2777</v>
      </c>
      <c r="N38" s="68">
        <v>9.9900000000000003E-2</v>
      </c>
    </row>
    <row r="39" spans="1:14">
      <c r="A39" t="s">
        <v>349</v>
      </c>
      <c r="B39" t="s">
        <v>350</v>
      </c>
      <c r="C39" t="s">
        <v>99</v>
      </c>
      <c r="D39" t="s">
        <v>122</v>
      </c>
      <c r="E39" t="s">
        <v>351</v>
      </c>
      <c r="F39" t="s">
        <v>100</v>
      </c>
      <c r="G39" t="s">
        <v>101</v>
      </c>
      <c r="H39" s="65">
        <v>2765</v>
      </c>
      <c r="I39" s="65">
        <v>37340</v>
      </c>
      <c r="J39" s="65">
        <v>0</v>
      </c>
      <c r="K39" s="65">
        <v>1032.451</v>
      </c>
      <c r="L39" s="66">
        <v>2.0000000000000001E-4</v>
      </c>
      <c r="M39" s="66">
        <v>8.3000000000000001E-3</v>
      </c>
      <c r="N39" s="66">
        <v>3.0000000000000001E-3</v>
      </c>
    </row>
    <row r="40" spans="1:14">
      <c r="A40" t="s">
        <v>352</v>
      </c>
      <c r="B40" t="s">
        <v>353</v>
      </c>
      <c r="C40" t="s">
        <v>99</v>
      </c>
      <c r="D40" t="s">
        <v>122</v>
      </c>
      <c r="E40" t="s">
        <v>354</v>
      </c>
      <c r="F40" t="s">
        <v>263</v>
      </c>
      <c r="G40" t="s">
        <v>101</v>
      </c>
      <c r="H40" s="65">
        <v>2153</v>
      </c>
      <c r="I40" s="65">
        <v>40020</v>
      </c>
      <c r="J40" s="65">
        <v>0</v>
      </c>
      <c r="K40" s="65">
        <v>861.63059999999996</v>
      </c>
      <c r="L40" s="66">
        <v>2.0000000000000001E-4</v>
      </c>
      <c r="M40" s="66">
        <v>6.8999999999999999E-3</v>
      </c>
      <c r="N40" s="66">
        <v>2.5000000000000001E-3</v>
      </c>
    </row>
    <row r="41" spans="1:14">
      <c r="A41" t="s">
        <v>355</v>
      </c>
      <c r="B41" t="s">
        <v>356</v>
      </c>
      <c r="C41" t="s">
        <v>99</v>
      </c>
      <c r="D41" t="s">
        <v>122</v>
      </c>
      <c r="E41" t="s">
        <v>357</v>
      </c>
      <c r="F41" t="s">
        <v>267</v>
      </c>
      <c r="G41" t="s">
        <v>101</v>
      </c>
      <c r="H41" s="65">
        <v>392497</v>
      </c>
      <c r="I41" s="65">
        <v>699.5</v>
      </c>
      <c r="J41" s="65">
        <v>0</v>
      </c>
      <c r="K41" s="65">
        <v>2745.5165149999998</v>
      </c>
      <c r="L41" s="66">
        <v>4.0000000000000002E-4</v>
      </c>
      <c r="M41" s="66">
        <v>2.1999999999999999E-2</v>
      </c>
      <c r="N41" s="66">
        <v>7.9000000000000008E-3</v>
      </c>
    </row>
    <row r="42" spans="1:14">
      <c r="A42" t="s">
        <v>358</v>
      </c>
      <c r="B42" t="s">
        <v>359</v>
      </c>
      <c r="C42" t="s">
        <v>99</v>
      </c>
      <c r="D42" t="s">
        <v>122</v>
      </c>
      <c r="E42" t="s">
        <v>360</v>
      </c>
      <c r="F42" t="s">
        <v>274</v>
      </c>
      <c r="G42" t="s">
        <v>101</v>
      </c>
      <c r="H42" s="65">
        <v>33547</v>
      </c>
      <c r="I42" s="65">
        <v>6470</v>
      </c>
      <c r="J42" s="65">
        <v>0</v>
      </c>
      <c r="K42" s="65">
        <v>2170.4908999999998</v>
      </c>
      <c r="L42" s="66">
        <v>5.0000000000000001E-4</v>
      </c>
      <c r="M42" s="66">
        <v>1.7399999999999999E-2</v>
      </c>
      <c r="N42" s="66">
        <v>6.1999999999999998E-3</v>
      </c>
    </row>
    <row r="43" spans="1:14">
      <c r="A43" t="s">
        <v>361</v>
      </c>
      <c r="B43" t="s">
        <v>362</v>
      </c>
      <c r="C43" t="s">
        <v>99</v>
      </c>
      <c r="D43" t="s">
        <v>122</v>
      </c>
      <c r="E43" t="s">
        <v>363</v>
      </c>
      <c r="F43" t="s">
        <v>274</v>
      </c>
      <c r="G43" t="s">
        <v>101</v>
      </c>
      <c r="H43" s="65">
        <v>499823</v>
      </c>
      <c r="I43" s="65">
        <v>449</v>
      </c>
      <c r="J43" s="65">
        <v>0</v>
      </c>
      <c r="K43" s="65">
        <v>2244.2052699999999</v>
      </c>
      <c r="L43" s="66">
        <v>5.0000000000000001E-4</v>
      </c>
      <c r="M43" s="66">
        <v>1.7999999999999999E-2</v>
      </c>
      <c r="N43" s="66">
        <v>6.4999999999999997E-3</v>
      </c>
    </row>
    <row r="44" spans="1:14">
      <c r="A44" t="s">
        <v>364</v>
      </c>
      <c r="B44" t="s">
        <v>365</v>
      </c>
      <c r="C44" t="s">
        <v>99</v>
      </c>
      <c r="D44" t="s">
        <v>122</v>
      </c>
      <c r="E44" t="s">
        <v>366</v>
      </c>
      <c r="F44" t="s">
        <v>274</v>
      </c>
      <c r="G44" t="s">
        <v>101</v>
      </c>
      <c r="H44" s="65">
        <v>7185</v>
      </c>
      <c r="I44" s="65">
        <v>6450</v>
      </c>
      <c r="J44" s="65">
        <v>0</v>
      </c>
      <c r="K44" s="65">
        <v>463.4325</v>
      </c>
      <c r="L44" s="66">
        <v>1E-4</v>
      </c>
      <c r="M44" s="66">
        <v>3.7000000000000002E-3</v>
      </c>
      <c r="N44" s="66">
        <v>1.2999999999999999E-3</v>
      </c>
    </row>
    <row r="45" spans="1:14">
      <c r="A45" t="s">
        <v>367</v>
      </c>
      <c r="B45" t="s">
        <v>368</v>
      </c>
      <c r="C45" t="s">
        <v>99</v>
      </c>
      <c r="D45" t="s">
        <v>122</v>
      </c>
      <c r="E45" t="s">
        <v>369</v>
      </c>
      <c r="F45" t="s">
        <v>285</v>
      </c>
      <c r="G45" t="s">
        <v>101</v>
      </c>
      <c r="H45" s="65">
        <v>3235</v>
      </c>
      <c r="I45" s="65">
        <v>16070</v>
      </c>
      <c r="J45" s="65">
        <v>0</v>
      </c>
      <c r="K45" s="65">
        <v>519.86450000000002</v>
      </c>
      <c r="L45" s="66">
        <v>2.9999999999999997E-4</v>
      </c>
      <c r="M45" s="66">
        <v>4.1999999999999997E-3</v>
      </c>
      <c r="N45" s="66">
        <v>1.5E-3</v>
      </c>
    </row>
    <row r="46" spans="1:14">
      <c r="A46" t="s">
        <v>370</v>
      </c>
      <c r="B46" t="s">
        <v>371</v>
      </c>
      <c r="C46" t="s">
        <v>99</v>
      </c>
      <c r="D46" t="s">
        <v>122</v>
      </c>
      <c r="E46" t="s">
        <v>372</v>
      </c>
      <c r="F46" t="s">
        <v>285</v>
      </c>
      <c r="G46" t="s">
        <v>101</v>
      </c>
      <c r="H46" s="65">
        <v>748</v>
      </c>
      <c r="I46" s="65">
        <v>19420</v>
      </c>
      <c r="J46" s="65">
        <v>0</v>
      </c>
      <c r="K46" s="65">
        <v>145.26159999999999</v>
      </c>
      <c r="L46" s="66">
        <v>0</v>
      </c>
      <c r="M46" s="66">
        <v>1.1999999999999999E-3</v>
      </c>
      <c r="N46" s="66">
        <v>4.0000000000000002E-4</v>
      </c>
    </row>
    <row r="47" spans="1:14">
      <c r="A47" t="s">
        <v>373</v>
      </c>
      <c r="B47" t="s">
        <v>374</v>
      </c>
      <c r="C47" t="s">
        <v>99</v>
      </c>
      <c r="D47" t="s">
        <v>122</v>
      </c>
      <c r="E47" t="s">
        <v>375</v>
      </c>
      <c r="F47" t="s">
        <v>376</v>
      </c>
      <c r="G47" t="s">
        <v>101</v>
      </c>
      <c r="H47" s="65">
        <v>1842</v>
      </c>
      <c r="I47" s="65">
        <v>19400</v>
      </c>
      <c r="J47" s="65">
        <v>0</v>
      </c>
      <c r="K47" s="65">
        <v>357.34800000000001</v>
      </c>
      <c r="L47" s="66">
        <v>1E-4</v>
      </c>
      <c r="M47" s="66">
        <v>2.8999999999999998E-3</v>
      </c>
      <c r="N47" s="66">
        <v>1E-3</v>
      </c>
    </row>
    <row r="48" spans="1:14">
      <c r="A48" t="s">
        <v>377</v>
      </c>
      <c r="B48" t="s">
        <v>378</v>
      </c>
      <c r="C48" t="s">
        <v>99</v>
      </c>
      <c r="D48" t="s">
        <v>122</v>
      </c>
      <c r="E48" t="s">
        <v>379</v>
      </c>
      <c r="F48" t="s">
        <v>376</v>
      </c>
      <c r="G48" t="s">
        <v>101</v>
      </c>
      <c r="H48" s="65">
        <v>3105</v>
      </c>
      <c r="I48" s="65">
        <v>98760</v>
      </c>
      <c r="J48" s="65">
        <v>0</v>
      </c>
      <c r="K48" s="65">
        <v>3066.498</v>
      </c>
      <c r="L48" s="66">
        <v>4.0000000000000002E-4</v>
      </c>
      <c r="M48" s="66">
        <v>2.4500000000000001E-2</v>
      </c>
      <c r="N48" s="66">
        <v>8.8000000000000005E-3</v>
      </c>
    </row>
    <row r="49" spans="1:14">
      <c r="A49" t="s">
        <v>380</v>
      </c>
      <c r="B49" t="s">
        <v>381</v>
      </c>
      <c r="C49" t="s">
        <v>99</v>
      </c>
      <c r="D49" t="s">
        <v>122</v>
      </c>
      <c r="E49" t="s">
        <v>382</v>
      </c>
      <c r="F49" t="s">
        <v>376</v>
      </c>
      <c r="G49" t="s">
        <v>101</v>
      </c>
      <c r="H49" s="65">
        <v>5616</v>
      </c>
      <c r="I49" s="65">
        <v>11240</v>
      </c>
      <c r="J49" s="65">
        <v>0</v>
      </c>
      <c r="K49" s="65">
        <v>631.23839999999996</v>
      </c>
      <c r="L49" s="66">
        <v>1E-4</v>
      </c>
      <c r="M49" s="66">
        <v>5.1000000000000004E-3</v>
      </c>
      <c r="N49" s="66">
        <v>1.8E-3</v>
      </c>
    </row>
    <row r="50" spans="1:14">
      <c r="A50" t="s">
        <v>383</v>
      </c>
      <c r="B50" t="s">
        <v>384</v>
      </c>
      <c r="C50" t="s">
        <v>99</v>
      </c>
      <c r="D50" t="s">
        <v>122</v>
      </c>
      <c r="E50" t="s">
        <v>385</v>
      </c>
      <c r="F50" t="s">
        <v>386</v>
      </c>
      <c r="G50" t="s">
        <v>101</v>
      </c>
      <c r="H50" s="65">
        <v>2879</v>
      </c>
      <c r="I50" s="65">
        <v>21850</v>
      </c>
      <c r="J50" s="65">
        <v>0</v>
      </c>
      <c r="K50" s="65">
        <v>629.06150000000002</v>
      </c>
      <c r="L50" s="66">
        <v>2.0000000000000001E-4</v>
      </c>
      <c r="M50" s="66">
        <v>5.0000000000000001E-3</v>
      </c>
      <c r="N50" s="66">
        <v>1.8E-3</v>
      </c>
    </row>
    <row r="51" spans="1:14">
      <c r="A51" t="s">
        <v>387</v>
      </c>
      <c r="B51" t="s">
        <v>388</v>
      </c>
      <c r="C51" t="s">
        <v>99</v>
      </c>
      <c r="D51" t="s">
        <v>122</v>
      </c>
      <c r="E51" t="s">
        <v>389</v>
      </c>
      <c r="F51" t="s">
        <v>386</v>
      </c>
      <c r="G51" t="s">
        <v>101</v>
      </c>
      <c r="H51" s="65">
        <v>120076</v>
      </c>
      <c r="I51" s="65">
        <v>522</v>
      </c>
      <c r="J51" s="65">
        <v>0</v>
      </c>
      <c r="K51" s="65">
        <v>626.79672000000005</v>
      </c>
      <c r="L51" s="66">
        <v>1E-4</v>
      </c>
      <c r="M51" s="66">
        <v>5.0000000000000001E-3</v>
      </c>
      <c r="N51" s="66">
        <v>1.8E-3</v>
      </c>
    </row>
    <row r="52" spans="1:14">
      <c r="A52" t="s">
        <v>390</v>
      </c>
      <c r="B52" t="s">
        <v>391</v>
      </c>
      <c r="C52" t="s">
        <v>99</v>
      </c>
      <c r="D52" t="s">
        <v>122</v>
      </c>
      <c r="E52" t="s">
        <v>392</v>
      </c>
      <c r="F52" t="s">
        <v>393</v>
      </c>
      <c r="G52" t="s">
        <v>101</v>
      </c>
      <c r="H52" s="65">
        <v>1581</v>
      </c>
      <c r="I52" s="65">
        <v>30990</v>
      </c>
      <c r="J52" s="65">
        <v>0</v>
      </c>
      <c r="K52" s="65">
        <v>489.95190000000002</v>
      </c>
      <c r="L52" s="66">
        <v>1E-4</v>
      </c>
      <c r="M52" s="66">
        <v>3.8999999999999998E-3</v>
      </c>
      <c r="N52" s="66">
        <v>1.4E-3</v>
      </c>
    </row>
    <row r="53" spans="1:14">
      <c r="A53" t="s">
        <v>394</v>
      </c>
      <c r="B53" t="s">
        <v>395</v>
      </c>
      <c r="C53" t="s">
        <v>99</v>
      </c>
      <c r="D53" t="s">
        <v>122</v>
      </c>
      <c r="E53" t="s">
        <v>396</v>
      </c>
      <c r="F53" t="s">
        <v>317</v>
      </c>
      <c r="G53" t="s">
        <v>101</v>
      </c>
      <c r="H53" s="65">
        <v>4455</v>
      </c>
      <c r="I53" s="65">
        <v>21440</v>
      </c>
      <c r="J53" s="65">
        <v>0</v>
      </c>
      <c r="K53" s="65">
        <v>955.15200000000004</v>
      </c>
      <c r="L53" s="66">
        <v>2.9999999999999997E-4</v>
      </c>
      <c r="M53" s="66">
        <v>7.6E-3</v>
      </c>
      <c r="N53" s="66">
        <v>2.7000000000000001E-3</v>
      </c>
    </row>
    <row r="54" spans="1:14">
      <c r="A54" t="s">
        <v>397</v>
      </c>
      <c r="B54" t="s">
        <v>398</v>
      </c>
      <c r="C54" t="s">
        <v>99</v>
      </c>
      <c r="D54" t="s">
        <v>122</v>
      </c>
      <c r="E54" t="s">
        <v>399</v>
      </c>
      <c r="F54" t="s">
        <v>400</v>
      </c>
      <c r="G54" t="s">
        <v>101</v>
      </c>
      <c r="H54" s="65">
        <v>12275</v>
      </c>
      <c r="I54" s="65">
        <v>4160</v>
      </c>
      <c r="J54" s="65">
        <v>0</v>
      </c>
      <c r="K54" s="65">
        <v>510.64</v>
      </c>
      <c r="L54" s="66">
        <v>2.0000000000000001E-4</v>
      </c>
      <c r="M54" s="66">
        <v>4.1000000000000003E-3</v>
      </c>
      <c r="N54" s="66">
        <v>1.5E-3</v>
      </c>
    </row>
    <row r="55" spans="1:14">
      <c r="A55" t="s">
        <v>401</v>
      </c>
      <c r="B55" t="s">
        <v>402</v>
      </c>
      <c r="C55" t="s">
        <v>99</v>
      </c>
      <c r="D55" t="s">
        <v>122</v>
      </c>
      <c r="E55" t="s">
        <v>403</v>
      </c>
      <c r="F55" t="s">
        <v>400</v>
      </c>
      <c r="G55" t="s">
        <v>101</v>
      </c>
      <c r="H55" s="65">
        <v>1314</v>
      </c>
      <c r="I55" s="65">
        <v>14110</v>
      </c>
      <c r="J55" s="65">
        <v>0</v>
      </c>
      <c r="K55" s="65">
        <v>185.40539999999999</v>
      </c>
      <c r="L55" s="66">
        <v>0</v>
      </c>
      <c r="M55" s="66">
        <v>1.5E-3</v>
      </c>
      <c r="N55" s="66">
        <v>5.0000000000000001E-4</v>
      </c>
    </row>
    <row r="56" spans="1:14">
      <c r="A56" t="s">
        <v>404</v>
      </c>
      <c r="B56" t="s">
        <v>405</v>
      </c>
      <c r="C56" t="s">
        <v>99</v>
      </c>
      <c r="D56" t="s">
        <v>122</v>
      </c>
      <c r="E56" t="s">
        <v>406</v>
      </c>
      <c r="F56" t="s">
        <v>400</v>
      </c>
      <c r="G56" t="s">
        <v>101</v>
      </c>
      <c r="H56" s="65">
        <v>4781</v>
      </c>
      <c r="I56" s="65">
        <v>34780</v>
      </c>
      <c r="J56" s="65">
        <v>0</v>
      </c>
      <c r="K56" s="65">
        <v>1662.8317999999999</v>
      </c>
      <c r="L56" s="66">
        <v>5.9999999999999995E-4</v>
      </c>
      <c r="M56" s="66">
        <v>1.3299999999999999E-2</v>
      </c>
      <c r="N56" s="66">
        <v>4.7999999999999996E-3</v>
      </c>
    </row>
    <row r="57" spans="1:14">
      <c r="A57" t="s">
        <v>407</v>
      </c>
      <c r="B57" t="s">
        <v>408</v>
      </c>
      <c r="C57" t="s">
        <v>99</v>
      </c>
      <c r="D57" t="s">
        <v>122</v>
      </c>
      <c r="E57" t="s">
        <v>409</v>
      </c>
      <c r="F57" t="s">
        <v>400</v>
      </c>
      <c r="G57" t="s">
        <v>101</v>
      </c>
      <c r="H57" s="65">
        <v>158592</v>
      </c>
      <c r="I57" s="65">
        <v>2351</v>
      </c>
      <c r="J57" s="65">
        <v>0</v>
      </c>
      <c r="K57" s="65">
        <v>3728.4979199999998</v>
      </c>
      <c r="L57" s="66">
        <v>1E-3</v>
      </c>
      <c r="M57" s="66">
        <v>2.98E-2</v>
      </c>
      <c r="N57" s="66">
        <v>1.0699999999999999E-2</v>
      </c>
    </row>
    <row r="58" spans="1:14">
      <c r="A58" t="s">
        <v>410</v>
      </c>
      <c r="B58" t="s">
        <v>411</v>
      </c>
      <c r="C58" t="s">
        <v>99</v>
      </c>
      <c r="D58" t="s">
        <v>122</v>
      </c>
      <c r="E58" t="s">
        <v>412</v>
      </c>
      <c r="F58" t="s">
        <v>400</v>
      </c>
      <c r="G58" t="s">
        <v>101</v>
      </c>
      <c r="H58" s="65">
        <v>16155</v>
      </c>
      <c r="I58" s="65">
        <v>4913</v>
      </c>
      <c r="J58" s="65">
        <v>0</v>
      </c>
      <c r="K58" s="65">
        <v>793.69515000000001</v>
      </c>
      <c r="L58" s="66">
        <v>2.0000000000000001E-4</v>
      </c>
      <c r="M58" s="66">
        <v>6.4000000000000003E-3</v>
      </c>
      <c r="N58" s="66">
        <v>2.3E-3</v>
      </c>
    </row>
    <row r="59" spans="1:14">
      <c r="A59" t="s">
        <v>413</v>
      </c>
      <c r="B59" t="s">
        <v>414</v>
      </c>
      <c r="C59" t="s">
        <v>99</v>
      </c>
      <c r="D59" t="s">
        <v>122</v>
      </c>
      <c r="E59" t="s">
        <v>415</v>
      </c>
      <c r="F59" t="s">
        <v>321</v>
      </c>
      <c r="G59" t="s">
        <v>101</v>
      </c>
      <c r="H59" s="65">
        <v>4935</v>
      </c>
      <c r="I59" s="65">
        <v>41700</v>
      </c>
      <c r="J59" s="65">
        <v>0</v>
      </c>
      <c r="K59" s="65">
        <v>2057.895</v>
      </c>
      <c r="L59" s="66">
        <v>2.0000000000000001E-4</v>
      </c>
      <c r="M59" s="66">
        <v>1.6500000000000001E-2</v>
      </c>
      <c r="N59" s="66">
        <v>5.8999999999999999E-3</v>
      </c>
    </row>
    <row r="60" spans="1:14">
      <c r="A60" t="s">
        <v>416</v>
      </c>
      <c r="B60" t="s">
        <v>417</v>
      </c>
      <c r="C60" t="s">
        <v>99</v>
      </c>
      <c r="D60" t="s">
        <v>122</v>
      </c>
      <c r="E60" t="s">
        <v>418</v>
      </c>
      <c r="F60" t="s">
        <v>321</v>
      </c>
      <c r="G60" t="s">
        <v>101</v>
      </c>
      <c r="H60" s="65">
        <v>22992</v>
      </c>
      <c r="I60" s="65">
        <v>10500</v>
      </c>
      <c r="J60" s="65">
        <v>0</v>
      </c>
      <c r="K60" s="65">
        <v>2414.16</v>
      </c>
      <c r="L60" s="66">
        <v>5.9999999999999995E-4</v>
      </c>
      <c r="M60" s="66">
        <v>1.9300000000000001E-2</v>
      </c>
      <c r="N60" s="66">
        <v>7.0000000000000001E-3</v>
      </c>
    </row>
    <row r="61" spans="1:14">
      <c r="A61" t="s">
        <v>419</v>
      </c>
      <c r="B61" t="s">
        <v>420</v>
      </c>
      <c r="C61" t="s">
        <v>99</v>
      </c>
      <c r="D61" t="s">
        <v>122</v>
      </c>
      <c r="E61" t="s">
        <v>421</v>
      </c>
      <c r="F61" t="s">
        <v>321</v>
      </c>
      <c r="G61" t="s">
        <v>101</v>
      </c>
      <c r="H61" s="65">
        <v>35903</v>
      </c>
      <c r="I61" s="65">
        <v>1722</v>
      </c>
      <c r="J61" s="65">
        <v>0</v>
      </c>
      <c r="K61" s="65">
        <v>618.24965999999995</v>
      </c>
      <c r="L61" s="66">
        <v>2.0000000000000001E-4</v>
      </c>
      <c r="M61" s="66">
        <v>4.8999999999999998E-3</v>
      </c>
      <c r="N61" s="66">
        <v>1.8E-3</v>
      </c>
    </row>
    <row r="62" spans="1:14">
      <c r="A62" t="s">
        <v>422</v>
      </c>
      <c r="B62" t="s">
        <v>423</v>
      </c>
      <c r="C62" t="s">
        <v>99</v>
      </c>
      <c r="D62" t="s">
        <v>122</v>
      </c>
      <c r="E62" t="s">
        <v>424</v>
      </c>
      <c r="F62" t="s">
        <v>425</v>
      </c>
      <c r="G62" t="s">
        <v>101</v>
      </c>
      <c r="H62" s="65">
        <v>7436</v>
      </c>
      <c r="I62" s="65">
        <v>10950</v>
      </c>
      <c r="J62" s="65">
        <v>0</v>
      </c>
      <c r="K62" s="65">
        <v>814.24199999999996</v>
      </c>
      <c r="L62" s="66">
        <v>1E-4</v>
      </c>
      <c r="M62" s="66">
        <v>6.4999999999999997E-3</v>
      </c>
      <c r="N62" s="66">
        <v>2.3E-3</v>
      </c>
    </row>
    <row r="63" spans="1:14">
      <c r="A63" t="s">
        <v>426</v>
      </c>
      <c r="B63" t="s">
        <v>427</v>
      </c>
      <c r="C63" t="s">
        <v>99</v>
      </c>
      <c r="D63" t="s">
        <v>122</v>
      </c>
      <c r="E63" t="s">
        <v>428</v>
      </c>
      <c r="F63" t="s">
        <v>124</v>
      </c>
      <c r="G63" t="s">
        <v>101</v>
      </c>
      <c r="H63" s="65">
        <v>1048</v>
      </c>
      <c r="I63" s="65">
        <v>19670</v>
      </c>
      <c r="J63" s="65">
        <v>0</v>
      </c>
      <c r="K63" s="65">
        <v>206.14160000000001</v>
      </c>
      <c r="L63" s="66">
        <v>1E-4</v>
      </c>
      <c r="M63" s="66">
        <v>1.6000000000000001E-3</v>
      </c>
      <c r="N63" s="66">
        <v>5.9999999999999995E-4</v>
      </c>
    </row>
    <row r="64" spans="1:14">
      <c r="A64" t="s">
        <v>429</v>
      </c>
      <c r="B64" t="s">
        <v>430</v>
      </c>
      <c r="C64" t="s">
        <v>99</v>
      </c>
      <c r="D64" t="s">
        <v>122</v>
      </c>
      <c r="E64" t="s">
        <v>431</v>
      </c>
      <c r="F64" t="s">
        <v>124</v>
      </c>
      <c r="G64" t="s">
        <v>101</v>
      </c>
      <c r="H64" s="65">
        <v>6494</v>
      </c>
      <c r="I64" s="65">
        <v>1130</v>
      </c>
      <c r="J64" s="65">
        <v>0</v>
      </c>
      <c r="K64" s="65">
        <v>73.382199999999997</v>
      </c>
      <c r="L64" s="66">
        <v>1E-4</v>
      </c>
      <c r="M64" s="66">
        <v>5.9999999999999995E-4</v>
      </c>
      <c r="N64" s="66">
        <v>2.0000000000000001E-4</v>
      </c>
    </row>
    <row r="65" spans="1:14">
      <c r="A65" t="s">
        <v>432</v>
      </c>
      <c r="B65" t="s">
        <v>433</v>
      </c>
      <c r="C65" t="s">
        <v>99</v>
      </c>
      <c r="D65" t="s">
        <v>122</v>
      </c>
      <c r="E65" t="s">
        <v>434</v>
      </c>
      <c r="F65" t="s">
        <v>435</v>
      </c>
      <c r="G65" t="s">
        <v>101</v>
      </c>
      <c r="H65" s="65">
        <v>9634</v>
      </c>
      <c r="I65" s="65">
        <v>29250</v>
      </c>
      <c r="J65" s="65">
        <v>0</v>
      </c>
      <c r="K65" s="65">
        <v>2817.9450000000002</v>
      </c>
      <c r="L65" s="66">
        <v>5.9999999999999995E-4</v>
      </c>
      <c r="M65" s="66">
        <v>2.2499999999999999E-2</v>
      </c>
      <c r="N65" s="66">
        <v>8.0999999999999996E-3</v>
      </c>
    </row>
    <row r="66" spans="1:14">
      <c r="A66" t="s">
        <v>436</v>
      </c>
      <c r="B66" t="s">
        <v>437</v>
      </c>
      <c r="C66" t="s">
        <v>99</v>
      </c>
      <c r="D66" t="s">
        <v>122</v>
      </c>
      <c r="E66" t="s">
        <v>438</v>
      </c>
      <c r="F66" t="s">
        <v>439</v>
      </c>
      <c r="G66" t="s">
        <v>101</v>
      </c>
      <c r="H66" s="65">
        <v>25981</v>
      </c>
      <c r="I66" s="65">
        <v>1960</v>
      </c>
      <c r="J66" s="65">
        <v>0</v>
      </c>
      <c r="K66" s="65">
        <v>509.2276</v>
      </c>
      <c r="L66" s="66">
        <v>1E-4</v>
      </c>
      <c r="M66" s="66">
        <v>4.1000000000000003E-3</v>
      </c>
      <c r="N66" s="66">
        <v>1.5E-3</v>
      </c>
    </row>
    <row r="67" spans="1:14">
      <c r="A67" t="s">
        <v>440</v>
      </c>
      <c r="B67" t="s">
        <v>441</v>
      </c>
      <c r="C67" t="s">
        <v>99</v>
      </c>
      <c r="D67" t="s">
        <v>122</v>
      </c>
      <c r="E67" t="s">
        <v>442</v>
      </c>
      <c r="F67" t="s">
        <v>439</v>
      </c>
      <c r="G67" t="s">
        <v>101</v>
      </c>
      <c r="H67" s="65">
        <v>27273.55</v>
      </c>
      <c r="I67" s="65">
        <v>1336</v>
      </c>
      <c r="J67" s="65">
        <v>0</v>
      </c>
      <c r="K67" s="65">
        <v>364.37462799999997</v>
      </c>
      <c r="L67" s="66">
        <v>1E-4</v>
      </c>
      <c r="M67" s="66">
        <v>2.8999999999999998E-3</v>
      </c>
      <c r="N67" s="66">
        <v>1E-3</v>
      </c>
    </row>
    <row r="68" spans="1:14">
      <c r="A68" t="s">
        <v>443</v>
      </c>
      <c r="B68" t="s">
        <v>444</v>
      </c>
      <c r="C68" t="s">
        <v>99</v>
      </c>
      <c r="D68" t="s">
        <v>122</v>
      </c>
      <c r="E68" t="s">
        <v>445</v>
      </c>
      <c r="F68" t="s">
        <v>131</v>
      </c>
      <c r="G68" t="s">
        <v>101</v>
      </c>
      <c r="H68" s="65">
        <v>17701</v>
      </c>
      <c r="I68" s="65">
        <v>1417</v>
      </c>
      <c r="J68" s="65">
        <v>0</v>
      </c>
      <c r="K68" s="65">
        <v>250.82317</v>
      </c>
      <c r="L68" s="66">
        <v>1E-4</v>
      </c>
      <c r="M68" s="66">
        <v>2E-3</v>
      </c>
      <c r="N68" s="66">
        <v>6.9999999999999999E-4</v>
      </c>
    </row>
    <row r="69" spans="1:14">
      <c r="A69" t="s">
        <v>446</v>
      </c>
      <c r="B69" t="s">
        <v>447</v>
      </c>
      <c r="C69" t="s">
        <v>99</v>
      </c>
      <c r="D69" t="s">
        <v>122</v>
      </c>
      <c r="E69" t="s">
        <v>448</v>
      </c>
      <c r="F69" t="s">
        <v>131</v>
      </c>
      <c r="G69" t="s">
        <v>101</v>
      </c>
      <c r="H69" s="65">
        <v>50724</v>
      </c>
      <c r="I69" s="65">
        <v>1492</v>
      </c>
      <c r="J69" s="65">
        <v>0</v>
      </c>
      <c r="K69" s="65">
        <v>756.80208000000005</v>
      </c>
      <c r="L69" s="66">
        <v>2.9999999999999997E-4</v>
      </c>
      <c r="M69" s="66">
        <v>6.1000000000000004E-3</v>
      </c>
      <c r="N69" s="66">
        <v>2.2000000000000001E-3</v>
      </c>
    </row>
    <row r="70" spans="1:14">
      <c r="A70" s="67" t="s">
        <v>449</v>
      </c>
      <c r="D70" s="14"/>
      <c r="E70" s="14"/>
      <c r="F70" s="14"/>
      <c r="H70" s="69">
        <v>1287351.3600000001</v>
      </c>
      <c r="J70" s="69">
        <v>0</v>
      </c>
      <c r="K70" s="69">
        <v>9130.9918137000004</v>
      </c>
      <c r="M70" s="68">
        <v>7.3099999999999998E-2</v>
      </c>
      <c r="N70" s="68">
        <v>2.63E-2</v>
      </c>
    </row>
    <row r="71" spans="1:14">
      <c r="A71" t="s">
        <v>450</v>
      </c>
      <c r="B71" t="s">
        <v>451</v>
      </c>
      <c r="C71" t="s">
        <v>99</v>
      </c>
      <c r="D71" t="s">
        <v>122</v>
      </c>
      <c r="E71" t="s">
        <v>452</v>
      </c>
      <c r="F71" t="s">
        <v>263</v>
      </c>
      <c r="G71" t="s">
        <v>101</v>
      </c>
      <c r="H71" s="65">
        <v>42583.06</v>
      </c>
      <c r="I71" s="65">
        <v>2954</v>
      </c>
      <c r="J71" s="65">
        <v>0</v>
      </c>
      <c r="K71" s="65">
        <v>1257.9035924</v>
      </c>
      <c r="L71" s="66">
        <v>2.9999999999999997E-4</v>
      </c>
      <c r="M71" s="66">
        <v>1.01E-2</v>
      </c>
      <c r="N71" s="66">
        <v>3.5999999999999999E-3</v>
      </c>
    </row>
    <row r="72" spans="1:14">
      <c r="A72" t="s">
        <v>453</v>
      </c>
      <c r="B72" t="s">
        <v>454</v>
      </c>
      <c r="C72" t="s">
        <v>99</v>
      </c>
      <c r="D72" t="s">
        <v>122</v>
      </c>
      <c r="E72" t="s">
        <v>455</v>
      </c>
      <c r="F72" t="s">
        <v>456</v>
      </c>
      <c r="G72" t="s">
        <v>101</v>
      </c>
      <c r="H72" s="65">
        <v>148480</v>
      </c>
      <c r="I72" s="65">
        <v>350.9</v>
      </c>
      <c r="J72" s="65">
        <v>0</v>
      </c>
      <c r="K72" s="65">
        <v>521.01631999999995</v>
      </c>
      <c r="L72" s="66">
        <v>1.4E-3</v>
      </c>
      <c r="M72" s="66">
        <v>4.1999999999999997E-3</v>
      </c>
      <c r="N72" s="66">
        <v>1.5E-3</v>
      </c>
    </row>
    <row r="73" spans="1:14">
      <c r="A73" t="s">
        <v>457</v>
      </c>
      <c r="B73" t="s">
        <v>458</v>
      </c>
      <c r="C73" t="s">
        <v>99</v>
      </c>
      <c r="D73" t="s">
        <v>122</v>
      </c>
      <c r="E73" t="s">
        <v>459</v>
      </c>
      <c r="F73" t="s">
        <v>285</v>
      </c>
      <c r="G73" t="s">
        <v>101</v>
      </c>
      <c r="H73" s="65">
        <v>23194</v>
      </c>
      <c r="I73" s="65">
        <v>1967</v>
      </c>
      <c r="J73" s="65">
        <v>0</v>
      </c>
      <c r="K73" s="65">
        <v>456.22597999999999</v>
      </c>
      <c r="L73" s="66">
        <v>4.0000000000000002E-4</v>
      </c>
      <c r="M73" s="66">
        <v>3.7000000000000002E-3</v>
      </c>
      <c r="N73" s="66">
        <v>1.2999999999999999E-3</v>
      </c>
    </row>
    <row r="74" spans="1:14">
      <c r="A74" t="s">
        <v>460</v>
      </c>
      <c r="B74" t="s">
        <v>461</v>
      </c>
      <c r="C74" t="s">
        <v>99</v>
      </c>
      <c r="D74" t="s">
        <v>122</v>
      </c>
      <c r="E74" t="s">
        <v>462</v>
      </c>
      <c r="F74" t="s">
        <v>463</v>
      </c>
      <c r="G74" t="s">
        <v>101</v>
      </c>
      <c r="H74" s="65">
        <v>25000</v>
      </c>
      <c r="I74" s="65">
        <v>529.79999999999995</v>
      </c>
      <c r="J74" s="65">
        <v>0</v>
      </c>
      <c r="K74" s="65">
        <v>132.44999999999999</v>
      </c>
      <c r="L74" s="66">
        <v>6.1999999999999998E-3</v>
      </c>
      <c r="M74" s="66">
        <v>1.1000000000000001E-3</v>
      </c>
      <c r="N74" s="66">
        <v>4.0000000000000002E-4</v>
      </c>
    </row>
    <row r="75" spans="1:14">
      <c r="A75" t="s">
        <v>464</v>
      </c>
      <c r="B75" t="s">
        <v>465</v>
      </c>
      <c r="C75" t="s">
        <v>99</v>
      </c>
      <c r="D75" t="s">
        <v>122</v>
      </c>
      <c r="E75" t="s">
        <v>466</v>
      </c>
      <c r="F75" t="s">
        <v>463</v>
      </c>
      <c r="G75" t="s">
        <v>101</v>
      </c>
      <c r="H75" s="65">
        <v>40400</v>
      </c>
      <c r="I75" s="65">
        <v>679.8</v>
      </c>
      <c r="J75" s="65">
        <v>0</v>
      </c>
      <c r="K75" s="65">
        <v>274.63920000000002</v>
      </c>
      <c r="L75" s="66">
        <v>5.7999999999999996E-3</v>
      </c>
      <c r="M75" s="66">
        <v>2.2000000000000001E-3</v>
      </c>
      <c r="N75" s="66">
        <v>8.0000000000000004E-4</v>
      </c>
    </row>
    <row r="76" spans="1:14">
      <c r="A76" t="s">
        <v>467</v>
      </c>
      <c r="B76" t="s">
        <v>468</v>
      </c>
      <c r="C76" t="s">
        <v>99</v>
      </c>
      <c r="D76" t="s">
        <v>122</v>
      </c>
      <c r="E76" t="s">
        <v>469</v>
      </c>
      <c r="F76" t="s">
        <v>386</v>
      </c>
      <c r="G76" t="s">
        <v>101</v>
      </c>
      <c r="H76" s="65">
        <v>85723</v>
      </c>
      <c r="I76" s="65">
        <v>1799</v>
      </c>
      <c r="J76" s="65">
        <v>0</v>
      </c>
      <c r="K76" s="65">
        <v>1542.1567700000001</v>
      </c>
      <c r="L76" s="66">
        <v>1.4E-3</v>
      </c>
      <c r="M76" s="66">
        <v>1.23E-2</v>
      </c>
      <c r="N76" s="66">
        <v>4.4000000000000003E-3</v>
      </c>
    </row>
    <row r="77" spans="1:14">
      <c r="A77" t="s">
        <v>470</v>
      </c>
      <c r="B77" t="s">
        <v>471</v>
      </c>
      <c r="C77" t="s">
        <v>99</v>
      </c>
      <c r="D77" t="s">
        <v>122</v>
      </c>
      <c r="E77" t="s">
        <v>472</v>
      </c>
      <c r="F77" t="s">
        <v>386</v>
      </c>
      <c r="G77" t="s">
        <v>101</v>
      </c>
      <c r="H77" s="65">
        <v>555399</v>
      </c>
      <c r="I77" s="65">
        <v>75</v>
      </c>
      <c r="J77" s="65">
        <v>0</v>
      </c>
      <c r="K77" s="65">
        <v>416.54924999999997</v>
      </c>
      <c r="L77" s="66">
        <v>2.5000000000000001E-3</v>
      </c>
      <c r="M77" s="66">
        <v>3.3E-3</v>
      </c>
      <c r="N77" s="66">
        <v>1.1999999999999999E-3</v>
      </c>
    </row>
    <row r="78" spans="1:14">
      <c r="A78" t="s">
        <v>473</v>
      </c>
      <c r="B78" t="s">
        <v>474</v>
      </c>
      <c r="C78" t="s">
        <v>99</v>
      </c>
      <c r="D78" t="s">
        <v>122</v>
      </c>
      <c r="E78" t="s">
        <v>475</v>
      </c>
      <c r="F78" t="s">
        <v>476</v>
      </c>
      <c r="G78" t="s">
        <v>101</v>
      </c>
      <c r="H78" s="65">
        <v>1867</v>
      </c>
      <c r="I78" s="65">
        <v>1472</v>
      </c>
      <c r="J78" s="65">
        <v>0</v>
      </c>
      <c r="K78" s="65">
        <v>27.482240000000001</v>
      </c>
      <c r="L78" s="66">
        <v>1E-4</v>
      </c>
      <c r="M78" s="66">
        <v>2.0000000000000001E-4</v>
      </c>
      <c r="N78" s="66">
        <v>1E-4</v>
      </c>
    </row>
    <row r="79" spans="1:14">
      <c r="A79" t="s">
        <v>477</v>
      </c>
      <c r="B79" t="s">
        <v>478</v>
      </c>
      <c r="C79" t="s">
        <v>99</v>
      </c>
      <c r="D79" t="s">
        <v>122</v>
      </c>
      <c r="E79" t="s">
        <v>479</v>
      </c>
      <c r="F79" t="s">
        <v>476</v>
      </c>
      <c r="G79" t="s">
        <v>101</v>
      </c>
      <c r="H79" s="65">
        <v>25970</v>
      </c>
      <c r="I79" s="65">
        <v>1700</v>
      </c>
      <c r="J79" s="65">
        <v>0</v>
      </c>
      <c r="K79" s="65">
        <v>441.49</v>
      </c>
      <c r="L79" s="66">
        <v>5.9999999999999995E-4</v>
      </c>
      <c r="M79" s="66">
        <v>3.5000000000000001E-3</v>
      </c>
      <c r="N79" s="66">
        <v>1.2999999999999999E-3</v>
      </c>
    </row>
    <row r="80" spans="1:14">
      <c r="A80" t="s">
        <v>480</v>
      </c>
      <c r="B80" t="s">
        <v>481</v>
      </c>
      <c r="C80" t="s">
        <v>99</v>
      </c>
      <c r="D80" t="s">
        <v>122</v>
      </c>
      <c r="E80" t="s">
        <v>482</v>
      </c>
      <c r="F80" t="s">
        <v>483</v>
      </c>
      <c r="G80" t="s">
        <v>101</v>
      </c>
      <c r="H80" s="65">
        <v>77166</v>
      </c>
      <c r="I80" s="65">
        <v>452.9</v>
      </c>
      <c r="J80" s="65">
        <v>0</v>
      </c>
      <c r="K80" s="65">
        <v>349.48481399999997</v>
      </c>
      <c r="L80" s="66">
        <v>2.9999999999999997E-4</v>
      </c>
      <c r="M80" s="66">
        <v>2.8E-3</v>
      </c>
      <c r="N80" s="66">
        <v>1E-3</v>
      </c>
    </row>
    <row r="81" spans="1:14">
      <c r="A81" t="s">
        <v>484</v>
      </c>
      <c r="B81" t="s">
        <v>485</v>
      </c>
      <c r="C81" t="s">
        <v>99</v>
      </c>
      <c r="D81" t="s">
        <v>122</v>
      </c>
      <c r="E81" t="s">
        <v>486</v>
      </c>
      <c r="F81" t="s">
        <v>483</v>
      </c>
      <c r="G81" t="s">
        <v>101</v>
      </c>
      <c r="H81" s="65">
        <v>1792</v>
      </c>
      <c r="I81" s="65">
        <v>6550</v>
      </c>
      <c r="J81" s="65">
        <v>0</v>
      </c>
      <c r="K81" s="65">
        <v>117.376</v>
      </c>
      <c r="L81" s="66">
        <v>2.0000000000000001E-4</v>
      </c>
      <c r="M81" s="66">
        <v>8.9999999999999998E-4</v>
      </c>
      <c r="N81" s="66">
        <v>2.9999999999999997E-4</v>
      </c>
    </row>
    <row r="82" spans="1:14">
      <c r="A82" t="s">
        <v>487</v>
      </c>
      <c r="B82" t="s">
        <v>488</v>
      </c>
      <c r="C82" t="s">
        <v>99</v>
      </c>
      <c r="D82" t="s">
        <v>122</v>
      </c>
      <c r="E82" t="s">
        <v>489</v>
      </c>
      <c r="F82" t="s">
        <v>400</v>
      </c>
      <c r="G82" t="s">
        <v>101</v>
      </c>
      <c r="H82" s="65">
        <v>36277</v>
      </c>
      <c r="I82" s="65">
        <v>2460</v>
      </c>
      <c r="J82" s="65">
        <v>0</v>
      </c>
      <c r="K82" s="65">
        <v>892.41420000000005</v>
      </c>
      <c r="L82" s="66">
        <v>1.1000000000000001E-3</v>
      </c>
      <c r="M82" s="66">
        <v>7.1000000000000004E-3</v>
      </c>
      <c r="N82" s="66">
        <v>2.5999999999999999E-3</v>
      </c>
    </row>
    <row r="83" spans="1:14">
      <c r="A83" t="s">
        <v>490</v>
      </c>
      <c r="B83" t="s">
        <v>491</v>
      </c>
      <c r="C83" t="s">
        <v>99</v>
      </c>
      <c r="D83" t="s">
        <v>122</v>
      </c>
      <c r="E83" t="s">
        <v>492</v>
      </c>
      <c r="F83" t="s">
        <v>321</v>
      </c>
      <c r="G83" t="s">
        <v>101</v>
      </c>
      <c r="H83" s="65">
        <v>35285.300000000003</v>
      </c>
      <c r="I83" s="65">
        <v>685.1</v>
      </c>
      <c r="J83" s="65">
        <v>0</v>
      </c>
      <c r="K83" s="65">
        <v>241.7395903</v>
      </c>
      <c r="L83" s="66">
        <v>2.9999999999999997E-4</v>
      </c>
      <c r="M83" s="66">
        <v>1.9E-3</v>
      </c>
      <c r="N83" s="66">
        <v>6.9999999999999999E-4</v>
      </c>
    </row>
    <row r="84" spans="1:14">
      <c r="A84" t="s">
        <v>493</v>
      </c>
      <c r="B84" t="s">
        <v>494</v>
      </c>
      <c r="C84" t="s">
        <v>99</v>
      </c>
      <c r="D84" t="s">
        <v>122</v>
      </c>
      <c r="E84" t="s">
        <v>495</v>
      </c>
      <c r="F84" t="s">
        <v>496</v>
      </c>
      <c r="G84" t="s">
        <v>101</v>
      </c>
      <c r="H84" s="65">
        <v>14484</v>
      </c>
      <c r="I84" s="65">
        <v>742.2</v>
      </c>
      <c r="J84" s="65">
        <v>0</v>
      </c>
      <c r="K84" s="65">
        <v>107.500248</v>
      </c>
      <c r="L84" s="66">
        <v>3.3999999999999998E-3</v>
      </c>
      <c r="M84" s="66">
        <v>8.9999999999999998E-4</v>
      </c>
      <c r="N84" s="66">
        <v>2.9999999999999997E-4</v>
      </c>
    </row>
    <row r="85" spans="1:14">
      <c r="A85" t="s">
        <v>497</v>
      </c>
      <c r="B85" t="s">
        <v>498</v>
      </c>
      <c r="C85" t="s">
        <v>99</v>
      </c>
      <c r="D85" t="s">
        <v>122</v>
      </c>
      <c r="E85" t="s">
        <v>499</v>
      </c>
      <c r="F85" t="s">
        <v>496</v>
      </c>
      <c r="G85" t="s">
        <v>101</v>
      </c>
      <c r="H85" s="65">
        <v>20543</v>
      </c>
      <c r="I85" s="65">
        <v>2167</v>
      </c>
      <c r="J85" s="65">
        <v>0</v>
      </c>
      <c r="K85" s="65">
        <v>445.16681</v>
      </c>
      <c r="L85" s="66">
        <v>5.5999999999999999E-3</v>
      </c>
      <c r="M85" s="66">
        <v>3.5999999999999999E-3</v>
      </c>
      <c r="N85" s="66">
        <v>1.2999999999999999E-3</v>
      </c>
    </row>
    <row r="86" spans="1:14">
      <c r="A86" t="s">
        <v>500</v>
      </c>
      <c r="B86" t="s">
        <v>501</v>
      </c>
      <c r="C86" t="s">
        <v>99</v>
      </c>
      <c r="D86" t="s">
        <v>122</v>
      </c>
      <c r="E86" t="s">
        <v>502</v>
      </c>
      <c r="F86" t="s">
        <v>124</v>
      </c>
      <c r="G86" t="s">
        <v>101</v>
      </c>
      <c r="H86" s="65">
        <v>23804</v>
      </c>
      <c r="I86" s="65">
        <v>3899</v>
      </c>
      <c r="J86" s="65">
        <v>0</v>
      </c>
      <c r="K86" s="65">
        <v>928.11796000000004</v>
      </c>
      <c r="L86" s="66">
        <v>2.0000000000000001E-4</v>
      </c>
      <c r="M86" s="66">
        <v>7.4000000000000003E-3</v>
      </c>
      <c r="N86" s="66">
        <v>2.7000000000000001E-3</v>
      </c>
    </row>
    <row r="87" spans="1:14">
      <c r="A87" t="s">
        <v>503</v>
      </c>
      <c r="B87" t="s">
        <v>504</v>
      </c>
      <c r="C87" t="s">
        <v>99</v>
      </c>
      <c r="D87" t="s">
        <v>122</v>
      </c>
      <c r="E87" t="s">
        <v>505</v>
      </c>
      <c r="F87" t="s">
        <v>341</v>
      </c>
      <c r="G87" t="s">
        <v>101</v>
      </c>
      <c r="H87" s="65">
        <v>7363</v>
      </c>
      <c r="I87" s="65">
        <v>500.3</v>
      </c>
      <c r="J87" s="65">
        <v>0</v>
      </c>
      <c r="K87" s="65">
        <v>36.837088999999999</v>
      </c>
      <c r="L87" s="66">
        <v>1E-4</v>
      </c>
      <c r="M87" s="66">
        <v>2.9999999999999997E-4</v>
      </c>
      <c r="N87" s="66">
        <v>1E-4</v>
      </c>
    </row>
    <row r="88" spans="1:14">
      <c r="A88" t="s">
        <v>506</v>
      </c>
      <c r="B88" t="s">
        <v>507</v>
      </c>
      <c r="C88" t="s">
        <v>99</v>
      </c>
      <c r="D88" t="s">
        <v>122</v>
      </c>
      <c r="E88" t="s">
        <v>508</v>
      </c>
      <c r="F88" t="s">
        <v>439</v>
      </c>
      <c r="G88" t="s">
        <v>101</v>
      </c>
      <c r="H88" s="65">
        <v>8793</v>
      </c>
      <c r="I88" s="65">
        <v>1555</v>
      </c>
      <c r="J88" s="65">
        <v>0</v>
      </c>
      <c r="K88" s="65">
        <v>136.73115000000001</v>
      </c>
      <c r="L88" s="66">
        <v>2.0000000000000001E-4</v>
      </c>
      <c r="M88" s="66">
        <v>1.1000000000000001E-3</v>
      </c>
      <c r="N88" s="66">
        <v>4.0000000000000002E-4</v>
      </c>
    </row>
    <row r="89" spans="1:14">
      <c r="A89" t="s">
        <v>509</v>
      </c>
      <c r="B89" t="s">
        <v>510</v>
      </c>
      <c r="C89" t="s">
        <v>99</v>
      </c>
      <c r="D89" t="s">
        <v>122</v>
      </c>
      <c r="E89" t="s">
        <v>511</v>
      </c>
      <c r="F89" t="s">
        <v>128</v>
      </c>
      <c r="G89" t="s">
        <v>101</v>
      </c>
      <c r="H89" s="65">
        <v>5228</v>
      </c>
      <c r="I89" s="65">
        <v>9495</v>
      </c>
      <c r="J89" s="65">
        <v>0</v>
      </c>
      <c r="K89" s="65">
        <v>496.39859999999999</v>
      </c>
      <c r="L89" s="66">
        <v>5.0000000000000001E-4</v>
      </c>
      <c r="M89" s="66">
        <v>4.0000000000000001E-3</v>
      </c>
      <c r="N89" s="66">
        <v>1.4E-3</v>
      </c>
    </row>
    <row r="90" spans="1:14">
      <c r="A90" t="s">
        <v>512</v>
      </c>
      <c r="B90" t="s">
        <v>513</v>
      </c>
      <c r="C90" t="s">
        <v>99</v>
      </c>
      <c r="D90" t="s">
        <v>122</v>
      </c>
      <c r="E90" t="s">
        <v>514</v>
      </c>
      <c r="F90" t="s">
        <v>128</v>
      </c>
      <c r="G90" t="s">
        <v>101</v>
      </c>
      <c r="H90" s="65">
        <v>108000</v>
      </c>
      <c r="I90" s="65">
        <v>286.39999999999998</v>
      </c>
      <c r="J90" s="65">
        <v>0</v>
      </c>
      <c r="K90" s="65">
        <v>309.31200000000001</v>
      </c>
      <c r="L90" s="66">
        <v>2.9999999999999997E-4</v>
      </c>
      <c r="M90" s="66">
        <v>2.5000000000000001E-3</v>
      </c>
      <c r="N90" s="66">
        <v>8.9999999999999998E-4</v>
      </c>
    </row>
    <row r="91" spans="1:14">
      <c r="A91" s="67" t="s">
        <v>515</v>
      </c>
      <c r="D91" s="14"/>
      <c r="E91" s="14"/>
      <c r="F91" s="14"/>
      <c r="H91" s="69">
        <v>0</v>
      </c>
      <c r="J91" s="69">
        <v>0</v>
      </c>
      <c r="K91" s="69">
        <v>0</v>
      </c>
      <c r="M91" s="68">
        <v>0</v>
      </c>
      <c r="N91" s="68">
        <v>0</v>
      </c>
    </row>
    <row r="92" spans="1:14">
      <c r="A92" t="s">
        <v>226</v>
      </c>
      <c r="B92" t="s">
        <v>226</v>
      </c>
      <c r="D92" s="14"/>
      <c r="E92" s="14"/>
      <c r="F92" t="s">
        <v>226</v>
      </c>
      <c r="G92" t="s">
        <v>226</v>
      </c>
      <c r="H92" s="65">
        <v>0</v>
      </c>
      <c r="I92" s="65">
        <v>0</v>
      </c>
      <c r="K92" s="65">
        <v>0</v>
      </c>
      <c r="L92" s="66">
        <v>0</v>
      </c>
      <c r="M92" s="66">
        <v>0</v>
      </c>
      <c r="N92" s="66">
        <v>0</v>
      </c>
    </row>
    <row r="93" spans="1:14">
      <c r="A93" s="67" t="s">
        <v>231</v>
      </c>
      <c r="D93" s="14"/>
      <c r="E93" s="14"/>
      <c r="F93" s="14"/>
      <c r="H93" s="69">
        <v>105984.65</v>
      </c>
      <c r="J93" s="69">
        <v>4.0002924000000002</v>
      </c>
      <c r="K93" s="69">
        <v>32914.256576583997</v>
      </c>
      <c r="M93" s="68">
        <v>0.26340000000000002</v>
      </c>
      <c r="N93" s="68">
        <v>9.4799999999999995E-2</v>
      </c>
    </row>
    <row r="94" spans="1:14">
      <c r="A94" s="67" t="s">
        <v>256</v>
      </c>
      <c r="D94" s="14"/>
      <c r="E94" s="14"/>
      <c r="F94" s="14"/>
      <c r="H94" s="69">
        <v>41143.11</v>
      </c>
      <c r="J94" s="69">
        <v>0</v>
      </c>
      <c r="K94" s="69">
        <v>8066.3739564440002</v>
      </c>
      <c r="M94" s="68">
        <v>6.4500000000000002E-2</v>
      </c>
      <c r="N94" s="68">
        <v>2.3199999999999998E-2</v>
      </c>
    </row>
    <row r="95" spans="1:14">
      <c r="A95" t="s">
        <v>516</v>
      </c>
      <c r="B95" t="s">
        <v>517</v>
      </c>
      <c r="C95" t="s">
        <v>518</v>
      </c>
      <c r="D95" t="s">
        <v>519</v>
      </c>
      <c r="E95" t="s">
        <v>520</v>
      </c>
      <c r="F95" t="s">
        <v>521</v>
      </c>
      <c r="G95" t="s">
        <v>105</v>
      </c>
      <c r="H95" s="65">
        <v>13375</v>
      </c>
      <c r="I95" s="65">
        <v>1218</v>
      </c>
      <c r="J95" s="65">
        <v>0</v>
      </c>
      <c r="K95" s="65">
        <v>531.07844999999998</v>
      </c>
      <c r="L95" s="66">
        <v>2.9999999999999997E-4</v>
      </c>
      <c r="M95" s="66">
        <v>4.1999999999999997E-3</v>
      </c>
      <c r="N95" s="66">
        <v>1.5E-3</v>
      </c>
    </row>
    <row r="96" spans="1:14">
      <c r="A96" t="s">
        <v>522</v>
      </c>
      <c r="B96" t="s">
        <v>523</v>
      </c>
      <c r="C96" t="s">
        <v>524</v>
      </c>
      <c r="D96" t="s">
        <v>519</v>
      </c>
      <c r="E96" t="s">
        <v>525</v>
      </c>
      <c r="F96" t="s">
        <v>526</v>
      </c>
      <c r="G96" t="s">
        <v>105</v>
      </c>
      <c r="H96" s="65">
        <v>7590</v>
      </c>
      <c r="I96" s="65">
        <v>12433</v>
      </c>
      <c r="J96" s="65">
        <v>0</v>
      </c>
      <c r="K96" s="65">
        <v>3076.3469220000002</v>
      </c>
      <c r="L96" s="66">
        <v>2.0000000000000001E-4</v>
      </c>
      <c r="M96" s="66">
        <v>2.46E-2</v>
      </c>
      <c r="N96" s="66">
        <v>8.8999999999999999E-3</v>
      </c>
    </row>
    <row r="97" spans="1:14">
      <c r="A97" t="s">
        <v>527</v>
      </c>
      <c r="B97" t="s">
        <v>528</v>
      </c>
      <c r="C97" t="s">
        <v>524</v>
      </c>
      <c r="D97" t="s">
        <v>519</v>
      </c>
      <c r="E97" t="s">
        <v>529</v>
      </c>
      <c r="F97" t="s">
        <v>530</v>
      </c>
      <c r="G97" t="s">
        <v>105</v>
      </c>
      <c r="H97" s="65">
        <v>2289</v>
      </c>
      <c r="I97" s="65">
        <v>11613</v>
      </c>
      <c r="J97" s="65">
        <v>0</v>
      </c>
      <c r="K97" s="65">
        <v>866.57831820000001</v>
      </c>
      <c r="L97" s="66">
        <v>0</v>
      </c>
      <c r="M97" s="66">
        <v>6.8999999999999999E-3</v>
      </c>
      <c r="N97" s="66">
        <v>2.5000000000000001E-3</v>
      </c>
    </row>
    <row r="98" spans="1:14">
      <c r="A98" t="s">
        <v>531</v>
      </c>
      <c r="B98" t="s">
        <v>532</v>
      </c>
      <c r="C98" t="s">
        <v>524</v>
      </c>
      <c r="D98" t="s">
        <v>519</v>
      </c>
      <c r="E98" t="s">
        <v>533</v>
      </c>
      <c r="F98" t="s">
        <v>530</v>
      </c>
      <c r="G98" t="s">
        <v>105</v>
      </c>
      <c r="H98" s="65">
        <v>876</v>
      </c>
      <c r="I98" s="65">
        <v>24249</v>
      </c>
      <c r="J98" s="65">
        <v>0</v>
      </c>
      <c r="K98" s="65">
        <v>692.49324239999999</v>
      </c>
      <c r="L98" s="66">
        <v>0</v>
      </c>
      <c r="M98" s="66">
        <v>5.4999999999999997E-3</v>
      </c>
      <c r="N98" s="66">
        <v>2E-3</v>
      </c>
    </row>
    <row r="99" spans="1:14">
      <c r="A99" t="s">
        <v>534</v>
      </c>
      <c r="B99" t="s">
        <v>535</v>
      </c>
      <c r="C99" t="s">
        <v>524</v>
      </c>
      <c r="D99" t="s">
        <v>536</v>
      </c>
      <c r="E99" t="s">
        <v>537</v>
      </c>
      <c r="F99" t="s">
        <v>530</v>
      </c>
      <c r="G99" t="s">
        <v>105</v>
      </c>
      <c r="H99" s="65">
        <v>14404.11</v>
      </c>
      <c r="I99" s="65">
        <v>1054</v>
      </c>
      <c r="J99" s="65">
        <v>0</v>
      </c>
      <c r="K99" s="65">
        <v>494.93098124400001</v>
      </c>
      <c r="L99" s="66">
        <v>0</v>
      </c>
      <c r="M99" s="66">
        <v>4.0000000000000001E-3</v>
      </c>
      <c r="N99" s="66">
        <v>1.4E-3</v>
      </c>
    </row>
    <row r="100" spans="1:14">
      <c r="A100" t="s">
        <v>538</v>
      </c>
      <c r="B100" t="s">
        <v>539</v>
      </c>
      <c r="C100" t="s">
        <v>518</v>
      </c>
      <c r="D100" t="s">
        <v>519</v>
      </c>
      <c r="E100" t="s">
        <v>540</v>
      </c>
      <c r="F100" t="s">
        <v>530</v>
      </c>
      <c r="G100" t="s">
        <v>105</v>
      </c>
      <c r="H100" s="65">
        <v>1198</v>
      </c>
      <c r="I100" s="65">
        <v>29028</v>
      </c>
      <c r="J100" s="65">
        <v>0</v>
      </c>
      <c r="K100" s="65">
        <v>1133.6827344000001</v>
      </c>
      <c r="L100" s="66">
        <v>0</v>
      </c>
      <c r="M100" s="66">
        <v>9.1000000000000004E-3</v>
      </c>
      <c r="N100" s="66">
        <v>3.3E-3</v>
      </c>
    </row>
    <row r="101" spans="1:14">
      <c r="A101" t="s">
        <v>541</v>
      </c>
      <c r="B101" t="s">
        <v>542</v>
      </c>
      <c r="C101" t="s">
        <v>524</v>
      </c>
      <c r="D101" t="s">
        <v>519</v>
      </c>
      <c r="E101" t="s">
        <v>543</v>
      </c>
      <c r="F101" t="s">
        <v>544</v>
      </c>
      <c r="G101" t="s">
        <v>105</v>
      </c>
      <c r="H101" s="65">
        <v>1411</v>
      </c>
      <c r="I101" s="65">
        <v>27637</v>
      </c>
      <c r="J101" s="65">
        <v>0</v>
      </c>
      <c r="K101" s="65">
        <v>1271.2633082</v>
      </c>
      <c r="L101" s="66">
        <v>0</v>
      </c>
      <c r="M101" s="66">
        <v>1.0200000000000001E-2</v>
      </c>
      <c r="N101" s="66">
        <v>3.7000000000000002E-3</v>
      </c>
    </row>
    <row r="102" spans="1:14">
      <c r="A102" s="67" t="s">
        <v>257</v>
      </c>
      <c r="D102" s="14"/>
      <c r="E102" s="14"/>
      <c r="F102" s="14"/>
      <c r="H102" s="69">
        <v>64841.54</v>
      </c>
      <c r="J102" s="69">
        <v>4.0002924000000002</v>
      </c>
      <c r="K102" s="69">
        <v>24847.882620140001</v>
      </c>
      <c r="M102" s="68">
        <v>0.1988</v>
      </c>
      <c r="N102" s="68">
        <v>7.1499999999999994E-2</v>
      </c>
    </row>
    <row r="103" spans="1:14">
      <c r="A103" t="s">
        <v>545</v>
      </c>
      <c r="B103" t="s">
        <v>546</v>
      </c>
      <c r="C103" t="s">
        <v>518</v>
      </c>
      <c r="D103" t="s">
        <v>519</v>
      </c>
      <c r="E103" t="s">
        <v>547</v>
      </c>
      <c r="F103" t="s">
        <v>548</v>
      </c>
      <c r="G103" t="s">
        <v>105</v>
      </c>
      <c r="H103" s="65">
        <v>6958</v>
      </c>
      <c r="I103" s="65">
        <v>2136</v>
      </c>
      <c r="J103" s="65">
        <v>0</v>
      </c>
      <c r="K103" s="65">
        <v>484.51058879999999</v>
      </c>
      <c r="L103" s="66">
        <v>4.0000000000000002E-4</v>
      </c>
      <c r="M103" s="66">
        <v>3.8999999999999998E-3</v>
      </c>
      <c r="N103" s="66">
        <v>1.4E-3</v>
      </c>
    </row>
    <row r="104" spans="1:14">
      <c r="A104" t="s">
        <v>549</v>
      </c>
      <c r="B104" t="s">
        <v>550</v>
      </c>
      <c r="C104" t="s">
        <v>99</v>
      </c>
      <c r="D104" t="s">
        <v>519</v>
      </c>
      <c r="E104" t="s">
        <v>551</v>
      </c>
      <c r="F104" t="s">
        <v>552</v>
      </c>
      <c r="G104" t="s">
        <v>105</v>
      </c>
      <c r="H104" s="65">
        <v>4689</v>
      </c>
      <c r="I104" s="65">
        <v>34771</v>
      </c>
      <c r="J104" s="65">
        <v>0</v>
      </c>
      <c r="K104" s="65">
        <v>5315.1437394000004</v>
      </c>
      <c r="L104" s="66">
        <v>0</v>
      </c>
      <c r="M104" s="66">
        <v>4.2500000000000003E-2</v>
      </c>
      <c r="N104" s="66">
        <v>1.5299999999999999E-2</v>
      </c>
    </row>
    <row r="105" spans="1:14">
      <c r="A105" t="s">
        <v>553</v>
      </c>
      <c r="B105" t="s">
        <v>554</v>
      </c>
      <c r="C105" t="s">
        <v>555</v>
      </c>
      <c r="D105" t="s">
        <v>519</v>
      </c>
      <c r="E105" t="s">
        <v>556</v>
      </c>
      <c r="F105" t="s">
        <v>552</v>
      </c>
      <c r="G105" t="s">
        <v>105</v>
      </c>
      <c r="H105" s="65">
        <v>330</v>
      </c>
      <c r="I105" s="65">
        <v>178350</v>
      </c>
      <c r="J105" s="65">
        <v>0</v>
      </c>
      <c r="K105" s="65">
        <v>1918.6893</v>
      </c>
      <c r="L105" s="66">
        <v>0</v>
      </c>
      <c r="M105" s="66">
        <v>1.54E-2</v>
      </c>
      <c r="N105" s="66">
        <v>5.4999999999999997E-3</v>
      </c>
    </row>
    <row r="106" spans="1:14">
      <c r="A106" t="s">
        <v>557</v>
      </c>
      <c r="B106" t="s">
        <v>558</v>
      </c>
      <c r="C106" t="s">
        <v>122</v>
      </c>
      <c r="D106" t="s">
        <v>519</v>
      </c>
      <c r="E106" t="s">
        <v>559</v>
      </c>
      <c r="F106" t="s">
        <v>560</v>
      </c>
      <c r="G106" t="s">
        <v>109</v>
      </c>
      <c r="H106" s="65">
        <v>14472.77</v>
      </c>
      <c r="I106" s="65">
        <v>300</v>
      </c>
      <c r="J106" s="65">
        <v>0</v>
      </c>
      <c r="K106" s="65">
        <v>168.23726758800001</v>
      </c>
      <c r="L106" s="66">
        <v>0</v>
      </c>
      <c r="M106" s="66">
        <v>1.2999999999999999E-3</v>
      </c>
      <c r="N106" s="66">
        <v>5.0000000000000001E-4</v>
      </c>
    </row>
    <row r="107" spans="1:14">
      <c r="A107" t="s">
        <v>561</v>
      </c>
      <c r="B107" t="s">
        <v>562</v>
      </c>
      <c r="C107" t="s">
        <v>563</v>
      </c>
      <c r="D107" t="s">
        <v>519</v>
      </c>
      <c r="E107" t="s">
        <v>564</v>
      </c>
      <c r="F107" t="s">
        <v>560</v>
      </c>
      <c r="G107" t="s">
        <v>112</v>
      </c>
      <c r="H107" s="65">
        <v>3044</v>
      </c>
      <c r="I107" s="65">
        <v>1704</v>
      </c>
      <c r="J107" s="65">
        <v>0</v>
      </c>
      <c r="K107" s="65">
        <v>234.33201475199999</v>
      </c>
      <c r="L107" s="66">
        <v>1E-4</v>
      </c>
      <c r="M107" s="66">
        <v>1.9E-3</v>
      </c>
      <c r="N107" s="66">
        <v>6.9999999999999999E-4</v>
      </c>
    </row>
    <row r="108" spans="1:14">
      <c r="A108" t="s">
        <v>565</v>
      </c>
      <c r="B108" t="s">
        <v>566</v>
      </c>
      <c r="C108" t="s">
        <v>524</v>
      </c>
      <c r="D108" t="s">
        <v>519</v>
      </c>
      <c r="E108" t="s">
        <v>567</v>
      </c>
      <c r="F108" t="s">
        <v>568</v>
      </c>
      <c r="G108" t="s">
        <v>105</v>
      </c>
      <c r="H108" s="65">
        <v>489</v>
      </c>
      <c r="I108" s="65">
        <v>80010</v>
      </c>
      <c r="J108" s="65">
        <v>0.25506240000000002</v>
      </c>
      <c r="K108" s="65">
        <v>1275.7264763999999</v>
      </c>
      <c r="L108" s="66">
        <v>0</v>
      </c>
      <c r="M108" s="66">
        <v>1.0200000000000001E-2</v>
      </c>
      <c r="N108" s="66">
        <v>3.7000000000000002E-3</v>
      </c>
    </row>
    <row r="109" spans="1:14">
      <c r="A109" t="s">
        <v>569</v>
      </c>
      <c r="B109" t="s">
        <v>570</v>
      </c>
      <c r="C109" t="s">
        <v>524</v>
      </c>
      <c r="D109" t="s">
        <v>519</v>
      </c>
      <c r="E109" t="s">
        <v>571</v>
      </c>
      <c r="F109" t="s">
        <v>568</v>
      </c>
      <c r="G109" t="s">
        <v>105</v>
      </c>
      <c r="H109" s="65">
        <v>4063</v>
      </c>
      <c r="I109" s="65">
        <v>12016</v>
      </c>
      <c r="J109" s="65">
        <v>3.7452299999999998</v>
      </c>
      <c r="K109" s="65">
        <v>1595.3100907999999</v>
      </c>
      <c r="L109" s="66">
        <v>0</v>
      </c>
      <c r="M109" s="66">
        <v>1.2800000000000001E-2</v>
      </c>
      <c r="N109" s="66">
        <v>4.5999999999999999E-3</v>
      </c>
    </row>
    <row r="110" spans="1:14">
      <c r="A110" t="s">
        <v>572</v>
      </c>
      <c r="B110" t="s">
        <v>573</v>
      </c>
      <c r="C110" t="s">
        <v>524</v>
      </c>
      <c r="D110" t="s">
        <v>519</v>
      </c>
      <c r="E110" t="s">
        <v>574</v>
      </c>
      <c r="F110" t="s">
        <v>530</v>
      </c>
      <c r="G110" t="s">
        <v>105</v>
      </c>
      <c r="H110" s="65">
        <v>3828</v>
      </c>
      <c r="I110" s="65">
        <v>22678</v>
      </c>
      <c r="J110" s="65">
        <v>0</v>
      </c>
      <c r="K110" s="65">
        <v>2830.0511184000002</v>
      </c>
      <c r="L110" s="66">
        <v>0</v>
      </c>
      <c r="M110" s="66">
        <v>2.2599999999999999E-2</v>
      </c>
      <c r="N110" s="66">
        <v>8.0999999999999996E-3</v>
      </c>
    </row>
    <row r="111" spans="1:14">
      <c r="A111" t="s">
        <v>575</v>
      </c>
      <c r="B111" t="s">
        <v>576</v>
      </c>
      <c r="C111" t="s">
        <v>524</v>
      </c>
      <c r="D111" t="s">
        <v>519</v>
      </c>
      <c r="E111" t="s">
        <v>577</v>
      </c>
      <c r="F111" t="s">
        <v>530</v>
      </c>
      <c r="G111" t="s">
        <v>105</v>
      </c>
      <c r="H111" s="65">
        <v>43</v>
      </c>
      <c r="I111" s="65">
        <v>344016</v>
      </c>
      <c r="J111" s="65">
        <v>0</v>
      </c>
      <c r="K111" s="65">
        <v>482.2416288</v>
      </c>
      <c r="L111" s="66">
        <v>0</v>
      </c>
      <c r="M111" s="66">
        <v>3.8999999999999998E-3</v>
      </c>
      <c r="N111" s="66">
        <v>1.4E-3</v>
      </c>
    </row>
    <row r="112" spans="1:14">
      <c r="A112" t="s">
        <v>578</v>
      </c>
      <c r="B112" t="s">
        <v>579</v>
      </c>
      <c r="C112" t="s">
        <v>524</v>
      </c>
      <c r="D112" t="s">
        <v>519</v>
      </c>
      <c r="E112" t="s">
        <v>580</v>
      </c>
      <c r="F112" t="s">
        <v>530</v>
      </c>
      <c r="G112" t="s">
        <v>105</v>
      </c>
      <c r="H112" s="65">
        <v>3415</v>
      </c>
      <c r="I112" s="65">
        <v>27090</v>
      </c>
      <c r="J112" s="65">
        <v>0</v>
      </c>
      <c r="K112" s="65">
        <v>3015.9026100000001</v>
      </c>
      <c r="L112" s="66">
        <v>0</v>
      </c>
      <c r="M112" s="66">
        <v>2.41E-2</v>
      </c>
      <c r="N112" s="66">
        <v>8.6999999999999994E-3</v>
      </c>
    </row>
    <row r="113" spans="1:14">
      <c r="A113" t="s">
        <v>581</v>
      </c>
      <c r="B113" t="s">
        <v>582</v>
      </c>
      <c r="C113" t="s">
        <v>524</v>
      </c>
      <c r="D113" t="s">
        <v>519</v>
      </c>
      <c r="E113" t="s">
        <v>583</v>
      </c>
      <c r="F113" t="s">
        <v>530</v>
      </c>
      <c r="G113" t="s">
        <v>105</v>
      </c>
      <c r="H113" s="65">
        <v>5449</v>
      </c>
      <c r="I113" s="65">
        <v>7530</v>
      </c>
      <c r="J113" s="65">
        <v>0</v>
      </c>
      <c r="K113" s="65">
        <v>1337.6096219999999</v>
      </c>
      <c r="L113" s="66">
        <v>0</v>
      </c>
      <c r="M113" s="66">
        <v>1.0699999999999999E-2</v>
      </c>
      <c r="N113" s="66">
        <v>3.8999999999999998E-3</v>
      </c>
    </row>
    <row r="114" spans="1:14">
      <c r="A114" t="s">
        <v>584</v>
      </c>
      <c r="B114" t="s">
        <v>585</v>
      </c>
      <c r="C114" t="s">
        <v>524</v>
      </c>
      <c r="D114" t="s">
        <v>519</v>
      </c>
      <c r="E114" t="s">
        <v>586</v>
      </c>
      <c r="F114" t="s">
        <v>544</v>
      </c>
      <c r="G114" t="s">
        <v>105</v>
      </c>
      <c r="H114" s="65">
        <v>2994</v>
      </c>
      <c r="I114" s="65">
        <v>13696</v>
      </c>
      <c r="J114" s="65">
        <v>0</v>
      </c>
      <c r="K114" s="65">
        <v>1336.7898623999999</v>
      </c>
      <c r="L114" s="66">
        <v>0</v>
      </c>
      <c r="M114" s="66">
        <v>1.0699999999999999E-2</v>
      </c>
      <c r="N114" s="66">
        <v>3.8E-3</v>
      </c>
    </row>
    <row r="115" spans="1:14">
      <c r="A115" t="s">
        <v>587</v>
      </c>
      <c r="B115" t="s">
        <v>588</v>
      </c>
      <c r="C115" t="s">
        <v>524</v>
      </c>
      <c r="D115" t="s">
        <v>519</v>
      </c>
      <c r="E115" t="s">
        <v>589</v>
      </c>
      <c r="F115" t="s">
        <v>544</v>
      </c>
      <c r="G115" t="s">
        <v>105</v>
      </c>
      <c r="H115" s="65">
        <v>594</v>
      </c>
      <c r="I115" s="65">
        <v>250632</v>
      </c>
      <c r="J115" s="65">
        <v>0</v>
      </c>
      <c r="K115" s="65">
        <v>4853.3383008000001</v>
      </c>
      <c r="L115" s="66">
        <v>0</v>
      </c>
      <c r="M115" s="66">
        <v>3.8800000000000001E-2</v>
      </c>
      <c r="N115" s="66">
        <v>1.4E-2</v>
      </c>
    </row>
    <row r="116" spans="1:14">
      <c r="A116" t="s">
        <v>590</v>
      </c>
      <c r="B116" t="s">
        <v>591</v>
      </c>
      <c r="C116" t="s">
        <v>122</v>
      </c>
      <c r="D116" t="s">
        <v>519</v>
      </c>
      <c r="E116" t="s">
        <v>559</v>
      </c>
      <c r="F116" t="s">
        <v>122</v>
      </c>
      <c r="G116" t="s">
        <v>109</v>
      </c>
      <c r="H116" s="65">
        <v>14472.77</v>
      </c>
      <c r="I116" s="65">
        <v>0</v>
      </c>
      <c r="J116" s="65">
        <v>0</v>
      </c>
      <c r="K116" s="65">
        <v>0</v>
      </c>
      <c r="L116" s="66">
        <v>0</v>
      </c>
      <c r="M116" s="66">
        <v>0</v>
      </c>
      <c r="N116" s="66">
        <v>0</v>
      </c>
    </row>
    <row r="117" spans="1:14">
      <c r="A117" t="s">
        <v>233</v>
      </c>
      <c r="D117" s="14"/>
      <c r="E117" s="14"/>
      <c r="F117" s="14"/>
    </row>
    <row r="118" spans="1:14">
      <c r="A118" t="s">
        <v>250</v>
      </c>
      <c r="D118" s="14"/>
      <c r="E118" s="14"/>
      <c r="F118" s="14"/>
    </row>
    <row r="119" spans="1:14">
      <c r="A119" s="85" t="s">
        <v>251</v>
      </c>
      <c r="D119" s="14"/>
      <c r="E119" s="14"/>
      <c r="F119" s="14"/>
    </row>
    <row r="120" spans="1:14">
      <c r="A120" s="85" t="s">
        <v>252</v>
      </c>
      <c r="D120" s="14"/>
      <c r="E120" s="14"/>
      <c r="F120" s="14"/>
    </row>
    <row r="121" spans="1:14">
      <c r="A121" s="85" t="s">
        <v>253</v>
      </c>
      <c r="D121" s="14"/>
      <c r="E121" s="14"/>
      <c r="F121" s="14"/>
    </row>
    <row r="122" spans="1:14" hidden="1">
      <c r="D122" s="14"/>
      <c r="E122" s="14"/>
      <c r="F122" s="14"/>
    </row>
    <row r="123" spans="1:14" hidden="1">
      <c r="D123" s="14"/>
      <c r="E123" s="14"/>
      <c r="F123" s="14"/>
    </row>
    <row r="124" spans="1:14" hidden="1">
      <c r="D124" s="14"/>
      <c r="E124" s="14"/>
      <c r="F124" s="14"/>
    </row>
    <row r="125" spans="1:14" hidden="1">
      <c r="D125" s="14"/>
      <c r="E125" s="14"/>
      <c r="F125" s="14"/>
    </row>
    <row r="126" spans="1:14" hidden="1">
      <c r="D126" s="14"/>
      <c r="E126" s="14"/>
      <c r="F126" s="14"/>
    </row>
    <row r="127" spans="1:14" hidden="1">
      <c r="D127" s="14"/>
      <c r="E127" s="14"/>
      <c r="F127" s="14"/>
    </row>
    <row r="128" spans="1:14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1.5703125" style="13" customWidth="1"/>
    <col min="2" max="2" width="13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  <c r="BJ5" s="16"/>
    </row>
    <row r="6" spans="1:62" ht="26.25" customHeight="1">
      <c r="A6" s="99" t="s">
        <v>193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3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1329639</v>
      </c>
      <c r="H10" s="7"/>
      <c r="I10" s="63">
        <v>36.242489999999997</v>
      </c>
      <c r="J10" s="63">
        <v>117807.0685751</v>
      </c>
      <c r="K10" s="7"/>
      <c r="L10" s="64">
        <v>1</v>
      </c>
      <c r="M10" s="64">
        <v>0.3392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916747</v>
      </c>
      <c r="I11" s="69">
        <v>0</v>
      </c>
      <c r="J11" s="69">
        <v>48582.232433999998</v>
      </c>
      <c r="L11" s="68">
        <v>0.41239999999999999</v>
      </c>
      <c r="M11" s="68">
        <v>0.1399</v>
      </c>
    </row>
    <row r="12" spans="1:62">
      <c r="A12" s="67" t="s">
        <v>592</v>
      </c>
      <c r="C12" s="14"/>
      <c r="D12" s="14"/>
      <c r="E12" s="14"/>
      <c r="F12" s="14"/>
      <c r="G12" s="69">
        <v>529157</v>
      </c>
      <c r="I12" s="69">
        <v>0</v>
      </c>
      <c r="J12" s="69">
        <v>17844.606683999998</v>
      </c>
      <c r="L12" s="68">
        <v>0.1515</v>
      </c>
      <c r="M12" s="68">
        <v>5.1400000000000001E-2</v>
      </c>
    </row>
    <row r="13" spans="1:62">
      <c r="A13" t="s">
        <v>593</v>
      </c>
      <c r="B13" t="s">
        <v>594</v>
      </c>
      <c r="C13" t="s">
        <v>99</v>
      </c>
      <c r="D13" t="s">
        <v>595</v>
      </c>
      <c r="E13" t="s">
        <v>596</v>
      </c>
      <c r="F13" t="s">
        <v>101</v>
      </c>
      <c r="G13" s="65">
        <v>177876</v>
      </c>
      <c r="H13" s="65">
        <v>1905</v>
      </c>
      <c r="I13" s="65">
        <v>0</v>
      </c>
      <c r="J13" s="65">
        <v>3388.5378000000001</v>
      </c>
      <c r="K13" s="66">
        <v>6.9999999999999999E-4</v>
      </c>
      <c r="L13" s="66">
        <v>2.8799999999999999E-2</v>
      </c>
      <c r="M13" s="66">
        <v>9.7999999999999997E-3</v>
      </c>
    </row>
    <row r="14" spans="1:62">
      <c r="A14" t="s">
        <v>597</v>
      </c>
      <c r="B14" t="s">
        <v>598</v>
      </c>
      <c r="C14" t="s">
        <v>99</v>
      </c>
      <c r="D14" t="s">
        <v>595</v>
      </c>
      <c r="E14" t="s">
        <v>596</v>
      </c>
      <c r="F14" t="s">
        <v>101</v>
      </c>
      <c r="G14" s="65">
        <v>53776</v>
      </c>
      <c r="H14" s="65">
        <v>929.9</v>
      </c>
      <c r="I14" s="65">
        <v>0</v>
      </c>
      <c r="J14" s="65">
        <v>500.06302399999998</v>
      </c>
      <c r="K14" s="66">
        <v>1E-3</v>
      </c>
      <c r="L14" s="66">
        <v>4.1999999999999997E-3</v>
      </c>
      <c r="M14" s="66">
        <v>1.4E-3</v>
      </c>
    </row>
    <row r="15" spans="1:62">
      <c r="A15" t="s">
        <v>599</v>
      </c>
      <c r="B15" t="s">
        <v>600</v>
      </c>
      <c r="C15" t="s">
        <v>99</v>
      </c>
      <c r="D15" t="s">
        <v>601</v>
      </c>
      <c r="E15" t="s">
        <v>596</v>
      </c>
      <c r="F15" t="s">
        <v>101</v>
      </c>
      <c r="G15" s="65">
        <v>52358</v>
      </c>
      <c r="H15" s="65">
        <v>2846</v>
      </c>
      <c r="I15" s="65">
        <v>0</v>
      </c>
      <c r="J15" s="65">
        <v>1490.10868</v>
      </c>
      <c r="K15" s="66">
        <v>1E-3</v>
      </c>
      <c r="L15" s="66">
        <v>1.26E-2</v>
      </c>
      <c r="M15" s="66">
        <v>4.3E-3</v>
      </c>
    </row>
    <row r="16" spans="1:62">
      <c r="A16" t="s">
        <v>602</v>
      </c>
      <c r="B16" t="s">
        <v>603</v>
      </c>
      <c r="C16" t="s">
        <v>99</v>
      </c>
      <c r="D16" t="s">
        <v>604</v>
      </c>
      <c r="E16" t="s">
        <v>596</v>
      </c>
      <c r="F16" t="s">
        <v>101</v>
      </c>
      <c r="G16" s="65">
        <v>193343</v>
      </c>
      <c r="H16" s="65">
        <v>1676</v>
      </c>
      <c r="I16" s="65">
        <v>0</v>
      </c>
      <c r="J16" s="65">
        <v>3240.42868</v>
      </c>
      <c r="K16" s="66">
        <v>2.0000000000000001E-4</v>
      </c>
      <c r="L16" s="66">
        <v>2.75E-2</v>
      </c>
      <c r="M16" s="66">
        <v>9.2999999999999992E-3</v>
      </c>
    </row>
    <row r="17" spans="1:13">
      <c r="A17" t="s">
        <v>605</v>
      </c>
      <c r="B17" t="s">
        <v>606</v>
      </c>
      <c r="C17" t="s">
        <v>99</v>
      </c>
      <c r="D17" t="s">
        <v>607</v>
      </c>
      <c r="E17" t="s">
        <v>596</v>
      </c>
      <c r="F17" t="s">
        <v>101</v>
      </c>
      <c r="G17" s="65">
        <v>7855</v>
      </c>
      <c r="H17" s="65">
        <v>24010</v>
      </c>
      <c r="I17" s="65">
        <v>0</v>
      </c>
      <c r="J17" s="65">
        <v>1885.9855</v>
      </c>
      <c r="K17" s="66">
        <v>1E-3</v>
      </c>
      <c r="L17" s="66">
        <v>1.6E-2</v>
      </c>
      <c r="M17" s="66">
        <v>5.4000000000000003E-3</v>
      </c>
    </row>
    <row r="18" spans="1:13">
      <c r="A18" t="s">
        <v>608</v>
      </c>
      <c r="B18" t="s">
        <v>609</v>
      </c>
      <c r="C18" t="s">
        <v>99</v>
      </c>
      <c r="D18" t="s">
        <v>607</v>
      </c>
      <c r="E18" t="s">
        <v>596</v>
      </c>
      <c r="F18" t="s">
        <v>101</v>
      </c>
      <c r="G18" s="65">
        <v>43949</v>
      </c>
      <c r="H18" s="65">
        <v>16700</v>
      </c>
      <c r="I18" s="65">
        <v>0</v>
      </c>
      <c r="J18" s="65">
        <v>7339.4830000000002</v>
      </c>
      <c r="K18" s="66">
        <v>1.6000000000000001E-3</v>
      </c>
      <c r="L18" s="66">
        <v>6.2300000000000001E-2</v>
      </c>
      <c r="M18" s="66">
        <v>2.1100000000000001E-2</v>
      </c>
    </row>
    <row r="19" spans="1:13">
      <c r="A19" s="67" t="s">
        <v>610</v>
      </c>
      <c r="C19" s="14"/>
      <c r="D19" s="14"/>
      <c r="E19" s="14"/>
      <c r="F19" s="14"/>
      <c r="G19" s="69">
        <v>387590</v>
      </c>
      <c r="I19" s="69">
        <v>0</v>
      </c>
      <c r="J19" s="69">
        <v>30737.625749999999</v>
      </c>
      <c r="L19" s="68">
        <v>0.26090000000000002</v>
      </c>
      <c r="M19" s="68">
        <v>8.8499999999999995E-2</v>
      </c>
    </row>
    <row r="20" spans="1:13">
      <c r="A20" t="s">
        <v>611</v>
      </c>
      <c r="B20" t="s">
        <v>612</v>
      </c>
      <c r="C20" t="s">
        <v>99</v>
      </c>
      <c r="D20" t="s">
        <v>595</v>
      </c>
      <c r="E20" t="s">
        <v>596</v>
      </c>
      <c r="F20" t="s">
        <v>101</v>
      </c>
      <c r="G20" s="65">
        <v>10628</v>
      </c>
      <c r="H20" s="65">
        <v>5007</v>
      </c>
      <c r="I20" s="65">
        <v>0</v>
      </c>
      <c r="J20" s="65">
        <v>532.14395999999999</v>
      </c>
      <c r="K20" s="66">
        <v>1E-4</v>
      </c>
      <c r="L20" s="66">
        <v>4.4999999999999997E-3</v>
      </c>
      <c r="M20" s="66">
        <v>1.5E-3</v>
      </c>
    </row>
    <row r="21" spans="1:13">
      <c r="A21" t="s">
        <v>613</v>
      </c>
      <c r="B21" t="s">
        <v>614</v>
      </c>
      <c r="C21" t="s">
        <v>99</v>
      </c>
      <c r="D21" t="s">
        <v>595</v>
      </c>
      <c r="E21" t="s">
        <v>596</v>
      </c>
      <c r="F21" t="s">
        <v>101</v>
      </c>
      <c r="G21" s="65">
        <v>89101</v>
      </c>
      <c r="H21" s="65">
        <v>4452</v>
      </c>
      <c r="I21" s="65">
        <v>0</v>
      </c>
      <c r="J21" s="65">
        <v>3966.7765199999999</v>
      </c>
      <c r="K21" s="66">
        <v>6.9999999999999999E-4</v>
      </c>
      <c r="L21" s="66">
        <v>3.3700000000000001E-2</v>
      </c>
      <c r="M21" s="66">
        <v>1.14E-2</v>
      </c>
    </row>
    <row r="22" spans="1:13">
      <c r="A22" t="s">
        <v>615</v>
      </c>
      <c r="B22" t="s">
        <v>616</v>
      </c>
      <c r="C22" t="s">
        <v>99</v>
      </c>
      <c r="D22" t="s">
        <v>617</v>
      </c>
      <c r="E22" t="s">
        <v>596</v>
      </c>
      <c r="F22" t="s">
        <v>101</v>
      </c>
      <c r="G22" s="65">
        <v>56969</v>
      </c>
      <c r="H22" s="65">
        <v>7003</v>
      </c>
      <c r="I22" s="65">
        <v>0</v>
      </c>
      <c r="J22" s="65">
        <v>3989.5390699999998</v>
      </c>
      <c r="K22" s="66">
        <v>5.7000000000000002E-3</v>
      </c>
      <c r="L22" s="66">
        <v>3.39E-2</v>
      </c>
      <c r="M22" s="66">
        <v>1.15E-2</v>
      </c>
    </row>
    <row r="23" spans="1:13">
      <c r="A23" t="s">
        <v>618</v>
      </c>
      <c r="B23" t="s">
        <v>619</v>
      </c>
      <c r="C23" t="s">
        <v>99</v>
      </c>
      <c r="D23" t="s">
        <v>604</v>
      </c>
      <c r="E23" t="s">
        <v>596</v>
      </c>
      <c r="F23" t="s">
        <v>101</v>
      </c>
      <c r="G23" s="65">
        <v>21517</v>
      </c>
      <c r="H23" s="65">
        <v>13840</v>
      </c>
      <c r="I23" s="65">
        <v>0</v>
      </c>
      <c r="J23" s="65">
        <v>2977.9528</v>
      </c>
      <c r="K23" s="66">
        <v>1.1000000000000001E-3</v>
      </c>
      <c r="L23" s="66">
        <v>2.53E-2</v>
      </c>
      <c r="M23" s="66">
        <v>8.6E-3</v>
      </c>
    </row>
    <row r="24" spans="1:13">
      <c r="A24" t="s">
        <v>620</v>
      </c>
      <c r="B24" t="s">
        <v>621</v>
      </c>
      <c r="C24" t="s">
        <v>99</v>
      </c>
      <c r="D24" t="s">
        <v>604</v>
      </c>
      <c r="E24" t="s">
        <v>596</v>
      </c>
      <c r="F24" t="s">
        <v>101</v>
      </c>
      <c r="G24" s="65">
        <v>107019</v>
      </c>
      <c r="H24" s="65">
        <v>7106</v>
      </c>
      <c r="I24" s="65">
        <v>0</v>
      </c>
      <c r="J24" s="65">
        <v>7604.7701399999996</v>
      </c>
      <c r="K24" s="66">
        <v>1.1000000000000001E-3</v>
      </c>
      <c r="L24" s="66">
        <v>6.4600000000000005E-2</v>
      </c>
      <c r="M24" s="66">
        <v>2.1899999999999999E-2</v>
      </c>
    </row>
    <row r="25" spans="1:13">
      <c r="A25" t="s">
        <v>622</v>
      </c>
      <c r="B25" t="s">
        <v>623</v>
      </c>
      <c r="C25" t="s">
        <v>99</v>
      </c>
      <c r="D25" t="s">
        <v>604</v>
      </c>
      <c r="E25" t="s">
        <v>596</v>
      </c>
      <c r="F25" t="s">
        <v>101</v>
      </c>
      <c r="G25" s="65">
        <v>28335</v>
      </c>
      <c r="H25" s="65">
        <v>13500</v>
      </c>
      <c r="I25" s="65">
        <v>0</v>
      </c>
      <c r="J25" s="65">
        <v>3825.2249999999999</v>
      </c>
      <c r="K25" s="66">
        <v>2.9999999999999997E-4</v>
      </c>
      <c r="L25" s="66">
        <v>3.2500000000000001E-2</v>
      </c>
      <c r="M25" s="66">
        <v>1.0999999999999999E-2</v>
      </c>
    </row>
    <row r="26" spans="1:13">
      <c r="A26" t="s">
        <v>624</v>
      </c>
      <c r="B26" t="s">
        <v>625</v>
      </c>
      <c r="C26" t="s">
        <v>99</v>
      </c>
      <c r="D26" t="s">
        <v>607</v>
      </c>
      <c r="E26" t="s">
        <v>596</v>
      </c>
      <c r="F26" t="s">
        <v>101</v>
      </c>
      <c r="G26" s="65">
        <v>7570</v>
      </c>
      <c r="H26" s="65">
        <v>9720</v>
      </c>
      <c r="I26" s="65">
        <v>0</v>
      </c>
      <c r="J26" s="65">
        <v>735.80399999999997</v>
      </c>
      <c r="K26" s="66">
        <v>2.3999999999999998E-3</v>
      </c>
      <c r="L26" s="66">
        <v>6.1999999999999998E-3</v>
      </c>
      <c r="M26" s="66">
        <v>2.0999999999999999E-3</v>
      </c>
    </row>
    <row r="27" spans="1:13">
      <c r="A27" t="s">
        <v>626</v>
      </c>
      <c r="B27" t="s">
        <v>627</v>
      </c>
      <c r="C27" t="s">
        <v>99</v>
      </c>
      <c r="D27" t="s">
        <v>607</v>
      </c>
      <c r="E27" t="s">
        <v>596</v>
      </c>
      <c r="F27" t="s">
        <v>101</v>
      </c>
      <c r="G27" s="65">
        <v>18189</v>
      </c>
      <c r="H27" s="65">
        <v>4149</v>
      </c>
      <c r="I27" s="65">
        <v>0</v>
      </c>
      <c r="J27" s="65">
        <v>754.66161</v>
      </c>
      <c r="K27" s="66">
        <v>5.0000000000000001E-4</v>
      </c>
      <c r="L27" s="66">
        <v>6.4000000000000003E-3</v>
      </c>
      <c r="M27" s="66">
        <v>2.2000000000000001E-3</v>
      </c>
    </row>
    <row r="28" spans="1:13">
      <c r="A28" t="s">
        <v>628</v>
      </c>
      <c r="B28" t="s">
        <v>629</v>
      </c>
      <c r="C28" t="s">
        <v>99</v>
      </c>
      <c r="D28" t="s">
        <v>607</v>
      </c>
      <c r="E28" t="s">
        <v>596</v>
      </c>
      <c r="F28" t="s">
        <v>101</v>
      </c>
      <c r="G28" s="65">
        <v>22155</v>
      </c>
      <c r="H28" s="65">
        <v>4445</v>
      </c>
      <c r="I28" s="65">
        <v>0</v>
      </c>
      <c r="J28" s="65">
        <v>984.78975000000003</v>
      </c>
      <c r="K28" s="66">
        <v>2.0000000000000001E-4</v>
      </c>
      <c r="L28" s="66">
        <v>8.3999999999999995E-3</v>
      </c>
      <c r="M28" s="66">
        <v>2.8E-3</v>
      </c>
    </row>
    <row r="29" spans="1:13">
      <c r="A29" t="s">
        <v>630</v>
      </c>
      <c r="B29" t="s">
        <v>631</v>
      </c>
      <c r="C29" t="s">
        <v>99</v>
      </c>
      <c r="D29" t="s">
        <v>607</v>
      </c>
      <c r="E29" t="s">
        <v>596</v>
      </c>
      <c r="F29" t="s">
        <v>101</v>
      </c>
      <c r="G29" s="65">
        <v>7850</v>
      </c>
      <c r="H29" s="65">
        <v>33540</v>
      </c>
      <c r="I29" s="65">
        <v>0</v>
      </c>
      <c r="J29" s="65">
        <v>2632.89</v>
      </c>
      <c r="K29" s="66">
        <v>2.8E-3</v>
      </c>
      <c r="L29" s="66">
        <v>2.23E-2</v>
      </c>
      <c r="M29" s="66">
        <v>7.6E-3</v>
      </c>
    </row>
    <row r="30" spans="1:13">
      <c r="A30" t="s">
        <v>632</v>
      </c>
      <c r="B30" t="s">
        <v>633</v>
      </c>
      <c r="C30" t="s">
        <v>99</v>
      </c>
      <c r="D30" t="s">
        <v>607</v>
      </c>
      <c r="E30" t="s">
        <v>596</v>
      </c>
      <c r="F30" t="s">
        <v>101</v>
      </c>
      <c r="G30" s="65">
        <v>18257</v>
      </c>
      <c r="H30" s="65">
        <v>14970</v>
      </c>
      <c r="I30" s="65">
        <v>0</v>
      </c>
      <c r="J30" s="65">
        <v>2733.0729000000001</v>
      </c>
      <c r="K30" s="66">
        <v>4.0000000000000002E-4</v>
      </c>
      <c r="L30" s="66">
        <v>2.3199999999999998E-2</v>
      </c>
      <c r="M30" s="66">
        <v>7.9000000000000008E-3</v>
      </c>
    </row>
    <row r="31" spans="1:13">
      <c r="A31" s="67" t="s">
        <v>634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226</v>
      </c>
      <c r="B32" t="s">
        <v>226</v>
      </c>
      <c r="C32" s="14"/>
      <c r="D32" s="14"/>
      <c r="E32" t="s">
        <v>226</v>
      </c>
      <c r="F32" t="s">
        <v>226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13">
      <c r="A33" s="67" t="s">
        <v>635</v>
      </c>
      <c r="C33" s="14"/>
      <c r="D33" s="14"/>
      <c r="E33" s="14"/>
      <c r="F33" s="14"/>
      <c r="G33" s="69">
        <v>0</v>
      </c>
      <c r="I33" s="69">
        <v>0</v>
      </c>
      <c r="J33" s="69">
        <v>0</v>
      </c>
      <c r="L33" s="68">
        <v>0</v>
      </c>
      <c r="M33" s="68">
        <v>0</v>
      </c>
    </row>
    <row r="34" spans="1:13">
      <c r="A34" t="s">
        <v>226</v>
      </c>
      <c r="B34" t="s">
        <v>226</v>
      </c>
      <c r="C34" s="14"/>
      <c r="D34" s="14"/>
      <c r="E34" t="s">
        <v>226</v>
      </c>
      <c r="F34" t="s">
        <v>226</v>
      </c>
      <c r="G34" s="65">
        <v>0</v>
      </c>
      <c r="H34" s="65">
        <v>0</v>
      </c>
      <c r="J34" s="65">
        <v>0</v>
      </c>
      <c r="K34" s="66">
        <v>0</v>
      </c>
      <c r="L34" s="66">
        <v>0</v>
      </c>
      <c r="M34" s="66">
        <v>0</v>
      </c>
    </row>
    <row r="35" spans="1:13">
      <c r="A35" s="67" t="s">
        <v>258</v>
      </c>
      <c r="C35" s="14"/>
      <c r="D35" s="14"/>
      <c r="E35" s="14"/>
      <c r="F35" s="14"/>
      <c r="G35" s="69">
        <v>0</v>
      </c>
      <c r="I35" s="69">
        <v>0</v>
      </c>
      <c r="J35" s="69">
        <v>0</v>
      </c>
      <c r="L35" s="68">
        <v>0</v>
      </c>
      <c r="M35" s="68">
        <v>0</v>
      </c>
    </row>
    <row r="36" spans="1:13">
      <c r="A36" t="s">
        <v>226</v>
      </c>
      <c r="B36" t="s">
        <v>226</v>
      </c>
      <c r="C36" s="14"/>
      <c r="D36" s="14"/>
      <c r="E36" t="s">
        <v>226</v>
      </c>
      <c r="F36" t="s">
        <v>226</v>
      </c>
      <c r="G36" s="65">
        <v>0</v>
      </c>
      <c r="H36" s="65">
        <v>0</v>
      </c>
      <c r="J36" s="65">
        <v>0</v>
      </c>
      <c r="K36" s="66">
        <v>0</v>
      </c>
      <c r="L36" s="66">
        <v>0</v>
      </c>
      <c r="M36" s="66">
        <v>0</v>
      </c>
    </row>
    <row r="37" spans="1:13">
      <c r="A37" s="67" t="s">
        <v>636</v>
      </c>
      <c r="C37" s="14"/>
      <c r="D37" s="14"/>
      <c r="E37" s="14"/>
      <c r="F37" s="14"/>
      <c r="G37" s="69">
        <v>0</v>
      </c>
      <c r="I37" s="69">
        <v>0</v>
      </c>
      <c r="J37" s="69">
        <v>0</v>
      </c>
      <c r="L37" s="68">
        <v>0</v>
      </c>
      <c r="M37" s="68">
        <v>0</v>
      </c>
    </row>
    <row r="38" spans="1:13">
      <c r="A38" t="s">
        <v>226</v>
      </c>
      <c r="B38" t="s">
        <v>226</v>
      </c>
      <c r="C38" s="14"/>
      <c r="D38" s="14"/>
      <c r="E38" t="s">
        <v>226</v>
      </c>
      <c r="F38" t="s">
        <v>226</v>
      </c>
      <c r="G38" s="65">
        <v>0</v>
      </c>
      <c r="H38" s="65">
        <v>0</v>
      </c>
      <c r="J38" s="65">
        <v>0</v>
      </c>
      <c r="K38" s="66">
        <v>0</v>
      </c>
      <c r="L38" s="66">
        <v>0</v>
      </c>
      <c r="M38" s="66">
        <v>0</v>
      </c>
    </row>
    <row r="39" spans="1:13">
      <c r="A39" s="67" t="s">
        <v>231</v>
      </c>
      <c r="C39" s="14"/>
      <c r="D39" s="14"/>
      <c r="E39" s="14"/>
      <c r="F39" s="14"/>
      <c r="G39" s="69">
        <v>412892</v>
      </c>
      <c r="I39" s="69">
        <v>36.242489999999997</v>
      </c>
      <c r="J39" s="69">
        <v>69224.836141099993</v>
      </c>
      <c r="L39" s="68">
        <v>0.58760000000000001</v>
      </c>
      <c r="M39" s="68">
        <v>0.1993</v>
      </c>
    </row>
    <row r="40" spans="1:13">
      <c r="A40" s="67" t="s">
        <v>637</v>
      </c>
      <c r="C40" s="14"/>
      <c r="D40" s="14"/>
      <c r="E40" s="14"/>
      <c r="F40" s="14"/>
      <c r="G40" s="69">
        <v>379177</v>
      </c>
      <c r="I40" s="69">
        <v>36.242489999999997</v>
      </c>
      <c r="J40" s="69">
        <v>67177.196074099993</v>
      </c>
      <c r="L40" s="68">
        <v>0.57020000000000004</v>
      </c>
      <c r="M40" s="68">
        <v>0.19339999999999999</v>
      </c>
    </row>
    <row r="41" spans="1:13">
      <c r="A41" t="s">
        <v>638</v>
      </c>
      <c r="B41" t="s">
        <v>639</v>
      </c>
      <c r="C41" t="s">
        <v>524</v>
      </c>
      <c r="D41" t="s">
        <v>640</v>
      </c>
      <c r="E41" t="s">
        <v>596</v>
      </c>
      <c r="F41" t="s">
        <v>105</v>
      </c>
      <c r="G41" s="65">
        <v>6483</v>
      </c>
      <c r="H41" s="65">
        <v>8933</v>
      </c>
      <c r="I41" s="65">
        <v>0</v>
      </c>
      <c r="J41" s="65">
        <v>1887.9520313999999</v>
      </c>
      <c r="K41" s="66">
        <v>0</v>
      </c>
      <c r="L41" s="66">
        <v>1.6E-2</v>
      </c>
      <c r="M41" s="66">
        <v>5.4000000000000003E-3</v>
      </c>
    </row>
    <row r="42" spans="1:13">
      <c r="A42" t="s">
        <v>641</v>
      </c>
      <c r="B42" t="s">
        <v>642</v>
      </c>
      <c r="C42" t="s">
        <v>524</v>
      </c>
      <c r="D42" t="s">
        <v>643</v>
      </c>
      <c r="E42" t="s">
        <v>596</v>
      </c>
      <c r="F42" t="s">
        <v>105</v>
      </c>
      <c r="G42" s="65">
        <v>911</v>
      </c>
      <c r="H42" s="65">
        <v>45422</v>
      </c>
      <c r="I42" s="65">
        <v>0</v>
      </c>
      <c r="J42" s="65">
        <v>1348.9698092000001</v>
      </c>
      <c r="K42" s="66">
        <v>0</v>
      </c>
      <c r="L42" s="66">
        <v>1.15E-2</v>
      </c>
      <c r="M42" s="66">
        <v>3.8999999999999998E-3</v>
      </c>
    </row>
    <row r="43" spans="1:13">
      <c r="A43" t="s">
        <v>645</v>
      </c>
      <c r="B43" t="s">
        <v>646</v>
      </c>
      <c r="C43" t="s">
        <v>122</v>
      </c>
      <c r="D43" t="s">
        <v>647</v>
      </c>
      <c r="E43" t="s">
        <v>596</v>
      </c>
      <c r="F43" t="s">
        <v>105</v>
      </c>
      <c r="G43" s="65">
        <v>25326</v>
      </c>
      <c r="H43" s="65">
        <v>1688</v>
      </c>
      <c r="I43" s="65">
        <v>0</v>
      </c>
      <c r="J43" s="65">
        <v>1393.6593888</v>
      </c>
      <c r="K43" s="66">
        <v>0</v>
      </c>
      <c r="L43" s="66">
        <v>1.18E-2</v>
      </c>
      <c r="M43" s="66">
        <v>4.0000000000000001E-3</v>
      </c>
    </row>
    <row r="44" spans="1:13">
      <c r="A44" t="s">
        <v>648</v>
      </c>
      <c r="B44" t="s">
        <v>649</v>
      </c>
      <c r="C44" t="s">
        <v>524</v>
      </c>
      <c r="D44" t="s">
        <v>643</v>
      </c>
      <c r="E44" t="s">
        <v>596</v>
      </c>
      <c r="F44" t="s">
        <v>105</v>
      </c>
      <c r="G44" s="65">
        <v>22804</v>
      </c>
      <c r="H44" s="65">
        <v>9318</v>
      </c>
      <c r="I44" s="65">
        <v>0</v>
      </c>
      <c r="J44" s="65">
        <v>6927.0981072000004</v>
      </c>
      <c r="K44" s="66">
        <v>0</v>
      </c>
      <c r="L44" s="66">
        <v>5.8799999999999998E-2</v>
      </c>
      <c r="M44" s="66">
        <v>1.9900000000000001E-2</v>
      </c>
    </row>
    <row r="45" spans="1:13">
      <c r="A45" t="s">
        <v>650</v>
      </c>
      <c r="B45" t="s">
        <v>651</v>
      </c>
      <c r="C45" t="s">
        <v>518</v>
      </c>
      <c r="D45" t="s">
        <v>652</v>
      </c>
      <c r="E45" t="s">
        <v>596</v>
      </c>
      <c r="F45" t="s">
        <v>105</v>
      </c>
      <c r="G45" s="65">
        <v>8809</v>
      </c>
      <c r="H45" s="65">
        <v>4676</v>
      </c>
      <c r="I45" s="65">
        <v>0</v>
      </c>
      <c r="J45" s="65">
        <v>1342.8228184</v>
      </c>
      <c r="K45" s="66">
        <v>0</v>
      </c>
      <c r="L45" s="66">
        <v>1.14E-2</v>
      </c>
      <c r="M45" s="66">
        <v>3.8999999999999998E-3</v>
      </c>
    </row>
    <row r="46" spans="1:13">
      <c r="A46" t="s">
        <v>653</v>
      </c>
      <c r="B46" t="s">
        <v>654</v>
      </c>
      <c r="C46" t="s">
        <v>122</v>
      </c>
      <c r="D46" t="s">
        <v>655</v>
      </c>
      <c r="E46" t="s">
        <v>596</v>
      </c>
      <c r="F46" t="s">
        <v>105</v>
      </c>
      <c r="G46" s="65">
        <v>8087</v>
      </c>
      <c r="H46" s="65">
        <v>2575</v>
      </c>
      <c r="I46" s="65">
        <v>0.79301999999999995</v>
      </c>
      <c r="J46" s="65">
        <v>679.65623500000004</v>
      </c>
      <c r="K46" s="66">
        <v>0</v>
      </c>
      <c r="L46" s="66">
        <v>5.7999999999999996E-3</v>
      </c>
      <c r="M46" s="66">
        <v>2E-3</v>
      </c>
    </row>
    <row r="47" spans="1:13">
      <c r="A47" t="s">
        <v>656</v>
      </c>
      <c r="B47" t="s">
        <v>657</v>
      </c>
      <c r="C47" t="s">
        <v>518</v>
      </c>
      <c r="D47" t="s">
        <v>655</v>
      </c>
      <c r="E47" t="s">
        <v>596</v>
      </c>
      <c r="F47" t="s">
        <v>105</v>
      </c>
      <c r="G47" s="65">
        <v>4949</v>
      </c>
      <c r="H47" s="65">
        <v>2855</v>
      </c>
      <c r="I47" s="65">
        <v>0</v>
      </c>
      <c r="J47" s="65">
        <v>460.61827699999998</v>
      </c>
      <c r="K47" s="66">
        <v>0</v>
      </c>
      <c r="L47" s="66">
        <v>3.8999999999999998E-3</v>
      </c>
      <c r="M47" s="66">
        <v>1.2999999999999999E-3</v>
      </c>
    </row>
    <row r="48" spans="1:13">
      <c r="A48" t="s">
        <v>658</v>
      </c>
      <c r="B48" t="s">
        <v>659</v>
      </c>
      <c r="C48" t="s">
        <v>518</v>
      </c>
      <c r="D48" t="s">
        <v>655</v>
      </c>
      <c r="E48" t="s">
        <v>596</v>
      </c>
      <c r="F48" t="s">
        <v>105</v>
      </c>
      <c r="G48" s="65">
        <v>5948</v>
      </c>
      <c r="H48" s="65">
        <v>1930</v>
      </c>
      <c r="I48" s="65">
        <v>0</v>
      </c>
      <c r="J48" s="65">
        <v>374.23626400000001</v>
      </c>
      <c r="K48" s="66">
        <v>0</v>
      </c>
      <c r="L48" s="66">
        <v>3.2000000000000002E-3</v>
      </c>
      <c r="M48" s="66">
        <v>1.1000000000000001E-3</v>
      </c>
    </row>
    <row r="49" spans="1:13">
      <c r="A49" t="s">
        <v>660</v>
      </c>
      <c r="B49" t="s">
        <v>661</v>
      </c>
      <c r="C49" t="s">
        <v>524</v>
      </c>
      <c r="D49" t="s">
        <v>662</v>
      </c>
      <c r="E49" t="s">
        <v>596</v>
      </c>
      <c r="F49" t="s">
        <v>105</v>
      </c>
      <c r="G49" s="65">
        <v>12840</v>
      </c>
      <c r="H49" s="65">
        <v>15073</v>
      </c>
      <c r="I49" s="65">
        <v>0</v>
      </c>
      <c r="J49" s="65">
        <v>6309.316632</v>
      </c>
      <c r="K49" s="66">
        <v>0</v>
      </c>
      <c r="L49" s="66">
        <v>5.3600000000000002E-2</v>
      </c>
      <c r="M49" s="66">
        <v>1.8200000000000001E-2</v>
      </c>
    </row>
    <row r="50" spans="1:13">
      <c r="A50" t="s">
        <v>663</v>
      </c>
      <c r="B50" t="s">
        <v>664</v>
      </c>
      <c r="C50" t="s">
        <v>524</v>
      </c>
      <c r="D50" t="s">
        <v>640</v>
      </c>
      <c r="E50" t="s">
        <v>596</v>
      </c>
      <c r="F50" t="s">
        <v>105</v>
      </c>
      <c r="G50" s="65">
        <v>6043</v>
      </c>
      <c r="H50" s="65">
        <v>8420</v>
      </c>
      <c r="I50" s="65">
        <v>0</v>
      </c>
      <c r="J50" s="65">
        <v>1658.7551559999999</v>
      </c>
      <c r="K50" s="66">
        <v>0</v>
      </c>
      <c r="L50" s="66">
        <v>1.41E-2</v>
      </c>
      <c r="M50" s="66">
        <v>4.7999999999999996E-3</v>
      </c>
    </row>
    <row r="51" spans="1:13">
      <c r="A51" t="s">
        <v>665</v>
      </c>
      <c r="B51" t="s">
        <v>666</v>
      </c>
      <c r="C51" t="s">
        <v>122</v>
      </c>
      <c r="D51" t="s">
        <v>667</v>
      </c>
      <c r="E51" t="s">
        <v>596</v>
      </c>
      <c r="F51" t="s">
        <v>105</v>
      </c>
      <c r="G51" s="65">
        <v>66180</v>
      </c>
      <c r="H51" s="65">
        <v>4633</v>
      </c>
      <c r="I51" s="65">
        <v>0</v>
      </c>
      <c r="J51" s="65">
        <v>9995.5492439999998</v>
      </c>
      <c r="K51" s="66">
        <v>0</v>
      </c>
      <c r="L51" s="66">
        <v>8.48E-2</v>
      </c>
      <c r="M51" s="66">
        <v>2.8799999999999999E-2</v>
      </c>
    </row>
    <row r="52" spans="1:13">
      <c r="A52" t="s">
        <v>668</v>
      </c>
      <c r="B52" t="s">
        <v>669</v>
      </c>
      <c r="C52" t="s">
        <v>563</v>
      </c>
      <c r="D52" t="s">
        <v>667</v>
      </c>
      <c r="E52" t="s">
        <v>596</v>
      </c>
      <c r="F52" t="s">
        <v>105</v>
      </c>
      <c r="G52" s="65">
        <v>21930</v>
      </c>
      <c r="H52" s="65">
        <v>1061.5</v>
      </c>
      <c r="I52" s="65">
        <v>0</v>
      </c>
      <c r="J52" s="65">
        <v>758.88545699999997</v>
      </c>
      <c r="K52" s="66">
        <v>0</v>
      </c>
      <c r="L52" s="66">
        <v>6.4000000000000003E-3</v>
      </c>
      <c r="M52" s="66">
        <v>2.2000000000000001E-3</v>
      </c>
    </row>
    <row r="53" spans="1:13">
      <c r="A53" t="s">
        <v>670</v>
      </c>
      <c r="B53" t="s">
        <v>671</v>
      </c>
      <c r="C53" t="s">
        <v>122</v>
      </c>
      <c r="D53" t="s">
        <v>667</v>
      </c>
      <c r="E53" t="s">
        <v>596</v>
      </c>
      <c r="F53" t="s">
        <v>105</v>
      </c>
      <c r="G53" s="65">
        <v>18100</v>
      </c>
      <c r="H53" s="65">
        <v>2324</v>
      </c>
      <c r="I53" s="65">
        <v>0</v>
      </c>
      <c r="J53" s="65">
        <v>1371.29944</v>
      </c>
      <c r="K53" s="66">
        <v>0</v>
      </c>
      <c r="L53" s="66">
        <v>1.1599999999999999E-2</v>
      </c>
      <c r="M53" s="66">
        <v>3.8999999999999998E-3</v>
      </c>
    </row>
    <row r="54" spans="1:13">
      <c r="A54" t="s">
        <v>672</v>
      </c>
      <c r="B54" t="s">
        <v>673</v>
      </c>
      <c r="C54" t="s">
        <v>524</v>
      </c>
      <c r="D54" t="s">
        <v>667</v>
      </c>
      <c r="E54" t="s">
        <v>596</v>
      </c>
      <c r="F54" t="s">
        <v>105</v>
      </c>
      <c r="G54" s="65">
        <v>2158</v>
      </c>
      <c r="H54" s="65">
        <v>42992</v>
      </c>
      <c r="I54" s="65">
        <v>0</v>
      </c>
      <c r="J54" s="65">
        <v>3024.5215936</v>
      </c>
      <c r="K54" s="66">
        <v>0</v>
      </c>
      <c r="L54" s="66">
        <v>2.5700000000000001E-2</v>
      </c>
      <c r="M54" s="66">
        <v>8.6999999999999994E-3</v>
      </c>
    </row>
    <row r="55" spans="1:13">
      <c r="A55" t="s">
        <v>674</v>
      </c>
      <c r="B55" t="s">
        <v>675</v>
      </c>
      <c r="C55" t="s">
        <v>524</v>
      </c>
      <c r="D55" t="s">
        <v>676</v>
      </c>
      <c r="E55" t="s">
        <v>596</v>
      </c>
      <c r="F55" t="s">
        <v>105</v>
      </c>
      <c r="G55" s="65">
        <v>27532</v>
      </c>
      <c r="H55" s="65">
        <v>6978</v>
      </c>
      <c r="I55" s="65">
        <v>0</v>
      </c>
      <c r="J55" s="65">
        <v>6263.0564495999997</v>
      </c>
      <c r="K55" s="66">
        <v>0</v>
      </c>
      <c r="L55" s="66">
        <v>5.3199999999999997E-2</v>
      </c>
      <c r="M55" s="66">
        <v>1.7999999999999999E-2</v>
      </c>
    </row>
    <row r="56" spans="1:13">
      <c r="A56" t="s">
        <v>677</v>
      </c>
      <c r="B56" t="s">
        <v>678</v>
      </c>
      <c r="C56" t="s">
        <v>524</v>
      </c>
      <c r="D56" t="s">
        <v>679</v>
      </c>
      <c r="E56" t="s">
        <v>596</v>
      </c>
      <c r="F56" t="s">
        <v>105</v>
      </c>
      <c r="G56" s="65">
        <v>8127</v>
      </c>
      <c r="H56" s="65">
        <v>12595</v>
      </c>
      <c r="I56" s="65">
        <v>0</v>
      </c>
      <c r="J56" s="65">
        <v>3336.9218190000001</v>
      </c>
      <c r="K56" s="66">
        <v>0</v>
      </c>
      <c r="L56" s="66">
        <v>2.8299999999999999E-2</v>
      </c>
      <c r="M56" s="66">
        <v>9.5999999999999992E-3</v>
      </c>
    </row>
    <row r="57" spans="1:13">
      <c r="A57" t="s">
        <v>680</v>
      </c>
      <c r="B57" t="s">
        <v>681</v>
      </c>
      <c r="C57" t="s">
        <v>524</v>
      </c>
      <c r="D57" t="s">
        <v>679</v>
      </c>
      <c r="E57" t="s">
        <v>596</v>
      </c>
      <c r="F57" t="s">
        <v>105</v>
      </c>
      <c r="G57" s="65">
        <v>4364</v>
      </c>
      <c r="H57" s="65">
        <v>42806</v>
      </c>
      <c r="I57" s="65">
        <v>35.449469999999998</v>
      </c>
      <c r="J57" s="65">
        <v>6125.3049884000002</v>
      </c>
      <c r="K57" s="66">
        <v>0</v>
      </c>
      <c r="L57" s="66">
        <v>5.1999999999999998E-2</v>
      </c>
      <c r="M57" s="66">
        <v>1.7600000000000001E-2</v>
      </c>
    </row>
    <row r="58" spans="1:13">
      <c r="A58" t="s">
        <v>682</v>
      </c>
      <c r="B58" t="s">
        <v>683</v>
      </c>
      <c r="C58" t="s">
        <v>524</v>
      </c>
      <c r="D58" t="s">
        <v>679</v>
      </c>
      <c r="E58" t="s">
        <v>596</v>
      </c>
      <c r="F58" t="s">
        <v>105</v>
      </c>
      <c r="G58" s="65">
        <v>6353</v>
      </c>
      <c r="H58" s="65">
        <v>5387</v>
      </c>
      <c r="I58" s="65">
        <v>0</v>
      </c>
      <c r="J58" s="65">
        <v>1115.6897186000001</v>
      </c>
      <c r="K58" s="66">
        <v>0</v>
      </c>
      <c r="L58" s="66">
        <v>9.4999999999999998E-3</v>
      </c>
      <c r="M58" s="66">
        <v>3.2000000000000002E-3</v>
      </c>
    </row>
    <row r="59" spans="1:13">
      <c r="A59" t="s">
        <v>684</v>
      </c>
      <c r="B59" t="s">
        <v>685</v>
      </c>
      <c r="C59" t="s">
        <v>524</v>
      </c>
      <c r="D59" t="s">
        <v>679</v>
      </c>
      <c r="E59" t="s">
        <v>596</v>
      </c>
      <c r="F59" t="s">
        <v>105</v>
      </c>
      <c r="G59" s="65">
        <v>9105</v>
      </c>
      <c r="H59" s="65">
        <v>6997</v>
      </c>
      <c r="I59" s="65">
        <v>0</v>
      </c>
      <c r="J59" s="65">
        <v>2076.870531</v>
      </c>
      <c r="K59" s="66">
        <v>0</v>
      </c>
      <c r="L59" s="66">
        <v>1.7600000000000001E-2</v>
      </c>
      <c r="M59" s="66">
        <v>6.0000000000000001E-3</v>
      </c>
    </row>
    <row r="60" spans="1:13">
      <c r="A60" t="s">
        <v>686</v>
      </c>
      <c r="B60" t="s">
        <v>687</v>
      </c>
      <c r="C60" t="s">
        <v>524</v>
      </c>
      <c r="D60" t="s">
        <v>688</v>
      </c>
      <c r="E60" t="s">
        <v>596</v>
      </c>
      <c r="F60" t="s">
        <v>105</v>
      </c>
      <c r="G60" s="65">
        <v>2829</v>
      </c>
      <c r="H60" s="65">
        <v>39877</v>
      </c>
      <c r="I60" s="65">
        <v>0</v>
      </c>
      <c r="J60" s="65">
        <v>3677.6722758000001</v>
      </c>
      <c r="K60" s="66">
        <v>0</v>
      </c>
      <c r="L60" s="66">
        <v>3.1199999999999999E-2</v>
      </c>
      <c r="M60" s="66">
        <v>1.06E-2</v>
      </c>
    </row>
    <row r="61" spans="1:13">
      <c r="A61" t="s">
        <v>689</v>
      </c>
      <c r="B61" t="s">
        <v>690</v>
      </c>
      <c r="C61" t="s">
        <v>524</v>
      </c>
      <c r="D61" t="s">
        <v>691</v>
      </c>
      <c r="E61" t="s">
        <v>596</v>
      </c>
      <c r="F61" t="s">
        <v>105</v>
      </c>
      <c r="G61" s="65">
        <v>1952</v>
      </c>
      <c r="H61" s="65">
        <v>3386</v>
      </c>
      <c r="I61" s="65">
        <v>0</v>
      </c>
      <c r="J61" s="65">
        <v>215.46878720000001</v>
      </c>
      <c r="K61" s="66">
        <v>0</v>
      </c>
      <c r="L61" s="66">
        <v>1.8E-3</v>
      </c>
      <c r="M61" s="66">
        <v>5.9999999999999995E-4</v>
      </c>
    </row>
    <row r="62" spans="1:13">
      <c r="A62" t="s">
        <v>692</v>
      </c>
      <c r="B62" t="s">
        <v>693</v>
      </c>
      <c r="C62" t="s">
        <v>563</v>
      </c>
      <c r="D62" t="s">
        <v>694</v>
      </c>
      <c r="E62" t="s">
        <v>596</v>
      </c>
      <c r="F62" t="s">
        <v>105</v>
      </c>
      <c r="G62" s="65">
        <v>108347</v>
      </c>
      <c r="H62" s="65">
        <v>1934.5</v>
      </c>
      <c r="I62" s="65">
        <v>0</v>
      </c>
      <c r="J62" s="65">
        <v>6832.8710509000002</v>
      </c>
      <c r="K62" s="66">
        <v>1E-4</v>
      </c>
      <c r="L62" s="66">
        <v>5.8000000000000003E-2</v>
      </c>
      <c r="M62" s="66">
        <v>1.9699999999999999E-2</v>
      </c>
    </row>
    <row r="63" spans="1:13">
      <c r="A63" s="67" t="s">
        <v>695</v>
      </c>
      <c r="C63" s="14"/>
      <c r="D63" s="14"/>
      <c r="E63" s="14"/>
      <c r="F63" s="14"/>
      <c r="G63" s="69">
        <v>0</v>
      </c>
      <c r="I63" s="69">
        <v>0</v>
      </c>
      <c r="J63" s="69">
        <v>0</v>
      </c>
      <c r="L63" s="68">
        <v>0</v>
      </c>
      <c r="M63" s="68">
        <v>0</v>
      </c>
    </row>
    <row r="64" spans="1:13">
      <c r="A64" t="s">
        <v>226</v>
      </c>
      <c r="B64" t="s">
        <v>226</v>
      </c>
      <c r="C64" s="14"/>
      <c r="D64" s="14"/>
      <c r="E64" t="s">
        <v>226</v>
      </c>
      <c r="F64" t="s">
        <v>226</v>
      </c>
      <c r="G64" s="65">
        <v>0</v>
      </c>
      <c r="H64" s="65">
        <v>0</v>
      </c>
      <c r="J64" s="65">
        <v>0</v>
      </c>
      <c r="K64" s="66">
        <v>0</v>
      </c>
      <c r="L64" s="66">
        <v>0</v>
      </c>
      <c r="M64" s="66">
        <v>0</v>
      </c>
    </row>
    <row r="65" spans="1:13">
      <c r="A65" s="67" t="s">
        <v>258</v>
      </c>
      <c r="C65" s="14"/>
      <c r="D65" s="14"/>
      <c r="E65" s="14"/>
      <c r="F65" s="14"/>
      <c r="G65" s="69">
        <v>33715</v>
      </c>
      <c r="I65" s="69">
        <v>0</v>
      </c>
      <c r="J65" s="69">
        <v>2047.640067</v>
      </c>
      <c r="L65" s="68">
        <v>1.7399999999999999E-2</v>
      </c>
      <c r="M65" s="68">
        <v>5.8999999999999999E-3</v>
      </c>
    </row>
    <row r="66" spans="1:13">
      <c r="A66" t="s">
        <v>696</v>
      </c>
      <c r="B66" t="s">
        <v>697</v>
      </c>
      <c r="C66" t="s">
        <v>524</v>
      </c>
      <c r="D66" t="s">
        <v>640</v>
      </c>
      <c r="E66" t="s">
        <v>644</v>
      </c>
      <c r="F66" t="s">
        <v>105</v>
      </c>
      <c r="G66" s="65">
        <v>33715</v>
      </c>
      <c r="H66" s="65">
        <v>1863</v>
      </c>
      <c r="I66" s="65">
        <v>0</v>
      </c>
      <c r="J66" s="65">
        <v>2047.640067</v>
      </c>
      <c r="K66" s="66">
        <v>0</v>
      </c>
      <c r="L66" s="66">
        <v>1.7399999999999999E-2</v>
      </c>
      <c r="M66" s="66">
        <v>5.8999999999999999E-3</v>
      </c>
    </row>
    <row r="67" spans="1:13">
      <c r="A67" s="67" t="s">
        <v>636</v>
      </c>
      <c r="C67" s="14"/>
      <c r="D67" s="14"/>
      <c r="E67" s="14"/>
      <c r="F67" s="14"/>
      <c r="G67" s="69">
        <v>0</v>
      </c>
      <c r="I67" s="69">
        <v>0</v>
      </c>
      <c r="J67" s="69">
        <v>0</v>
      </c>
      <c r="L67" s="68">
        <v>0</v>
      </c>
      <c r="M67" s="68">
        <v>0</v>
      </c>
    </row>
    <row r="68" spans="1:13">
      <c r="A68" t="s">
        <v>226</v>
      </c>
      <c r="B68" t="s">
        <v>226</v>
      </c>
      <c r="C68" s="14"/>
      <c r="D68" s="14"/>
      <c r="E68" t="s">
        <v>226</v>
      </c>
      <c r="F68" t="s">
        <v>226</v>
      </c>
      <c r="G68" s="65">
        <v>0</v>
      </c>
      <c r="H68" s="65">
        <v>0</v>
      </c>
      <c r="J68" s="65">
        <v>0</v>
      </c>
      <c r="K68" s="66">
        <v>0</v>
      </c>
      <c r="L68" s="66">
        <v>0</v>
      </c>
      <c r="M68" s="66">
        <v>0</v>
      </c>
    </row>
    <row r="69" spans="1:13">
      <c r="A69" s="85" t="s">
        <v>233</v>
      </c>
      <c r="C69" s="14"/>
      <c r="D69" s="14"/>
      <c r="E69" s="14"/>
      <c r="F69" s="14"/>
    </row>
    <row r="70" spans="1:13">
      <c r="A70" s="85" t="s">
        <v>250</v>
      </c>
      <c r="C70" s="14"/>
      <c r="D70" s="14"/>
      <c r="E70" s="14"/>
      <c r="F70" s="14"/>
    </row>
    <row r="71" spans="1:13">
      <c r="A71" s="85" t="s">
        <v>251</v>
      </c>
      <c r="C71" s="14"/>
      <c r="D71" s="14"/>
      <c r="E71" s="14"/>
      <c r="F71" s="14"/>
    </row>
    <row r="72" spans="1:13">
      <c r="A72" s="85" t="s">
        <v>252</v>
      </c>
      <c r="C72" s="14"/>
      <c r="D72" s="14"/>
      <c r="E72" s="14"/>
      <c r="F72" s="14"/>
    </row>
    <row r="73" spans="1:13">
      <c r="A73" s="85" t="s">
        <v>253</v>
      </c>
      <c r="C73" s="14"/>
      <c r="D73" s="14"/>
      <c r="E73" s="14"/>
      <c r="F73" s="14"/>
    </row>
    <row r="74" spans="1:13" hidden="1">
      <c r="C74" s="14"/>
      <c r="D74" s="14"/>
      <c r="E74" s="14"/>
      <c r="F74" s="14"/>
    </row>
    <row r="75" spans="1:13" hidden="1">
      <c r="C75" s="14"/>
      <c r="D75" s="14"/>
      <c r="E75" s="14"/>
      <c r="F75" s="14"/>
    </row>
    <row r="76" spans="1:13" hidden="1">
      <c r="C76" s="14"/>
      <c r="D76" s="14"/>
      <c r="E76" s="14"/>
      <c r="F76" s="14"/>
    </row>
    <row r="77" spans="1:13" hidden="1">
      <c r="C77" s="14"/>
      <c r="D77" s="14"/>
      <c r="E77" s="14"/>
      <c r="F77" s="14"/>
    </row>
    <row r="78" spans="1:13" hidden="1">
      <c r="C78" s="14"/>
      <c r="D78" s="14"/>
      <c r="E78" s="14"/>
      <c r="F78" s="14"/>
    </row>
    <row r="79" spans="1:13" hidden="1">
      <c r="C79" s="14"/>
      <c r="D79" s="14"/>
      <c r="E79" s="14"/>
      <c r="F79" s="14"/>
    </row>
    <row r="80" spans="1:13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1"/>
    </row>
    <row r="6" spans="1:64" ht="26.25" customHeight="1">
      <c r="A6" s="99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3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435723.38</v>
      </c>
      <c r="J10" s="7"/>
      <c r="K10" s="63">
        <v>2466.6806467199999</v>
      </c>
      <c r="L10" s="7"/>
      <c r="M10" s="64">
        <v>1</v>
      </c>
      <c r="N10" s="64">
        <v>7.1000000000000004E-3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430750.38</v>
      </c>
      <c r="K11" s="69">
        <v>354.07681236000002</v>
      </c>
      <c r="M11" s="68">
        <v>0.14349999999999999</v>
      </c>
      <c r="N11" s="68">
        <v>1E-3</v>
      </c>
    </row>
    <row r="12" spans="1:64">
      <c r="A12" s="67" t="s">
        <v>698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H13" t="s">
        <v>226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699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H15" t="s">
        <v>226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430750.38</v>
      </c>
      <c r="K16" s="69">
        <v>354.07681236000002</v>
      </c>
      <c r="M16" s="68">
        <v>0.14349999999999999</v>
      </c>
      <c r="N16" s="68">
        <v>1E-3</v>
      </c>
    </row>
    <row r="17" spans="1:14">
      <c r="A17" t="s">
        <v>700</v>
      </c>
      <c r="B17" t="s">
        <v>701</v>
      </c>
      <c r="C17" t="s">
        <v>99</v>
      </c>
      <c r="D17" t="s">
        <v>702</v>
      </c>
      <c r="E17" t="s">
        <v>596</v>
      </c>
      <c r="F17" t="s">
        <v>703</v>
      </c>
      <c r="G17" t="s">
        <v>208</v>
      </c>
      <c r="H17" t="s">
        <v>105</v>
      </c>
      <c r="I17" s="65">
        <v>430750.38</v>
      </c>
      <c r="J17" s="65">
        <v>82.2</v>
      </c>
      <c r="K17" s="65">
        <v>354.07681236000002</v>
      </c>
      <c r="L17" s="66">
        <v>1.1000000000000001E-3</v>
      </c>
      <c r="M17" s="66">
        <v>0.14349999999999999</v>
      </c>
      <c r="N17" s="66">
        <v>1E-3</v>
      </c>
    </row>
    <row r="18" spans="1:14">
      <c r="A18" s="67" t="s">
        <v>258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H19" t="s">
        <v>226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231</v>
      </c>
      <c r="B20" s="14"/>
      <c r="C20" s="14"/>
      <c r="D20" s="14"/>
      <c r="I20" s="69">
        <v>4973</v>
      </c>
      <c r="K20" s="69">
        <v>2112.6038343599998</v>
      </c>
      <c r="M20" s="68">
        <v>0.85650000000000004</v>
      </c>
      <c r="N20" s="68">
        <v>6.1000000000000004E-3</v>
      </c>
    </row>
    <row r="21" spans="1:14">
      <c r="A21" s="67" t="s">
        <v>698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H22" t="s">
        <v>226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699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H24" t="s">
        <v>226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4973</v>
      </c>
      <c r="K25" s="69">
        <v>2112.6038343599998</v>
      </c>
      <c r="M25" s="68">
        <v>0.85650000000000004</v>
      </c>
      <c r="N25" s="68">
        <v>6.1000000000000004E-3</v>
      </c>
    </row>
    <row r="26" spans="1:14">
      <c r="A26" t="s">
        <v>704</v>
      </c>
      <c r="B26" t="s">
        <v>705</v>
      </c>
      <c r="C26" t="s">
        <v>122</v>
      </c>
      <c r="D26" t="s">
        <v>706</v>
      </c>
      <c r="E26" t="s">
        <v>596</v>
      </c>
      <c r="F26" t="s">
        <v>226</v>
      </c>
      <c r="G26" t="s">
        <v>707</v>
      </c>
      <c r="H26" t="s">
        <v>105</v>
      </c>
      <c r="I26" s="65">
        <v>1122</v>
      </c>
      <c r="J26" s="65">
        <v>19248</v>
      </c>
      <c r="K26" s="65">
        <v>704.03794559999994</v>
      </c>
      <c r="L26" s="66">
        <v>0</v>
      </c>
      <c r="M26" s="66">
        <v>0.28539999999999999</v>
      </c>
      <c r="N26" s="66">
        <v>2E-3</v>
      </c>
    </row>
    <row r="27" spans="1:14">
      <c r="A27" t="s">
        <v>708</v>
      </c>
      <c r="B27" t="s">
        <v>709</v>
      </c>
      <c r="C27" t="s">
        <v>122</v>
      </c>
      <c r="D27" t="s">
        <v>710</v>
      </c>
      <c r="E27" t="s">
        <v>596</v>
      </c>
      <c r="F27" t="s">
        <v>226</v>
      </c>
      <c r="G27" t="s">
        <v>707</v>
      </c>
      <c r="H27" t="s">
        <v>105</v>
      </c>
      <c r="I27" s="65">
        <v>400</v>
      </c>
      <c r="J27" s="65">
        <v>13533</v>
      </c>
      <c r="K27" s="65">
        <v>176.47031999999999</v>
      </c>
      <c r="L27" s="66">
        <v>0</v>
      </c>
      <c r="M27" s="66">
        <v>7.1499999999999994E-2</v>
      </c>
      <c r="N27" s="66">
        <v>5.0000000000000001E-4</v>
      </c>
    </row>
    <row r="28" spans="1:14">
      <c r="A28" t="s">
        <v>711</v>
      </c>
      <c r="B28" t="s">
        <v>712</v>
      </c>
      <c r="C28" t="s">
        <v>122</v>
      </c>
      <c r="D28" t="s">
        <v>713</v>
      </c>
      <c r="E28" t="s">
        <v>596</v>
      </c>
      <c r="F28" t="s">
        <v>226</v>
      </c>
      <c r="G28" t="s">
        <v>707</v>
      </c>
      <c r="H28" t="s">
        <v>105</v>
      </c>
      <c r="I28" s="65">
        <v>2457</v>
      </c>
      <c r="J28" s="65">
        <v>10310</v>
      </c>
      <c r="K28" s="65">
        <v>825.81244200000003</v>
      </c>
      <c r="L28" s="66">
        <v>0</v>
      </c>
      <c r="M28" s="66">
        <v>0.33479999999999999</v>
      </c>
      <c r="N28" s="66">
        <v>2.3999999999999998E-3</v>
      </c>
    </row>
    <row r="29" spans="1:14">
      <c r="A29" t="s">
        <v>714</v>
      </c>
      <c r="B29" t="s">
        <v>715</v>
      </c>
      <c r="C29" t="s">
        <v>122</v>
      </c>
      <c r="D29" t="s">
        <v>716</v>
      </c>
      <c r="E29" t="s">
        <v>596</v>
      </c>
      <c r="F29" t="s">
        <v>226</v>
      </c>
      <c r="G29" t="s">
        <v>707</v>
      </c>
      <c r="H29" t="s">
        <v>105</v>
      </c>
      <c r="I29" s="65">
        <v>994</v>
      </c>
      <c r="J29" s="65">
        <v>12537.9</v>
      </c>
      <c r="K29" s="65">
        <v>406.28312676000002</v>
      </c>
      <c r="L29" s="66">
        <v>0</v>
      </c>
      <c r="M29" s="66">
        <v>0.16470000000000001</v>
      </c>
      <c r="N29" s="66">
        <v>1.1999999999999999E-3</v>
      </c>
    </row>
    <row r="30" spans="1:14">
      <c r="A30" s="67" t="s">
        <v>258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226</v>
      </c>
      <c r="B31" t="s">
        <v>226</v>
      </c>
      <c r="C31" s="14"/>
      <c r="D31" s="14"/>
      <c r="E31" t="s">
        <v>226</v>
      </c>
      <c r="F31" t="s">
        <v>226</v>
      </c>
      <c r="H31" t="s">
        <v>226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85" t="s">
        <v>233</v>
      </c>
      <c r="B32" s="14"/>
      <c r="C32" s="14"/>
      <c r="D32" s="14"/>
    </row>
    <row r="33" spans="1:4">
      <c r="A33" s="85" t="s">
        <v>250</v>
      </c>
      <c r="B33" s="14"/>
      <c r="C33" s="14"/>
      <c r="D33" s="14"/>
    </row>
    <row r="34" spans="1:4">
      <c r="A34" s="85" t="s">
        <v>251</v>
      </c>
      <c r="B34" s="14"/>
      <c r="C34" s="14"/>
      <c r="D34" s="14"/>
    </row>
    <row r="35" spans="1:4">
      <c r="A35" s="85" t="s">
        <v>252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9" ht="26.25" customHeight="1">
      <c r="A6" s="99" t="s">
        <v>94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87632.09</v>
      </c>
      <c r="G10" s="7"/>
      <c r="H10" s="63">
        <v>169.84787789999999</v>
      </c>
      <c r="I10" s="22"/>
      <c r="J10" s="64">
        <v>1</v>
      </c>
      <c r="K10" s="64">
        <v>5.0000000000000001E-4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87632.09</v>
      </c>
      <c r="H11" s="69">
        <v>169.84787789999999</v>
      </c>
      <c r="J11" s="68">
        <v>1</v>
      </c>
      <c r="K11" s="68">
        <v>5.0000000000000001E-4</v>
      </c>
    </row>
    <row r="12" spans="1:59">
      <c r="A12" s="67" t="s">
        <v>717</v>
      </c>
      <c r="C12" s="14"/>
      <c r="D12" s="14"/>
      <c r="F12" s="69">
        <v>87632.09</v>
      </c>
      <c r="H12" s="69">
        <v>169.84787789999999</v>
      </c>
      <c r="J12" s="68">
        <v>1</v>
      </c>
      <c r="K12" s="68">
        <v>5.0000000000000001E-4</v>
      </c>
    </row>
    <row r="13" spans="1:59">
      <c r="A13" t="s">
        <v>718</v>
      </c>
      <c r="B13" t="s">
        <v>719</v>
      </c>
      <c r="C13" t="s">
        <v>99</v>
      </c>
      <c r="D13" t="s">
        <v>463</v>
      </c>
      <c r="E13" t="s">
        <v>101</v>
      </c>
      <c r="F13" s="65">
        <v>20200</v>
      </c>
      <c r="G13" s="65">
        <v>41.8</v>
      </c>
      <c r="H13" s="65">
        <v>8.4436</v>
      </c>
      <c r="I13" s="66">
        <v>5.7999999999999996E-3</v>
      </c>
      <c r="J13" s="66">
        <v>4.9700000000000001E-2</v>
      </c>
      <c r="K13" s="66">
        <v>0</v>
      </c>
    </row>
    <row r="14" spans="1:59">
      <c r="A14" t="s">
        <v>720</v>
      </c>
      <c r="B14" t="s">
        <v>721</v>
      </c>
      <c r="C14" t="s">
        <v>99</v>
      </c>
      <c r="D14" t="s">
        <v>463</v>
      </c>
      <c r="E14" t="s">
        <v>105</v>
      </c>
      <c r="F14" s="65">
        <v>20200</v>
      </c>
      <c r="G14" s="65">
        <v>199</v>
      </c>
      <c r="H14" s="65">
        <v>40.198</v>
      </c>
      <c r="I14" s="66">
        <v>5.7999999999999996E-3</v>
      </c>
      <c r="J14" s="66">
        <v>0.23669999999999999</v>
      </c>
      <c r="K14" s="66">
        <v>1E-4</v>
      </c>
    </row>
    <row r="15" spans="1:59">
      <c r="A15" t="s">
        <v>722</v>
      </c>
      <c r="B15" t="s">
        <v>723</v>
      </c>
      <c r="C15" t="s">
        <v>99</v>
      </c>
      <c r="D15" t="s">
        <v>386</v>
      </c>
      <c r="E15" t="s">
        <v>101</v>
      </c>
      <c r="F15" s="65">
        <v>14395.09</v>
      </c>
      <c r="G15" s="65">
        <v>1</v>
      </c>
      <c r="H15" s="65">
        <v>0.14395089999999999</v>
      </c>
      <c r="I15" s="66">
        <v>1E-4</v>
      </c>
      <c r="J15" s="66">
        <v>8.0000000000000004E-4</v>
      </c>
      <c r="K15" s="66">
        <v>0</v>
      </c>
    </row>
    <row r="16" spans="1:59">
      <c r="A16" t="s">
        <v>724</v>
      </c>
      <c r="B16" t="s">
        <v>725</v>
      </c>
      <c r="C16" t="s">
        <v>99</v>
      </c>
      <c r="D16" t="s">
        <v>496</v>
      </c>
      <c r="E16" t="s">
        <v>101</v>
      </c>
      <c r="F16" s="65">
        <v>24350</v>
      </c>
      <c r="G16" s="65">
        <v>339.6</v>
      </c>
      <c r="H16" s="65">
        <v>82.692599999999999</v>
      </c>
      <c r="I16" s="66">
        <v>2.4799999999999999E-2</v>
      </c>
      <c r="J16" s="66">
        <v>0.4869</v>
      </c>
      <c r="K16" s="66">
        <v>2.0000000000000001E-4</v>
      </c>
    </row>
    <row r="17" spans="1:11">
      <c r="A17" t="s">
        <v>726</v>
      </c>
      <c r="B17" t="s">
        <v>727</v>
      </c>
      <c r="C17" t="s">
        <v>99</v>
      </c>
      <c r="D17" t="s">
        <v>128</v>
      </c>
      <c r="E17" t="s">
        <v>101</v>
      </c>
      <c r="F17" s="65">
        <v>8487</v>
      </c>
      <c r="G17" s="65">
        <v>452.1</v>
      </c>
      <c r="H17" s="65">
        <v>38.369726999999997</v>
      </c>
      <c r="I17" s="66">
        <v>1.1599999999999999E-2</v>
      </c>
      <c r="J17" s="66">
        <v>0.22589999999999999</v>
      </c>
      <c r="K17" s="66">
        <v>1E-4</v>
      </c>
    </row>
    <row r="18" spans="1:11">
      <c r="A18" s="67" t="s">
        <v>231</v>
      </c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s="67" t="s">
        <v>728</v>
      </c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226</v>
      </c>
      <c r="B20" t="s">
        <v>226</v>
      </c>
      <c r="C20" s="14"/>
      <c r="D20" t="s">
        <v>226</v>
      </c>
      <c r="E20" t="s">
        <v>226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85" t="s">
        <v>233</v>
      </c>
      <c r="C21" s="14"/>
      <c r="D21" s="14"/>
    </row>
    <row r="22" spans="1:11">
      <c r="A22" s="85" t="s">
        <v>250</v>
      </c>
      <c r="C22" s="14"/>
      <c r="D22" s="14"/>
    </row>
    <row r="23" spans="1:11">
      <c r="A23" s="85" t="s">
        <v>251</v>
      </c>
      <c r="C23" s="14"/>
      <c r="D23" s="14"/>
    </row>
    <row r="24" spans="1:11">
      <c r="A24" s="85" t="s">
        <v>252</v>
      </c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60" ht="26.25" customHeight="1">
      <c r="A6" s="99" t="s">
        <v>97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1900</v>
      </c>
      <c r="G10" s="7"/>
      <c r="H10" s="63">
        <v>136.76352</v>
      </c>
      <c r="I10" s="22"/>
      <c r="J10" s="64">
        <v>1</v>
      </c>
      <c r="K10" s="64">
        <v>4.0000000000000002E-4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729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226</v>
      </c>
      <c r="B13" t="s">
        <v>226</v>
      </c>
      <c r="C13" s="14"/>
      <c r="D13" t="s">
        <v>226</v>
      </c>
      <c r="E13" t="s">
        <v>226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730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226</v>
      </c>
      <c r="B15" t="s">
        <v>226</v>
      </c>
      <c r="C15" s="14"/>
      <c r="D15" t="s">
        <v>226</v>
      </c>
      <c r="E15" t="s">
        <v>226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731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226</v>
      </c>
      <c r="B17" t="s">
        <v>226</v>
      </c>
      <c r="C17" s="14"/>
      <c r="D17" t="s">
        <v>226</v>
      </c>
      <c r="E17" t="s">
        <v>226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258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226</v>
      </c>
      <c r="B19" t="s">
        <v>226</v>
      </c>
      <c r="C19" s="14"/>
      <c r="D19" t="s">
        <v>226</v>
      </c>
      <c r="E19" t="s">
        <v>226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231</v>
      </c>
      <c r="B20" s="14"/>
      <c r="C20" s="14"/>
      <c r="D20" s="14"/>
      <c r="F20" s="69">
        <v>1900</v>
      </c>
      <c r="H20" s="69">
        <v>136.76352</v>
      </c>
      <c r="J20" s="68">
        <v>1</v>
      </c>
      <c r="K20" s="68">
        <v>4.0000000000000002E-4</v>
      </c>
    </row>
    <row r="21" spans="1:11">
      <c r="A21" s="67" t="s">
        <v>729</v>
      </c>
      <c r="B21" s="14"/>
      <c r="C21" s="14"/>
      <c r="D21" s="14"/>
      <c r="F21" s="69">
        <v>1900</v>
      </c>
      <c r="H21" s="69">
        <v>136.76352</v>
      </c>
      <c r="J21" s="68">
        <v>1</v>
      </c>
      <c r="K21" s="68">
        <v>4.0000000000000002E-4</v>
      </c>
    </row>
    <row r="22" spans="1:11">
      <c r="A22" t="s">
        <v>732</v>
      </c>
      <c r="B22" t="s">
        <v>733</v>
      </c>
      <c r="C22" t="s">
        <v>122</v>
      </c>
      <c r="D22" t="s">
        <v>644</v>
      </c>
      <c r="E22" t="s">
        <v>105</v>
      </c>
      <c r="F22" s="65">
        <v>1900</v>
      </c>
      <c r="G22" s="65">
        <v>2208</v>
      </c>
      <c r="H22" s="65">
        <v>136.76352</v>
      </c>
      <c r="I22" s="66">
        <v>0</v>
      </c>
      <c r="J22" s="66">
        <v>1</v>
      </c>
      <c r="K22" s="66">
        <v>4.0000000000000002E-4</v>
      </c>
    </row>
    <row r="23" spans="1:11">
      <c r="A23" s="67" t="s">
        <v>734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226</v>
      </c>
      <c r="B24" t="s">
        <v>226</v>
      </c>
      <c r="C24" s="14"/>
      <c r="D24" t="s">
        <v>226</v>
      </c>
      <c r="E24" t="s">
        <v>226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731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226</v>
      </c>
      <c r="B26" t="s">
        <v>226</v>
      </c>
      <c r="C26" s="14"/>
      <c r="D26" t="s">
        <v>226</v>
      </c>
      <c r="E26" t="s">
        <v>226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735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226</v>
      </c>
      <c r="B28" t="s">
        <v>226</v>
      </c>
      <c r="C28" s="14"/>
      <c r="D28" t="s">
        <v>226</v>
      </c>
      <c r="E28" t="s">
        <v>226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258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226</v>
      </c>
      <c r="B30" t="s">
        <v>226</v>
      </c>
      <c r="C30" s="14"/>
      <c r="D30" t="s">
        <v>226</v>
      </c>
      <c r="E30" t="s">
        <v>226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5" t="s">
        <v>233</v>
      </c>
      <c r="B31" s="14"/>
      <c r="C31" s="14"/>
      <c r="D31" s="14"/>
    </row>
    <row r="32" spans="1:11">
      <c r="A32" s="85" t="s">
        <v>250</v>
      </c>
      <c r="B32" s="14"/>
      <c r="C32" s="14"/>
      <c r="D32" s="14"/>
    </row>
    <row r="33" spans="1:4">
      <c r="A33" s="85" t="s">
        <v>251</v>
      </c>
      <c r="B33" s="14"/>
      <c r="C33" s="14"/>
      <c r="D33" s="14"/>
    </row>
    <row r="34" spans="1:4">
      <c r="A34" s="85" t="s">
        <v>252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1"/>
      <c r="BC5" s="14" t="s">
        <v>99</v>
      </c>
      <c r="BE5" s="14" t="s">
        <v>100</v>
      </c>
      <c r="BG5" s="16" t="s">
        <v>101</v>
      </c>
    </row>
    <row r="6" spans="1:59" ht="26.25" customHeight="1">
      <c r="A6" s="99" t="s">
        <v>102</v>
      </c>
      <c r="B6" s="100"/>
      <c r="C6" s="100"/>
      <c r="D6" s="100"/>
      <c r="E6" s="100"/>
      <c r="F6" s="100"/>
      <c r="G6" s="100"/>
      <c r="H6" s="100"/>
      <c r="I6" s="100"/>
      <c r="J6" s="101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213739.48</v>
      </c>
      <c r="G10" s="22"/>
      <c r="H10" s="63">
        <v>667.0677907686262</v>
      </c>
      <c r="I10" s="64">
        <v>1</v>
      </c>
      <c r="J10" s="64">
        <v>1.9E-3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226</v>
      </c>
      <c r="B12" t="s">
        <v>226</v>
      </c>
      <c r="C12" s="16"/>
      <c r="D12" t="s">
        <v>226</v>
      </c>
      <c r="E12" t="s">
        <v>226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231</v>
      </c>
      <c r="B13" s="16"/>
      <c r="C13" s="16"/>
      <c r="D13" s="16"/>
      <c r="E13" s="16"/>
      <c r="F13" s="69">
        <v>213739.48</v>
      </c>
      <c r="G13" s="16"/>
      <c r="H13" s="69">
        <v>667.0677907686262</v>
      </c>
      <c r="I13" s="68">
        <v>1</v>
      </c>
      <c r="J13" s="68">
        <v>1.9E-3</v>
      </c>
      <c r="BE13" s="14" t="s">
        <v>125</v>
      </c>
    </row>
    <row r="14" spans="1:59">
      <c r="A14" t="s">
        <v>736</v>
      </c>
      <c r="B14" t="s">
        <v>737</v>
      </c>
      <c r="C14" t="s">
        <v>122</v>
      </c>
      <c r="D14" t="s">
        <v>644</v>
      </c>
      <c r="E14" t="s">
        <v>109</v>
      </c>
      <c r="F14" s="65">
        <v>22</v>
      </c>
      <c r="G14" s="65">
        <v>1.5528</v>
      </c>
      <c r="H14" s="65">
        <v>1.3236936768000001E-3</v>
      </c>
      <c r="I14" s="66">
        <v>0</v>
      </c>
      <c r="J14" s="66">
        <v>0</v>
      </c>
      <c r="BE14" s="14" t="s">
        <v>126</v>
      </c>
    </row>
    <row r="15" spans="1:59">
      <c r="A15" t="s">
        <v>738</v>
      </c>
      <c r="B15" t="s">
        <v>739</v>
      </c>
      <c r="C15" t="s">
        <v>122</v>
      </c>
      <c r="D15" t="s">
        <v>644</v>
      </c>
      <c r="E15" t="s">
        <v>112</v>
      </c>
      <c r="F15" s="65">
        <v>11</v>
      </c>
      <c r="G15" s="65">
        <v>0.69804999999999995</v>
      </c>
      <c r="H15" s="65">
        <v>3.4689385335000001E-4</v>
      </c>
      <c r="I15" s="66">
        <v>0</v>
      </c>
      <c r="J15" s="66">
        <v>0</v>
      </c>
      <c r="BE15" s="14" t="s">
        <v>127</v>
      </c>
    </row>
    <row r="16" spans="1:59">
      <c r="A16" t="s">
        <v>740</v>
      </c>
      <c r="B16" t="s">
        <v>741</v>
      </c>
      <c r="C16" t="s">
        <v>122</v>
      </c>
      <c r="D16" t="s">
        <v>644</v>
      </c>
      <c r="E16" t="s">
        <v>112</v>
      </c>
      <c r="F16" s="65">
        <v>-13640</v>
      </c>
      <c r="G16" s="65">
        <v>100</v>
      </c>
      <c r="H16" s="65">
        <v>-61.621428000000002</v>
      </c>
      <c r="I16" s="66">
        <v>-9.2399999999999996E-2</v>
      </c>
      <c r="J16" s="66">
        <v>-2.0000000000000001E-4</v>
      </c>
      <c r="BE16" s="14" t="s">
        <v>128</v>
      </c>
    </row>
    <row r="17" spans="1:57">
      <c r="A17" t="s">
        <v>742</v>
      </c>
      <c r="B17" t="s">
        <v>741</v>
      </c>
      <c r="C17" t="s">
        <v>122</v>
      </c>
      <c r="D17" t="s">
        <v>644</v>
      </c>
      <c r="E17" t="s">
        <v>109</v>
      </c>
      <c r="F17" s="65">
        <v>-19869.52</v>
      </c>
      <c r="G17" s="65">
        <v>100</v>
      </c>
      <c r="H17" s="65">
        <v>-76.990416096000004</v>
      </c>
      <c r="I17" s="66">
        <v>-0.1154</v>
      </c>
      <c r="J17" s="66">
        <v>-2.0000000000000001E-4</v>
      </c>
      <c r="BE17" s="14" t="s">
        <v>129</v>
      </c>
    </row>
    <row r="18" spans="1:57">
      <c r="A18" t="s">
        <v>743</v>
      </c>
      <c r="B18" t="s">
        <v>744</v>
      </c>
      <c r="C18" t="s">
        <v>122</v>
      </c>
      <c r="D18" t="s">
        <v>644</v>
      </c>
      <c r="E18" t="s">
        <v>105</v>
      </c>
      <c r="F18" s="65">
        <v>247140</v>
      </c>
      <c r="G18" s="65">
        <v>100</v>
      </c>
      <c r="H18" s="65">
        <v>805.67639999999994</v>
      </c>
      <c r="I18" s="66">
        <v>1.2078</v>
      </c>
      <c r="J18" s="66">
        <v>2.3E-3</v>
      </c>
      <c r="BE18" s="14" t="s">
        <v>130</v>
      </c>
    </row>
    <row r="19" spans="1:57">
      <c r="A19" t="s">
        <v>745</v>
      </c>
      <c r="B19" t="s">
        <v>746</v>
      </c>
      <c r="C19" t="s">
        <v>122</v>
      </c>
      <c r="D19" t="s">
        <v>644</v>
      </c>
      <c r="E19" t="s">
        <v>105</v>
      </c>
      <c r="F19" s="65">
        <v>15</v>
      </c>
      <c r="G19" s="65">
        <v>1.4549000000000001</v>
      </c>
      <c r="H19" s="65">
        <v>7.1144610000000005E-4</v>
      </c>
      <c r="I19" s="66">
        <v>0</v>
      </c>
      <c r="J19" s="66">
        <v>0</v>
      </c>
      <c r="BE19" s="14" t="s">
        <v>131</v>
      </c>
    </row>
    <row r="20" spans="1:57">
      <c r="A20" t="s">
        <v>747</v>
      </c>
      <c r="B20" t="s">
        <v>748</v>
      </c>
      <c r="C20" t="s">
        <v>122</v>
      </c>
      <c r="D20" t="s">
        <v>644</v>
      </c>
      <c r="E20" t="s">
        <v>105</v>
      </c>
      <c r="F20" s="65">
        <v>61</v>
      </c>
      <c r="G20" s="65">
        <v>0.42886000000000002</v>
      </c>
      <c r="H20" s="65">
        <v>8.5283099599999998E-4</v>
      </c>
      <c r="I20" s="66">
        <v>0</v>
      </c>
      <c r="J20" s="66">
        <v>0</v>
      </c>
      <c r="BE20" s="14" t="s">
        <v>122</v>
      </c>
    </row>
    <row r="21" spans="1:57">
      <c r="A21" s="85" t="s">
        <v>233</v>
      </c>
      <c r="B21" s="16"/>
      <c r="C21" s="16"/>
      <c r="D21" s="16"/>
      <c r="E21" s="16"/>
      <c r="F21" s="16"/>
      <c r="G21" s="16"/>
    </row>
    <row r="22" spans="1:57">
      <c r="A22" s="85" t="s">
        <v>250</v>
      </c>
      <c r="B22" s="16"/>
      <c r="C22" s="16"/>
      <c r="D22" s="16"/>
      <c r="E22" s="16"/>
      <c r="F22" s="16"/>
      <c r="G22" s="16"/>
    </row>
    <row r="23" spans="1:57">
      <c r="A23" s="85" t="s">
        <v>251</v>
      </c>
      <c r="B23" s="16"/>
      <c r="C23" s="16"/>
      <c r="D23" s="16"/>
      <c r="E23" s="16"/>
      <c r="F23" s="16"/>
      <c r="G23" s="16"/>
    </row>
    <row r="24" spans="1:57">
      <c r="A24" s="85" t="s">
        <v>252</v>
      </c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99" t="s">
        <v>67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80" ht="26.25" customHeight="1">
      <c r="A6" s="99" t="s">
        <v>132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749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226</v>
      </c>
      <c r="B13" t="s">
        <v>226</v>
      </c>
      <c r="D13" t="s">
        <v>226</v>
      </c>
      <c r="G13" s="65">
        <v>0</v>
      </c>
      <c r="H13" t="s">
        <v>226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750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226</v>
      </c>
      <c r="B15" t="s">
        <v>226</v>
      </c>
      <c r="D15" t="s">
        <v>226</v>
      </c>
      <c r="G15" s="65">
        <v>0</v>
      </c>
      <c r="H15" t="s">
        <v>226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751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752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226</v>
      </c>
      <c r="B18" t="s">
        <v>226</v>
      </c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753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226</v>
      </c>
      <c r="B20" t="s">
        <v>226</v>
      </c>
      <c r="D20" t="s">
        <v>226</v>
      </c>
      <c r="G20" s="65">
        <v>0</v>
      </c>
      <c r="H20" t="s">
        <v>226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754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226</v>
      </c>
      <c r="B22" t="s">
        <v>226</v>
      </c>
      <c r="D22" t="s">
        <v>226</v>
      </c>
      <c r="G22" s="65">
        <v>0</v>
      </c>
      <c r="H22" t="s">
        <v>226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755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226</v>
      </c>
      <c r="B24" t="s">
        <v>226</v>
      </c>
      <c r="D24" t="s">
        <v>226</v>
      </c>
      <c r="G24" s="65">
        <v>0</v>
      </c>
      <c r="H24" t="s">
        <v>226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231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749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226</v>
      </c>
      <c r="B27" t="s">
        <v>226</v>
      </c>
      <c r="D27" t="s">
        <v>226</v>
      </c>
      <c r="G27" s="65">
        <v>0</v>
      </c>
      <c r="H27" t="s">
        <v>226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750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226</v>
      </c>
      <c r="B29" t="s">
        <v>226</v>
      </c>
      <c r="D29" t="s">
        <v>226</v>
      </c>
      <c r="G29" s="65">
        <v>0</v>
      </c>
      <c r="H29" t="s">
        <v>226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751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752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226</v>
      </c>
      <c r="B32" t="s">
        <v>226</v>
      </c>
      <c r="D32" t="s">
        <v>226</v>
      </c>
      <c r="G32" s="65">
        <v>0</v>
      </c>
      <c r="H32" t="s">
        <v>226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753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226</v>
      </c>
      <c r="B34" t="s">
        <v>226</v>
      </c>
      <c r="D34" t="s">
        <v>226</v>
      </c>
      <c r="G34" s="65">
        <v>0</v>
      </c>
      <c r="H34" t="s">
        <v>226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754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226</v>
      </c>
      <c r="B36" t="s">
        <v>226</v>
      </c>
      <c r="D36" t="s">
        <v>226</v>
      </c>
      <c r="G36" s="65">
        <v>0</v>
      </c>
      <c r="H36" t="s">
        <v>226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755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226</v>
      </c>
      <c r="B38" t="s">
        <v>226</v>
      </c>
      <c r="D38" t="s">
        <v>226</v>
      </c>
      <c r="G38" s="65">
        <v>0</v>
      </c>
      <c r="H38" t="s">
        <v>226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233</v>
      </c>
    </row>
    <row r="40" spans="1:16">
      <c r="A40" s="85" t="s">
        <v>250</v>
      </c>
    </row>
    <row r="41" spans="1:16">
      <c r="A41" s="85" t="s">
        <v>251</v>
      </c>
    </row>
    <row r="42" spans="1:16">
      <c r="A42" s="85" t="s">
        <v>252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71" ht="26.25" customHeight="1">
      <c r="A6" s="99" t="s">
        <v>68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1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756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226</v>
      </c>
      <c r="B13" t="s">
        <v>226</v>
      </c>
      <c r="C13" t="s">
        <v>226</v>
      </c>
      <c r="F13" s="65">
        <v>0</v>
      </c>
      <c r="G13" t="s">
        <v>226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757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226</v>
      </c>
      <c r="B15" t="s">
        <v>226</v>
      </c>
      <c r="C15" t="s">
        <v>226</v>
      </c>
      <c r="F15" s="65">
        <v>0</v>
      </c>
      <c r="G15" t="s">
        <v>226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758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226</v>
      </c>
      <c r="B17" t="s">
        <v>226</v>
      </c>
      <c r="C17" t="s">
        <v>226</v>
      </c>
      <c r="F17" s="65">
        <v>0</v>
      </c>
      <c r="G17" t="s">
        <v>226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759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226</v>
      </c>
      <c r="B19" t="s">
        <v>226</v>
      </c>
      <c r="C19" t="s">
        <v>226</v>
      </c>
      <c r="F19" s="65">
        <v>0</v>
      </c>
      <c r="G19" t="s">
        <v>226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258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226</v>
      </c>
      <c r="B21" t="s">
        <v>226</v>
      </c>
      <c r="C21" t="s">
        <v>226</v>
      </c>
      <c r="F21" s="65">
        <v>0</v>
      </c>
      <c r="G21" t="s">
        <v>226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231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248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226</v>
      </c>
      <c r="B24" t="s">
        <v>226</v>
      </c>
      <c r="C24" t="s">
        <v>226</v>
      </c>
      <c r="F24" s="65">
        <v>0</v>
      </c>
      <c r="G24" t="s">
        <v>226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760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226</v>
      </c>
      <c r="B26" t="s">
        <v>226</v>
      </c>
      <c r="C26" t="s">
        <v>226</v>
      </c>
      <c r="F26" s="65">
        <v>0</v>
      </c>
      <c r="G26" t="s">
        <v>226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5" t="s">
        <v>250</v>
      </c>
    </row>
    <row r="28" spans="1:15">
      <c r="A28" s="85" t="s">
        <v>251</v>
      </c>
    </row>
    <row r="29" spans="1:15">
      <c r="A29" s="85" t="s">
        <v>252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64" ht="26.25" customHeight="1">
      <c r="A6" s="99" t="s">
        <v>81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761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I13" s="65">
        <v>0</v>
      </c>
      <c r="J13" t="s">
        <v>226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762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I15" s="65">
        <v>0</v>
      </c>
      <c r="J15" t="s">
        <v>226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255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226</v>
      </c>
      <c r="B17" t="s">
        <v>226</v>
      </c>
      <c r="C17" s="14"/>
      <c r="D17" s="14"/>
      <c r="E17" t="s">
        <v>226</v>
      </c>
      <c r="F17" t="s">
        <v>226</v>
      </c>
      <c r="I17" s="65">
        <v>0</v>
      </c>
      <c r="J17" t="s">
        <v>226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I19" s="65">
        <v>0</v>
      </c>
      <c r="J19" t="s">
        <v>226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231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763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I22" s="65">
        <v>0</v>
      </c>
      <c r="J22" t="s">
        <v>226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764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I24" s="65">
        <v>0</v>
      </c>
      <c r="J24" t="s">
        <v>226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233</v>
      </c>
      <c r="C25" s="14"/>
      <c r="D25" s="14"/>
      <c r="E25" s="14"/>
    </row>
    <row r="26" spans="1:18">
      <c r="A26" s="85" t="s">
        <v>250</v>
      </c>
      <c r="C26" s="14"/>
      <c r="D26" s="14"/>
      <c r="E26" s="14"/>
    </row>
    <row r="27" spans="1:18">
      <c r="A27" s="85" t="s">
        <v>251</v>
      </c>
      <c r="C27" s="14"/>
      <c r="D27" s="14"/>
      <c r="E27" s="14"/>
    </row>
    <row r="28" spans="1:18">
      <c r="A28" s="85" t="s">
        <v>252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1"/>
    </row>
    <row r="6" spans="1:80" ht="26.25" customHeight="1">
      <c r="A6" s="99" t="s">
        <v>88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2" t="s">
        <v>54</v>
      </c>
      <c r="M7" s="102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761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226</v>
      </c>
      <c r="B13" t="s">
        <v>226</v>
      </c>
      <c r="C13" s="14"/>
      <c r="D13" s="14"/>
      <c r="E13" t="s">
        <v>226</v>
      </c>
      <c r="F13" t="s">
        <v>226</v>
      </c>
      <c r="I13" s="65">
        <v>0</v>
      </c>
      <c r="J13" t="s">
        <v>226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762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226</v>
      </c>
      <c r="B15" t="s">
        <v>226</v>
      </c>
      <c r="C15" s="14"/>
      <c r="D15" s="14"/>
      <c r="E15" t="s">
        <v>226</v>
      </c>
      <c r="F15" t="s">
        <v>226</v>
      </c>
      <c r="I15" s="65">
        <v>0</v>
      </c>
      <c r="J15" t="s">
        <v>226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255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226</v>
      </c>
      <c r="B17" t="s">
        <v>226</v>
      </c>
      <c r="C17" s="14"/>
      <c r="D17" s="14"/>
      <c r="E17" t="s">
        <v>226</v>
      </c>
      <c r="F17" t="s">
        <v>226</v>
      </c>
      <c r="I17" s="65">
        <v>0</v>
      </c>
      <c r="J17" t="s">
        <v>226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258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I19" s="65">
        <v>0</v>
      </c>
      <c r="J19" t="s">
        <v>226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231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256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226</v>
      </c>
      <c r="B22" t="s">
        <v>226</v>
      </c>
      <c r="C22" s="14"/>
      <c r="D22" s="14"/>
      <c r="E22" t="s">
        <v>226</v>
      </c>
      <c r="F22" t="s">
        <v>226</v>
      </c>
      <c r="I22" s="65">
        <v>0</v>
      </c>
      <c r="J22" t="s">
        <v>226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257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226</v>
      </c>
      <c r="B24" t="s">
        <v>226</v>
      </c>
      <c r="C24" s="14"/>
      <c r="D24" s="14"/>
      <c r="E24" t="s">
        <v>226</v>
      </c>
      <c r="F24" t="s">
        <v>226</v>
      </c>
      <c r="I24" s="65">
        <v>0</v>
      </c>
      <c r="J24" t="s">
        <v>226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5" t="s">
        <v>233</v>
      </c>
      <c r="B25" s="14"/>
      <c r="C25" s="14"/>
      <c r="D25" s="14"/>
    </row>
    <row r="26" spans="1:18">
      <c r="A26" s="85" t="s">
        <v>250</v>
      </c>
      <c r="B26" s="14"/>
      <c r="C26" s="14"/>
      <c r="D26" s="14"/>
    </row>
    <row r="27" spans="1:18">
      <c r="A27" s="85" t="s">
        <v>251</v>
      </c>
      <c r="B27" s="14"/>
      <c r="C27" s="14"/>
      <c r="D27" s="14"/>
    </row>
    <row r="28" spans="1:18">
      <c r="A28" s="85" t="s">
        <v>252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2"/>
  <sheetViews>
    <sheetView rightToLeft="1" workbookViewId="0">
      <selection activeCell="A7" sqref="A7"/>
    </sheetView>
  </sheetViews>
  <sheetFormatPr defaultColWidth="0" defaultRowHeight="18" zeroHeight="1"/>
  <cols>
    <col min="1" max="1" width="42.1406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2.7109375" style="14" bestFit="1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1"/>
    </row>
    <row r="6" spans="1:97" ht="26.25" customHeight="1">
      <c r="A6" s="99" t="s">
        <v>90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1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f>G11+G17</f>
        <v>45802.83</v>
      </c>
      <c r="H10" s="7"/>
      <c r="I10" s="63">
        <f>I11+I17</f>
        <v>3681.670665225065</v>
      </c>
      <c r="J10" s="7"/>
      <c r="K10" s="64">
        <f>I10/$I$10</f>
        <v>1</v>
      </c>
      <c r="L10" s="64">
        <f>I10/'סכום נכסי הקרן'!$C$41</f>
        <v>1.0579175845767702E-2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f>SUM(G12:G16)</f>
        <v>29159.16</v>
      </c>
      <c r="I11" s="69">
        <f>SUM(I12:I16)</f>
        <v>3628.8203788082028</v>
      </c>
      <c r="K11" s="68">
        <f t="shared" ref="K11:K21" si="0">I11/$I$10</f>
        <v>0.98564502607035021</v>
      </c>
      <c r="L11" s="68">
        <f>I11/'סכום נכסי הקרן'!$C$41</f>
        <v>1.0427312052304526E-2</v>
      </c>
    </row>
    <row r="12" spans="1:97">
      <c r="A12" t="s">
        <v>765</v>
      </c>
      <c r="B12" t="s">
        <v>766</v>
      </c>
      <c r="C12" t="s">
        <v>122</v>
      </c>
      <c r="D12" t="s">
        <v>767</v>
      </c>
      <c r="E12" t="s">
        <v>281</v>
      </c>
      <c r="F12" t="s">
        <v>105</v>
      </c>
      <c r="G12" s="65">
        <v>24305.14</v>
      </c>
      <c r="H12" s="65">
        <v>280.58270000000027</v>
      </c>
      <c r="I12" s="65">
        <v>222.31901884554301</v>
      </c>
      <c r="J12" s="66">
        <v>3.2000000000000002E-3</v>
      </c>
      <c r="K12" s="66">
        <f t="shared" si="0"/>
        <v>6.0385362804294275E-2</v>
      </c>
      <c r="L12" s="66">
        <f>I12/'סכום נכסי הקרן'!$C$41</f>
        <v>6.388273716171095E-4</v>
      </c>
    </row>
    <row r="13" spans="1:97">
      <c r="A13" t="s">
        <v>768</v>
      </c>
      <c r="B13" t="s">
        <v>461</v>
      </c>
      <c r="C13" t="s">
        <v>122</v>
      </c>
      <c r="D13" t="s">
        <v>462</v>
      </c>
      <c r="E13" t="s">
        <v>463</v>
      </c>
      <c r="F13" t="s">
        <v>101</v>
      </c>
      <c r="G13" s="65">
        <v>1068</v>
      </c>
      <c r="H13" s="65">
        <v>389.86354799999998</v>
      </c>
      <c r="I13" s="65">
        <v>4.1637426926399996</v>
      </c>
      <c r="J13" s="66">
        <v>6.1999999999999998E-3</v>
      </c>
      <c r="K13" s="66">
        <f t="shared" si="0"/>
        <v>1.1309383894568053E-3</v>
      </c>
      <c r="L13" s="66">
        <f>I13/'סכום נכסי הקרן'!$C$41</f>
        <v>1.196439609279286E-5</v>
      </c>
    </row>
    <row r="14" spans="1:97">
      <c r="A14" t="s">
        <v>769</v>
      </c>
      <c r="B14" t="s">
        <v>770</v>
      </c>
      <c r="C14" t="s">
        <v>122</v>
      </c>
      <c r="D14" t="s">
        <v>771</v>
      </c>
      <c r="E14" t="s">
        <v>393</v>
      </c>
      <c r="F14" t="s">
        <v>101</v>
      </c>
      <c r="G14" s="65">
        <v>2</v>
      </c>
      <c r="H14" s="65">
        <v>38338500</v>
      </c>
      <c r="I14" s="65">
        <v>766.77</v>
      </c>
      <c r="J14" s="66">
        <v>1.8965517241379311E-3</v>
      </c>
      <c r="K14" s="66">
        <f t="shared" si="0"/>
        <v>0.20826686298762859</v>
      </c>
      <c r="L14" s="66">
        <f>I14/'סכום נכסי הקרן'!$C$41</f>
        <v>2.2032917663925319E-3</v>
      </c>
    </row>
    <row r="15" spans="1:97">
      <c r="A15" t="s">
        <v>772</v>
      </c>
      <c r="B15" t="s">
        <v>773</v>
      </c>
      <c r="C15" t="s">
        <v>122</v>
      </c>
      <c r="D15" t="s">
        <v>774</v>
      </c>
      <c r="E15" t="s">
        <v>775</v>
      </c>
      <c r="F15" t="s">
        <v>105</v>
      </c>
      <c r="G15" s="65">
        <v>3764.69</v>
      </c>
      <c r="H15" s="65">
        <v>16831.61210000002</v>
      </c>
      <c r="I15" s="65">
        <v>2065.7251372700198</v>
      </c>
      <c r="J15" s="66">
        <v>6.7194431642916624E-4</v>
      </c>
      <c r="K15" s="66">
        <f t="shared" si="0"/>
        <v>0.5610836289029506</v>
      </c>
      <c r="L15" s="66">
        <f>I15/'סכום נכסי הקרן'!$C$41</f>
        <v>5.9358023743457848E-3</v>
      </c>
    </row>
    <row r="16" spans="1:97">
      <c r="A16" t="s">
        <v>857</v>
      </c>
      <c r="B16">
        <v>74209</v>
      </c>
      <c r="C16" t="s">
        <v>122</v>
      </c>
      <c r="D16">
        <v>514829126</v>
      </c>
      <c r="E16" t="s">
        <v>858</v>
      </c>
      <c r="F16" t="s">
        <v>101</v>
      </c>
      <c r="G16" s="65">
        <v>19.329999999999998</v>
      </c>
      <c r="H16" s="65">
        <v>2947969.39</v>
      </c>
      <c r="I16" s="65">
        <f>569842.48/1000</f>
        <v>569.84248000000002</v>
      </c>
      <c r="J16" s="66">
        <v>9.7000000000000003E-3</v>
      </c>
      <c r="K16" s="66">
        <f t="shared" si="0"/>
        <v>0.15477823298601992</v>
      </c>
      <c r="L16" s="66">
        <f>I16/'סכום נכסי הקרן'!$C$41</f>
        <v>1.6374261438563077E-3</v>
      </c>
    </row>
    <row r="17" spans="1:12">
      <c r="A17" s="67" t="s">
        <v>231</v>
      </c>
      <c r="B17" s="14"/>
      <c r="C17" s="14"/>
      <c r="D17" s="14"/>
      <c r="G17" s="69">
        <v>16643.669999999998</v>
      </c>
      <c r="I17" s="69">
        <v>52.850286416861998</v>
      </c>
      <c r="K17" s="68">
        <f t="shared" si="0"/>
        <v>1.4354973929649732E-2</v>
      </c>
      <c r="L17" s="68">
        <f>I17/'סכום נכסי הקרן'!$C$41</f>
        <v>1.5186379346317553E-4</v>
      </c>
    </row>
    <row r="18" spans="1:12">
      <c r="A18" s="67" t="s">
        <v>256</v>
      </c>
      <c r="B18" s="14"/>
      <c r="C18" s="14"/>
      <c r="D18" s="14"/>
      <c r="G18" s="69">
        <v>0</v>
      </c>
      <c r="I18" s="69">
        <v>0</v>
      </c>
      <c r="K18" s="68">
        <f t="shared" si="0"/>
        <v>0</v>
      </c>
      <c r="L18" s="68">
        <f>I18/'סכום נכסי הקרן'!$C$41</f>
        <v>0</v>
      </c>
    </row>
    <row r="19" spans="1:12">
      <c r="A19" t="s">
        <v>226</v>
      </c>
      <c r="B19" t="s">
        <v>226</v>
      </c>
      <c r="C19" s="14"/>
      <c r="D19" s="14"/>
      <c r="E19" t="s">
        <v>226</v>
      </c>
      <c r="F19" t="s">
        <v>226</v>
      </c>
      <c r="G19" s="65">
        <v>0</v>
      </c>
      <c r="H19" s="65">
        <v>0</v>
      </c>
      <c r="I19" s="65">
        <v>0</v>
      </c>
      <c r="J19" s="66">
        <v>0</v>
      </c>
      <c r="K19" s="66">
        <f t="shared" si="0"/>
        <v>0</v>
      </c>
      <c r="L19" s="66">
        <f>I19/'סכום נכסי הקרן'!$C$41</f>
        <v>0</v>
      </c>
    </row>
    <row r="20" spans="1:12">
      <c r="A20" s="67" t="s">
        <v>257</v>
      </c>
      <c r="B20" s="14"/>
      <c r="C20" s="14"/>
      <c r="D20" s="14"/>
      <c r="G20" s="69">
        <v>16643.669999999998</v>
      </c>
      <c r="I20" s="69">
        <v>52.850286416861998</v>
      </c>
      <c r="K20" s="68">
        <f t="shared" si="0"/>
        <v>1.4354973929649732E-2</v>
      </c>
      <c r="L20" s="68">
        <f>I20/'סכום נכסי הקרן'!$C$41</f>
        <v>1.5186379346317553E-4</v>
      </c>
    </row>
    <row r="21" spans="1:12">
      <c r="A21" t="s">
        <v>776</v>
      </c>
      <c r="B21" t="s">
        <v>777</v>
      </c>
      <c r="C21" t="s">
        <v>122</v>
      </c>
      <c r="D21" t="s">
        <v>771</v>
      </c>
      <c r="E21" t="s">
        <v>560</v>
      </c>
      <c r="F21" t="s">
        <v>109</v>
      </c>
      <c r="G21" s="65">
        <v>16643.669999999998</v>
      </c>
      <c r="H21" s="65">
        <v>81.95</v>
      </c>
      <c r="I21" s="65">
        <v>52.850286416861998</v>
      </c>
      <c r="J21" s="66">
        <v>1.2193955919577817E-3</v>
      </c>
      <c r="K21" s="66">
        <f t="shared" si="0"/>
        <v>1.4354973929649732E-2</v>
      </c>
      <c r="L21" s="66">
        <f>I21/'סכום נכסי הקרן'!$C$41</f>
        <v>1.5186379346317553E-4</v>
      </c>
    </row>
    <row r="22" spans="1:12">
      <c r="A22" s="85" t="s">
        <v>233</v>
      </c>
      <c r="B22" s="14"/>
      <c r="C22" s="14"/>
      <c r="D22" s="14"/>
    </row>
    <row r="23" spans="1:12">
      <c r="A23" s="85" t="s">
        <v>250</v>
      </c>
      <c r="B23" s="14"/>
      <c r="C23" s="14"/>
      <c r="D23" s="14"/>
    </row>
    <row r="24" spans="1:12">
      <c r="A24" s="85" t="s">
        <v>251</v>
      </c>
      <c r="B24" s="14"/>
      <c r="C24" s="14"/>
      <c r="D24" s="14"/>
    </row>
    <row r="25" spans="1:12">
      <c r="A25" s="85" t="s">
        <v>252</v>
      </c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  <row r="392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85546875" style="16" hidden="1" customWidth="1"/>
    <col min="15" max="15" width="8" style="16" hidden="1" customWidth="1"/>
    <col min="16" max="16" width="8.7109375" style="16" hidden="1" customWidth="1"/>
    <col min="17" max="17" width="10" style="16" hidden="1" customWidth="1"/>
    <col min="18" max="18" width="9.5703125" style="14" hidden="1" customWidth="1"/>
    <col min="19" max="19" width="6.140625" style="14" hidden="1" customWidth="1"/>
    <col min="20" max="21" width="5.7109375" style="14" hidden="1" customWidth="1"/>
    <col min="22" max="22" width="6.85546875" style="14" hidden="1" customWidth="1"/>
    <col min="23" max="23" width="6.42578125" style="14" hidden="1" customWidth="1"/>
    <col min="24" max="24" width="6.7109375" style="14" hidden="1" customWidth="1"/>
    <col min="25" max="25" width="7.28515625" style="14" hidden="1" customWidth="1"/>
    <col min="26" max="37" width="5.7109375" style="14" hidden="1" customWidth="1"/>
    <col min="38" max="38" width="9.140625" style="14" hidden="1" customWidth="1"/>
    <col min="39" max="51" width="0" style="14" hidden="1" customWidth="1"/>
    <col min="52" max="16384" width="9.140625" style="14" hidden="1"/>
  </cols>
  <sheetData>
    <row r="1" spans="1:50">
      <c r="A1" s="2" t="s">
        <v>0</v>
      </c>
      <c r="B1" t="s">
        <v>196</v>
      </c>
    </row>
    <row r="2" spans="1:50">
      <c r="A2" s="2" t="s">
        <v>1</v>
      </c>
      <c r="B2" t="s">
        <v>197</v>
      </c>
    </row>
    <row r="3" spans="1:50">
      <c r="A3" s="2" t="s">
        <v>2</v>
      </c>
      <c r="B3" t="s">
        <v>198</v>
      </c>
    </row>
    <row r="4" spans="1:50">
      <c r="A4" s="2" t="s">
        <v>3</v>
      </c>
      <c r="B4" t="s">
        <v>199</v>
      </c>
    </row>
    <row r="5" spans="1:50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50" ht="26.25" customHeight="1">
      <c r="A6" s="99" t="s">
        <v>138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0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AX7" s="14"/>
    </row>
    <row r="8" spans="1:50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AX8" s="14"/>
    </row>
    <row r="9" spans="1:50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AX9" s="14"/>
    </row>
    <row r="10" spans="1:50" s="20" customFormat="1" ht="18" customHeight="1">
      <c r="A10" s="21" t="s">
        <v>139</v>
      </c>
      <c r="B10" s="7"/>
      <c r="C10" s="7"/>
      <c r="D10" s="7"/>
      <c r="E10" s="63">
        <v>989087.93</v>
      </c>
      <c r="F10" s="7"/>
      <c r="G10" s="63">
        <v>3981.2783682004638</v>
      </c>
      <c r="H10" s="7"/>
      <c r="I10" s="64">
        <v>1</v>
      </c>
      <c r="J10" s="64">
        <v>1.15E-2</v>
      </c>
      <c r="K10" s="16"/>
      <c r="L10" s="16"/>
      <c r="M10" s="16"/>
      <c r="N10" s="16"/>
      <c r="O10" s="16"/>
      <c r="P10" s="16"/>
      <c r="AX10" s="14"/>
    </row>
    <row r="11" spans="1:50">
      <c r="A11" s="67" t="s">
        <v>202</v>
      </c>
      <c r="B11" s="14"/>
      <c r="E11" s="69">
        <v>565099.15</v>
      </c>
      <c r="G11" s="69">
        <v>2039.32379404515</v>
      </c>
      <c r="I11" s="68">
        <v>0.51219999999999999</v>
      </c>
      <c r="J11" s="68">
        <v>5.8999999999999999E-3</v>
      </c>
    </row>
    <row r="12" spans="1:50">
      <c r="A12" s="67" t="s">
        <v>778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0">
      <c r="A13" t="s">
        <v>226</v>
      </c>
      <c r="B13" t="s">
        <v>226</v>
      </c>
      <c r="C13" t="s">
        <v>226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0">
      <c r="A14" s="67" t="s">
        <v>779</v>
      </c>
      <c r="B14" s="14"/>
      <c r="E14" s="69">
        <v>239943.3</v>
      </c>
      <c r="G14" s="69">
        <v>367.58185826490001</v>
      </c>
      <c r="I14" s="68">
        <v>9.2299999999999993E-2</v>
      </c>
      <c r="J14" s="68">
        <v>1.1000000000000001E-3</v>
      </c>
    </row>
    <row r="15" spans="1:50">
      <c r="A15" t="s">
        <v>780</v>
      </c>
      <c r="B15">
        <v>74177</v>
      </c>
      <c r="C15" t="s">
        <v>101</v>
      </c>
      <c r="D15" t="s">
        <v>781</v>
      </c>
      <c r="E15" s="65">
        <v>239943.3</v>
      </c>
      <c r="F15" s="65">
        <v>153.1953</v>
      </c>
      <c r="G15" s="65">
        <v>367.58185826490001</v>
      </c>
      <c r="H15" s="66">
        <v>8.1959909003002961E-4</v>
      </c>
      <c r="I15" s="66">
        <v>9.2299999999999993E-2</v>
      </c>
      <c r="J15" s="66">
        <v>1.1000000000000001E-3</v>
      </c>
    </row>
    <row r="16" spans="1:50">
      <c r="A16" s="67" t="s">
        <v>782</v>
      </c>
      <c r="B16" s="14"/>
      <c r="E16" s="69">
        <v>277846</v>
      </c>
      <c r="G16" s="69">
        <v>485.06932877525998</v>
      </c>
      <c r="I16" s="68">
        <v>0.12180000000000001</v>
      </c>
      <c r="J16" s="68">
        <v>1.4E-3</v>
      </c>
    </row>
    <row r="17" spans="1:10">
      <c r="A17" t="s">
        <v>783</v>
      </c>
      <c r="B17">
        <v>74204</v>
      </c>
      <c r="C17" t="s">
        <v>101</v>
      </c>
      <c r="D17" t="s">
        <v>784</v>
      </c>
      <c r="E17" s="65">
        <v>277846</v>
      </c>
      <c r="F17" s="65">
        <v>174.58208099999999</v>
      </c>
      <c r="G17" s="65">
        <v>485.06932877525998</v>
      </c>
      <c r="H17" s="66">
        <v>1.3826541355822415E-3</v>
      </c>
      <c r="I17" s="66">
        <v>0.12180000000000001</v>
      </c>
      <c r="J17" s="66">
        <v>1.4E-3</v>
      </c>
    </row>
    <row r="18" spans="1:10">
      <c r="A18" s="67" t="s">
        <v>785</v>
      </c>
      <c r="B18" s="14"/>
      <c r="E18" s="69">
        <v>47309.85</v>
      </c>
      <c r="G18" s="69">
        <v>1186.6726070049899</v>
      </c>
      <c r="I18" s="68">
        <v>0.29809999999999998</v>
      </c>
      <c r="J18" s="68">
        <v>3.3999999999999998E-3</v>
      </c>
    </row>
    <row r="19" spans="1:10">
      <c r="A19" t="s">
        <v>786</v>
      </c>
      <c r="B19">
        <v>74173</v>
      </c>
      <c r="C19" t="s">
        <v>105</v>
      </c>
      <c r="D19" t="s">
        <v>787</v>
      </c>
      <c r="E19" s="65">
        <v>45385.85</v>
      </c>
      <c r="F19" s="65">
        <v>69.90893800000002</v>
      </c>
      <c r="G19" s="65">
        <v>103.43577630351</v>
      </c>
      <c r="H19" s="66">
        <v>1.20794504695381E-3</v>
      </c>
      <c r="I19" s="66">
        <v>2.5999999999999999E-2</v>
      </c>
      <c r="J19" s="66">
        <v>2.9999999999999997E-4</v>
      </c>
    </row>
    <row r="20" spans="1:10">
      <c r="A20" t="s">
        <v>788</v>
      </c>
      <c r="B20">
        <v>74196</v>
      </c>
      <c r="C20" t="s">
        <v>101</v>
      </c>
      <c r="D20" t="s">
        <v>789</v>
      </c>
      <c r="E20" s="65">
        <v>1924</v>
      </c>
      <c r="F20" s="65">
        <v>56301.290577</v>
      </c>
      <c r="G20" s="65">
        <v>1083.2368307014799</v>
      </c>
      <c r="H20" s="66">
        <v>7.1306084899461187E-4</v>
      </c>
      <c r="I20" s="66">
        <v>0.27210000000000001</v>
      </c>
      <c r="J20" s="66">
        <v>3.0999999999999999E-3</v>
      </c>
    </row>
    <row r="21" spans="1:10">
      <c r="A21" s="67" t="s">
        <v>231</v>
      </c>
      <c r="B21" s="14"/>
      <c r="E21" s="69">
        <v>423988.78</v>
      </c>
      <c r="G21" s="69">
        <v>1941.954574155314</v>
      </c>
      <c r="I21" s="68">
        <v>0.48780000000000001</v>
      </c>
      <c r="J21" s="68">
        <v>5.5999999999999999E-3</v>
      </c>
    </row>
    <row r="22" spans="1:10">
      <c r="A22" s="67" t="s">
        <v>790</v>
      </c>
      <c r="B22" s="14"/>
      <c r="E22" s="69">
        <v>0</v>
      </c>
      <c r="G22" s="69">
        <v>0</v>
      </c>
      <c r="I22" s="68">
        <v>0</v>
      </c>
      <c r="J22" s="68">
        <v>0</v>
      </c>
    </row>
    <row r="23" spans="1:10">
      <c r="A23" t="s">
        <v>226</v>
      </c>
      <c r="B23" t="s">
        <v>226</v>
      </c>
      <c r="C23" t="s">
        <v>226</v>
      </c>
      <c r="E23" s="65">
        <v>0</v>
      </c>
      <c r="F23" s="65">
        <v>0</v>
      </c>
      <c r="G23" s="65">
        <v>0</v>
      </c>
      <c r="H23" s="66">
        <v>0</v>
      </c>
      <c r="I23" s="66">
        <v>0</v>
      </c>
      <c r="J23" s="66">
        <v>0</v>
      </c>
    </row>
    <row r="24" spans="1:10">
      <c r="A24" s="67" t="s">
        <v>791</v>
      </c>
      <c r="B24" s="14"/>
      <c r="E24" s="69">
        <v>107500.18</v>
      </c>
      <c r="G24" s="69">
        <v>858.64306495718404</v>
      </c>
      <c r="I24" s="68">
        <v>0.2157</v>
      </c>
      <c r="J24" s="68">
        <v>2.5000000000000001E-3</v>
      </c>
    </row>
    <row r="25" spans="1:10">
      <c r="A25" t="s">
        <v>792</v>
      </c>
      <c r="B25">
        <v>74188</v>
      </c>
      <c r="C25" t="s">
        <v>105</v>
      </c>
      <c r="D25" t="s">
        <v>793</v>
      </c>
      <c r="E25" s="65">
        <v>7500.18</v>
      </c>
      <c r="F25" s="65">
        <v>1395.6880000000001</v>
      </c>
      <c r="G25" s="65">
        <v>341.25390589718398</v>
      </c>
      <c r="H25" s="66">
        <v>2.0412956200611753E-4</v>
      </c>
      <c r="I25" s="66">
        <v>8.5699999999999998E-2</v>
      </c>
      <c r="J25" s="66">
        <v>1E-3</v>
      </c>
    </row>
    <row r="26" spans="1:10">
      <c r="A26" t="s">
        <v>794</v>
      </c>
      <c r="B26">
        <v>74189</v>
      </c>
      <c r="C26" t="s">
        <v>105</v>
      </c>
      <c r="D26" t="s">
        <v>795</v>
      </c>
      <c r="E26" s="65">
        <v>100000</v>
      </c>
      <c r="F26" s="65">
        <v>158.70833099999999</v>
      </c>
      <c r="G26" s="65">
        <v>517.38915906</v>
      </c>
      <c r="H26" s="66">
        <v>9.9270697636150195E-4</v>
      </c>
      <c r="I26" s="66">
        <v>0.13</v>
      </c>
      <c r="J26" s="66">
        <v>1.5E-3</v>
      </c>
    </row>
    <row r="27" spans="1:10">
      <c r="A27" s="67" t="s">
        <v>796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226</v>
      </c>
      <c r="B28" t="s">
        <v>226</v>
      </c>
      <c r="C28" t="s">
        <v>226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67" t="s">
        <v>797</v>
      </c>
      <c r="B29" s="14"/>
      <c r="E29" s="69">
        <v>316488.59999999998</v>
      </c>
      <c r="G29" s="69">
        <v>1083.3115091981299</v>
      </c>
      <c r="I29" s="68">
        <v>0.27210000000000001</v>
      </c>
      <c r="J29" s="68">
        <v>3.0999999999999999E-3</v>
      </c>
    </row>
    <row r="30" spans="1:10">
      <c r="A30" t="s">
        <v>798</v>
      </c>
      <c r="B30">
        <v>74215</v>
      </c>
      <c r="C30" t="s">
        <v>105</v>
      </c>
      <c r="D30" t="s">
        <v>799</v>
      </c>
      <c r="E30" s="65">
        <v>155506</v>
      </c>
      <c r="F30" s="65">
        <v>100</v>
      </c>
      <c r="G30" s="65">
        <v>506.94956000000002</v>
      </c>
      <c r="H30" s="66">
        <v>1.5235929035294119E-3</v>
      </c>
      <c r="I30" s="66">
        <v>0.1273</v>
      </c>
      <c r="J30" s="66">
        <v>1.5E-3</v>
      </c>
    </row>
    <row r="31" spans="1:10">
      <c r="A31" t="s">
        <v>800</v>
      </c>
      <c r="B31">
        <v>74207</v>
      </c>
      <c r="C31" t="s">
        <v>105</v>
      </c>
      <c r="D31" t="s">
        <v>801</v>
      </c>
      <c r="E31" s="65">
        <v>45352.6</v>
      </c>
      <c r="F31" s="65">
        <v>101.9342310000003</v>
      </c>
      <c r="G31" s="65">
        <v>150.70922639813</v>
      </c>
      <c r="H31" s="66">
        <v>2.3703988197969478E-5</v>
      </c>
      <c r="I31" s="66">
        <v>3.7900000000000003E-2</v>
      </c>
      <c r="J31" s="66">
        <v>4.0000000000000002E-4</v>
      </c>
    </row>
    <row r="32" spans="1:10">
      <c r="A32" t="s">
        <v>802</v>
      </c>
      <c r="B32">
        <v>74205</v>
      </c>
      <c r="C32" t="s">
        <v>109</v>
      </c>
      <c r="D32" t="s">
        <v>803</v>
      </c>
      <c r="E32" s="65">
        <v>79211</v>
      </c>
      <c r="F32" s="65">
        <v>100</v>
      </c>
      <c r="G32" s="65">
        <v>306.92678280000001</v>
      </c>
      <c r="H32" s="66">
        <v>3.831783349753694E-3</v>
      </c>
      <c r="I32" s="66">
        <v>7.7100000000000002E-2</v>
      </c>
      <c r="J32" s="66">
        <v>8.9999999999999998E-4</v>
      </c>
    </row>
    <row r="33" spans="1:10">
      <c r="A33" t="s">
        <v>804</v>
      </c>
      <c r="B33">
        <v>74216</v>
      </c>
      <c r="C33" t="s">
        <v>105</v>
      </c>
      <c r="D33" t="s">
        <v>805</v>
      </c>
      <c r="E33" s="65">
        <v>36419</v>
      </c>
      <c r="F33" s="65">
        <v>100</v>
      </c>
      <c r="G33" s="65">
        <v>118.72593999999999</v>
      </c>
      <c r="H33" s="66">
        <v>6.0698333333333333E-4</v>
      </c>
      <c r="I33" s="66">
        <v>2.98E-2</v>
      </c>
      <c r="J33" s="66">
        <v>2.9999999999999997E-4</v>
      </c>
    </row>
    <row r="34" spans="1:10">
      <c r="A34" s="85" t="s">
        <v>233</v>
      </c>
      <c r="B34" s="14"/>
    </row>
    <row r="35" spans="1:10">
      <c r="A35" s="85" t="s">
        <v>250</v>
      </c>
      <c r="B35" s="14"/>
    </row>
    <row r="36" spans="1:10">
      <c r="A36" s="85" t="s">
        <v>251</v>
      </c>
      <c r="B36" s="14"/>
    </row>
    <row r="37" spans="1:10">
      <c r="A37" s="85" t="s">
        <v>252</v>
      </c>
      <c r="B37" s="14"/>
    </row>
    <row r="38" spans="1:10" hidden="1">
      <c r="B38" s="14"/>
    </row>
    <row r="39" spans="1:10" hidden="1"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52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8" ht="26.25" customHeight="1">
      <c r="A6" s="99" t="s">
        <v>140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24305.14</v>
      </c>
      <c r="G10" s="7"/>
      <c r="H10" s="63">
        <v>17.521498621757601</v>
      </c>
      <c r="I10" s="7"/>
      <c r="J10" s="64">
        <v>1</v>
      </c>
      <c r="K10" s="64">
        <v>1E-4</v>
      </c>
      <c r="L10" s="14"/>
      <c r="M10" s="14"/>
      <c r="N10" s="14"/>
      <c r="O10" s="14"/>
      <c r="BF10" s="14"/>
    </row>
    <row r="11" spans="1:58">
      <c r="A11" s="67" t="s">
        <v>806</v>
      </c>
      <c r="B11" s="14"/>
      <c r="C11" s="14"/>
      <c r="F11" s="69">
        <v>24305.14</v>
      </c>
      <c r="H11" s="69">
        <v>17.521498621757601</v>
      </c>
      <c r="J11" s="68">
        <v>1</v>
      </c>
      <c r="K11" s="68">
        <v>1E-4</v>
      </c>
    </row>
    <row r="12" spans="1:58">
      <c r="A12" t="s">
        <v>807</v>
      </c>
      <c r="B12" t="s">
        <v>808</v>
      </c>
      <c r="C12" t="s">
        <v>281</v>
      </c>
      <c r="D12" t="s">
        <v>105</v>
      </c>
      <c r="E12" t="s">
        <v>809</v>
      </c>
      <c r="F12" s="65">
        <v>24305.14</v>
      </c>
      <c r="G12" s="65">
        <v>22.113399999999999</v>
      </c>
      <c r="H12" s="65">
        <v>17.521498621757601</v>
      </c>
      <c r="I12" s="66">
        <v>0</v>
      </c>
      <c r="J12" s="66">
        <v>1</v>
      </c>
      <c r="K12" s="66">
        <v>1E-4</v>
      </c>
    </row>
    <row r="13" spans="1:58">
      <c r="A13" s="67" t="s">
        <v>728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226</v>
      </c>
      <c r="B14" t="s">
        <v>226</v>
      </c>
      <c r="C14" t="s">
        <v>226</v>
      </c>
      <c r="D14" t="s">
        <v>226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5" t="s">
        <v>233</v>
      </c>
      <c r="B15" s="14"/>
      <c r="C15" s="14"/>
    </row>
    <row r="16" spans="1:58">
      <c r="A16" s="85" t="s">
        <v>250</v>
      </c>
      <c r="B16" s="14"/>
      <c r="C16" s="14"/>
    </row>
    <row r="17" spans="1:3">
      <c r="A17" s="85" t="s">
        <v>251</v>
      </c>
      <c r="B17" s="14"/>
      <c r="C17" s="14"/>
    </row>
    <row r="18" spans="1:3">
      <c r="A18" s="85" t="s">
        <v>252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1"/>
    </row>
    <row r="6" spans="1:51" ht="26.25" customHeight="1">
      <c r="A6" s="99" t="s">
        <v>141</v>
      </c>
      <c r="B6" s="100"/>
      <c r="C6" s="100"/>
      <c r="D6" s="100"/>
      <c r="E6" s="100"/>
      <c r="F6" s="100"/>
      <c r="G6" s="100"/>
      <c r="H6" s="100"/>
      <c r="I6" s="100"/>
      <c r="J6" s="100"/>
      <c r="K6" s="101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729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226</v>
      </c>
      <c r="B13" t="s">
        <v>226</v>
      </c>
      <c r="C13" t="s">
        <v>226</v>
      </c>
      <c r="D13" t="s">
        <v>226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730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226</v>
      </c>
      <c r="B15" t="s">
        <v>226</v>
      </c>
      <c r="C15" t="s">
        <v>226</v>
      </c>
      <c r="D15" t="s">
        <v>226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810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226</v>
      </c>
      <c r="B17" t="s">
        <v>226</v>
      </c>
      <c r="C17" t="s">
        <v>226</v>
      </c>
      <c r="D17" t="s">
        <v>226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731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226</v>
      </c>
      <c r="B19" t="s">
        <v>226</v>
      </c>
      <c r="C19" t="s">
        <v>226</v>
      </c>
      <c r="D19" t="s">
        <v>226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258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226</v>
      </c>
      <c r="B21" t="s">
        <v>226</v>
      </c>
      <c r="C21" t="s">
        <v>226</v>
      </c>
      <c r="D21" t="s">
        <v>226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231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729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226</v>
      </c>
      <c r="B24" t="s">
        <v>226</v>
      </c>
      <c r="C24" t="s">
        <v>226</v>
      </c>
      <c r="D24" t="s">
        <v>226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734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226</v>
      </c>
      <c r="B26" t="s">
        <v>226</v>
      </c>
      <c r="C26" t="s">
        <v>226</v>
      </c>
      <c r="D26" t="s">
        <v>226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731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226</v>
      </c>
      <c r="B28" t="s">
        <v>226</v>
      </c>
      <c r="C28" t="s">
        <v>226</v>
      </c>
      <c r="D28" t="s">
        <v>226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735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226</v>
      </c>
      <c r="B30" t="s">
        <v>226</v>
      </c>
      <c r="C30" t="s">
        <v>226</v>
      </c>
      <c r="D30" t="s">
        <v>226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258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226</v>
      </c>
      <c r="B32" t="s">
        <v>226</v>
      </c>
      <c r="C32" t="s">
        <v>226</v>
      </c>
      <c r="D32" t="s">
        <v>226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5" t="s">
        <v>233</v>
      </c>
      <c r="B33" s="14"/>
      <c r="C33" s="14"/>
    </row>
    <row r="34" spans="1:3">
      <c r="A34" s="85" t="s">
        <v>250</v>
      </c>
      <c r="B34" s="14"/>
      <c r="C34" s="14"/>
    </row>
    <row r="35" spans="1:3">
      <c r="A35" s="85" t="s">
        <v>251</v>
      </c>
      <c r="B35" s="14"/>
      <c r="C35" s="14"/>
    </row>
    <row r="36" spans="1:3">
      <c r="A36" s="85" t="s">
        <v>252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1"/>
    </row>
    <row r="6" spans="1:48" ht="26.25" customHeight="1">
      <c r="A6" s="99" t="s">
        <v>142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-9196210</v>
      </c>
      <c r="G10" s="7"/>
      <c r="H10" s="63">
        <v>-80.764045057273336</v>
      </c>
      <c r="I10" s="64">
        <v>1</v>
      </c>
      <c r="J10" s="64">
        <v>-2.0000000000000001E-4</v>
      </c>
      <c r="AV10" s="14"/>
    </row>
    <row r="11" spans="1:48">
      <c r="A11" s="67" t="s">
        <v>202</v>
      </c>
      <c r="B11" s="14"/>
      <c r="C11" s="14"/>
      <c r="F11" s="69">
        <v>-9196210</v>
      </c>
      <c r="H11" s="69">
        <v>-80.764045057273336</v>
      </c>
      <c r="I11" s="68">
        <v>1</v>
      </c>
      <c r="J11" s="68">
        <v>-2.0000000000000001E-4</v>
      </c>
    </row>
    <row r="12" spans="1:48">
      <c r="A12" s="67" t="s">
        <v>729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226</v>
      </c>
      <c r="B13" t="s">
        <v>226</v>
      </c>
      <c r="C13" t="s">
        <v>226</v>
      </c>
      <c r="D13" t="s">
        <v>226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730</v>
      </c>
      <c r="B14" s="14"/>
      <c r="C14" s="14"/>
      <c r="F14" s="69">
        <v>-9196210</v>
      </c>
      <c r="H14" s="69">
        <v>-80.764045057273336</v>
      </c>
      <c r="I14" s="68">
        <v>1</v>
      </c>
      <c r="J14" s="68">
        <v>-2.0000000000000001E-4</v>
      </c>
    </row>
    <row r="15" spans="1:48">
      <c r="A15" t="s">
        <v>811</v>
      </c>
      <c r="B15" t="s">
        <v>812</v>
      </c>
      <c r="C15" t="s">
        <v>122</v>
      </c>
      <c r="D15" t="s">
        <v>109</v>
      </c>
      <c r="E15" t="s">
        <v>813</v>
      </c>
      <c r="F15" s="65">
        <v>-727210</v>
      </c>
      <c r="G15" s="65">
        <v>-7.6836408685930611</v>
      </c>
      <c r="H15" s="65">
        <v>55.876204760495597</v>
      </c>
      <c r="I15" s="66">
        <v>-0.69179999999999997</v>
      </c>
      <c r="J15" s="66">
        <v>2.0000000000000001E-4</v>
      </c>
    </row>
    <row r="16" spans="1:48">
      <c r="A16" t="s">
        <v>814</v>
      </c>
      <c r="B16" t="s">
        <v>815</v>
      </c>
      <c r="C16" t="s">
        <v>122</v>
      </c>
      <c r="D16" t="s">
        <v>105</v>
      </c>
      <c r="E16" t="s">
        <v>813</v>
      </c>
      <c r="F16" s="65">
        <v>-8245000</v>
      </c>
      <c r="G16" s="65">
        <v>1.615838182779624</v>
      </c>
      <c r="H16" s="65">
        <v>-133.22585817018</v>
      </c>
      <c r="I16" s="66">
        <v>1.6496</v>
      </c>
      <c r="J16" s="66">
        <v>-4.0000000000000002E-4</v>
      </c>
    </row>
    <row r="17" spans="1:10">
      <c r="A17" t="s">
        <v>816</v>
      </c>
      <c r="B17" t="s">
        <v>817</v>
      </c>
      <c r="C17" t="s">
        <v>122</v>
      </c>
      <c r="D17" t="s">
        <v>105</v>
      </c>
      <c r="E17" t="s">
        <v>813</v>
      </c>
      <c r="F17" s="65">
        <v>-224000</v>
      </c>
      <c r="G17" s="65">
        <v>1.5242819855307768</v>
      </c>
      <c r="H17" s="65">
        <v>-3.41439164758894</v>
      </c>
      <c r="I17" s="66">
        <v>4.2299999999999997E-2</v>
      </c>
      <c r="J17" s="66">
        <v>0</v>
      </c>
    </row>
    <row r="18" spans="1:10">
      <c r="A18" s="67" t="s">
        <v>810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226</v>
      </c>
      <c r="B19" t="s">
        <v>226</v>
      </c>
      <c r="C19" t="s">
        <v>226</v>
      </c>
      <c r="D19" t="s">
        <v>226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731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226</v>
      </c>
      <c r="B21" t="s">
        <v>226</v>
      </c>
      <c r="C21" t="s">
        <v>226</v>
      </c>
      <c r="D21" t="s">
        <v>226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258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226</v>
      </c>
      <c r="B23" t="s">
        <v>226</v>
      </c>
      <c r="C23" t="s">
        <v>226</v>
      </c>
      <c r="D23" t="s">
        <v>226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231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729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226</v>
      </c>
      <c r="B26" t="s">
        <v>226</v>
      </c>
      <c r="C26" t="s">
        <v>226</v>
      </c>
      <c r="D26" t="s">
        <v>226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734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226</v>
      </c>
      <c r="B28" t="s">
        <v>226</v>
      </c>
      <c r="C28" t="s">
        <v>226</v>
      </c>
      <c r="D28" t="s">
        <v>226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731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226</v>
      </c>
      <c r="B30" t="s">
        <v>226</v>
      </c>
      <c r="C30" t="s">
        <v>226</v>
      </c>
      <c r="D30" t="s">
        <v>226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258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226</v>
      </c>
      <c r="B32" t="s">
        <v>226</v>
      </c>
      <c r="C32" t="s">
        <v>226</v>
      </c>
      <c r="D32" t="s">
        <v>226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85" t="s">
        <v>233</v>
      </c>
      <c r="B33" s="14"/>
      <c r="C33" s="14"/>
    </row>
    <row r="34" spans="1:3">
      <c r="A34" s="85" t="s">
        <v>250</v>
      </c>
      <c r="B34" s="14"/>
      <c r="C34" s="14"/>
    </row>
    <row r="35" spans="1:3">
      <c r="A35" s="85" t="s">
        <v>251</v>
      </c>
      <c r="B35" s="14"/>
      <c r="C35" s="14"/>
    </row>
    <row r="36" spans="1:3">
      <c r="A36" s="85" t="s">
        <v>252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99" t="s">
        <v>135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1"/>
    </row>
    <row r="6" spans="1:77" ht="26.25" customHeight="1">
      <c r="A6" s="99" t="s">
        <v>144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1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749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226</v>
      </c>
      <c r="B13" t="s">
        <v>226</v>
      </c>
      <c r="C13" s="14"/>
      <c r="D13" t="s">
        <v>226</v>
      </c>
      <c r="G13" s="65">
        <v>0</v>
      </c>
      <c r="H13" t="s">
        <v>226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750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226</v>
      </c>
      <c r="B15" t="s">
        <v>226</v>
      </c>
      <c r="C15" s="14"/>
      <c r="D15" t="s">
        <v>226</v>
      </c>
      <c r="G15" s="65">
        <v>0</v>
      </c>
      <c r="H15" t="s">
        <v>226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751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752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226</v>
      </c>
      <c r="B18" t="s">
        <v>226</v>
      </c>
      <c r="C18" s="14"/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753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226</v>
      </c>
      <c r="B20" t="s">
        <v>226</v>
      </c>
      <c r="C20" s="14"/>
      <c r="D20" t="s">
        <v>226</v>
      </c>
      <c r="G20" s="65">
        <v>0</v>
      </c>
      <c r="H20" t="s">
        <v>226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754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226</v>
      </c>
      <c r="B22" t="s">
        <v>226</v>
      </c>
      <c r="C22" s="14"/>
      <c r="D22" t="s">
        <v>226</v>
      </c>
      <c r="G22" s="65">
        <v>0</v>
      </c>
      <c r="H22" t="s">
        <v>226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755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226</v>
      </c>
      <c r="B24" t="s">
        <v>226</v>
      </c>
      <c r="C24" s="14"/>
      <c r="D24" t="s">
        <v>226</v>
      </c>
      <c r="G24" s="65">
        <v>0</v>
      </c>
      <c r="H24" t="s">
        <v>226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231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749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226</v>
      </c>
      <c r="B27" t="s">
        <v>226</v>
      </c>
      <c r="C27" s="14"/>
      <c r="D27" t="s">
        <v>226</v>
      </c>
      <c r="G27" s="65">
        <v>0</v>
      </c>
      <c r="H27" t="s">
        <v>226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750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226</v>
      </c>
      <c r="B29" t="s">
        <v>226</v>
      </c>
      <c r="C29" s="14"/>
      <c r="D29" t="s">
        <v>226</v>
      </c>
      <c r="G29" s="65">
        <v>0</v>
      </c>
      <c r="H29" t="s">
        <v>226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751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752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226</v>
      </c>
      <c r="B32" t="s">
        <v>226</v>
      </c>
      <c r="C32" s="14"/>
      <c r="D32" t="s">
        <v>226</v>
      </c>
      <c r="G32" s="65">
        <v>0</v>
      </c>
      <c r="H32" t="s">
        <v>226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753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226</v>
      </c>
      <c r="B34" t="s">
        <v>226</v>
      </c>
      <c r="C34" s="14"/>
      <c r="D34" t="s">
        <v>226</v>
      </c>
      <c r="G34" s="65">
        <v>0</v>
      </c>
      <c r="H34" t="s">
        <v>226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754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226</v>
      </c>
      <c r="B36" t="s">
        <v>226</v>
      </c>
      <c r="C36" s="14"/>
      <c r="D36" t="s">
        <v>226</v>
      </c>
      <c r="G36" s="65">
        <v>0</v>
      </c>
      <c r="H36" t="s">
        <v>226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755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226</v>
      </c>
      <c r="B38" t="s">
        <v>226</v>
      </c>
      <c r="C38" s="14"/>
      <c r="D38" t="s">
        <v>226</v>
      </c>
      <c r="G38" s="65">
        <v>0</v>
      </c>
      <c r="H38" t="s">
        <v>226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5" t="s">
        <v>233</v>
      </c>
      <c r="C39" s="14"/>
    </row>
    <row r="40" spans="1:16">
      <c r="A40" s="85" t="s">
        <v>250</v>
      </c>
      <c r="C40" s="14"/>
    </row>
    <row r="41" spans="1:16">
      <c r="A41" s="85" t="s">
        <v>251</v>
      </c>
      <c r="C41" s="14"/>
    </row>
    <row r="42" spans="1:16">
      <c r="A42" s="85" t="s">
        <v>252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6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99" t="s">
        <v>145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</row>
    <row r="6" spans="1:59" s="16" customFormat="1" ht="126">
      <c r="A6" s="40" t="s">
        <v>95</v>
      </c>
      <c r="B6" s="41" t="s">
        <v>146</v>
      </c>
      <c r="C6" s="41" t="s">
        <v>48</v>
      </c>
      <c r="D6" s="102" t="s">
        <v>49</v>
      </c>
      <c r="E6" s="102" t="s">
        <v>50</v>
      </c>
      <c r="F6" s="102" t="s">
        <v>70</v>
      </c>
      <c r="G6" s="102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2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1.23</v>
      </c>
      <c r="I9" s="15"/>
      <c r="J9" s="15"/>
      <c r="K9" s="15"/>
      <c r="L9" s="64">
        <v>6.0199999999999997E-2</v>
      </c>
      <c r="M9" s="63">
        <v>380822.54</v>
      </c>
      <c r="N9" s="7"/>
      <c r="O9" s="63">
        <v>473.01387216067201</v>
      </c>
      <c r="P9" s="64">
        <v>1</v>
      </c>
      <c r="Q9" s="64">
        <v>1.4E-3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1.23</v>
      </c>
      <c r="L10" s="68">
        <v>6.0199999999999997E-2</v>
      </c>
      <c r="M10" s="69">
        <v>380822.54</v>
      </c>
      <c r="O10" s="69">
        <v>473.01387216067201</v>
      </c>
      <c r="P10" s="68">
        <v>1</v>
      </c>
      <c r="Q10" s="68">
        <v>1.4E-3</v>
      </c>
    </row>
    <row r="11" spans="1:59">
      <c r="A11" s="67" t="s">
        <v>818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226</v>
      </c>
      <c r="C12" t="s">
        <v>226</v>
      </c>
      <c r="E12" t="s">
        <v>226</v>
      </c>
      <c r="H12" s="65">
        <v>0</v>
      </c>
      <c r="I12" t="s">
        <v>226</v>
      </c>
      <c r="J12" t="s">
        <v>226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819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226</v>
      </c>
      <c r="C14" t="s">
        <v>226</v>
      </c>
      <c r="E14" t="s">
        <v>226</v>
      </c>
      <c r="H14" s="65">
        <v>0</v>
      </c>
      <c r="I14" t="s">
        <v>226</v>
      </c>
      <c r="J14" t="s">
        <v>226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820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226</v>
      </c>
      <c r="C16" t="s">
        <v>226</v>
      </c>
      <c r="E16" t="s">
        <v>226</v>
      </c>
      <c r="H16" s="65">
        <v>0</v>
      </c>
      <c r="I16" t="s">
        <v>226</v>
      </c>
      <c r="J16" t="s">
        <v>226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821</v>
      </c>
      <c r="H17" s="69">
        <v>1.23</v>
      </c>
      <c r="L17" s="68">
        <v>6.0199999999999997E-2</v>
      </c>
      <c r="M17" s="69">
        <v>380822.54</v>
      </c>
      <c r="O17" s="69">
        <v>473.01387216067201</v>
      </c>
      <c r="P17" s="68">
        <v>1</v>
      </c>
      <c r="Q17" s="68">
        <v>1.4E-3</v>
      </c>
    </row>
    <row r="18" spans="1:17">
      <c r="A18" t="s">
        <v>822</v>
      </c>
      <c r="B18" t="s">
        <v>823</v>
      </c>
      <c r="C18" t="s">
        <v>824</v>
      </c>
      <c r="D18" t="s">
        <v>771</v>
      </c>
      <c r="E18" t="s">
        <v>825</v>
      </c>
      <c r="F18" t="s">
        <v>826</v>
      </c>
      <c r="G18" t="s">
        <v>827</v>
      </c>
      <c r="I18" t="s">
        <v>393</v>
      </c>
      <c r="J18" t="s">
        <v>101</v>
      </c>
      <c r="K18" s="66">
        <v>0</v>
      </c>
      <c r="L18" s="66">
        <v>0</v>
      </c>
      <c r="M18" s="65">
        <v>28267.8</v>
      </c>
      <c r="N18" s="65">
        <v>408.62745100000001</v>
      </c>
      <c r="O18" s="65">
        <v>115.509990593778</v>
      </c>
      <c r="P18" s="66">
        <v>0.2442</v>
      </c>
      <c r="Q18" s="66">
        <v>2.9999999999999997E-4</v>
      </c>
    </row>
    <row r="19" spans="1:17">
      <c r="A19" t="s">
        <v>828</v>
      </c>
      <c r="B19" t="s">
        <v>823</v>
      </c>
      <c r="C19" t="s">
        <v>829</v>
      </c>
      <c r="D19" t="s">
        <v>771</v>
      </c>
      <c r="E19" t="s">
        <v>825</v>
      </c>
      <c r="F19" t="s">
        <v>830</v>
      </c>
      <c r="G19" t="s">
        <v>827</v>
      </c>
      <c r="H19" s="65">
        <v>1.64</v>
      </c>
      <c r="I19" t="s">
        <v>393</v>
      </c>
      <c r="J19" t="s">
        <v>101</v>
      </c>
      <c r="K19" s="66">
        <v>7.0000000000000007E-2</v>
      </c>
      <c r="L19" s="66">
        <v>6.59E-2</v>
      </c>
      <c r="M19" s="65">
        <v>186274.34</v>
      </c>
      <c r="N19" s="65">
        <v>102.65691</v>
      </c>
      <c r="O19" s="65">
        <v>191.22348156689401</v>
      </c>
      <c r="P19" s="66">
        <v>0.40429999999999999</v>
      </c>
      <c r="Q19" s="66">
        <v>5.9999999999999995E-4</v>
      </c>
    </row>
    <row r="20" spans="1:17">
      <c r="A20" t="s">
        <v>831</v>
      </c>
      <c r="B20" t="s">
        <v>823</v>
      </c>
      <c r="C20" t="s">
        <v>832</v>
      </c>
      <c r="D20" t="s">
        <v>771</v>
      </c>
      <c r="E20" t="s">
        <v>226</v>
      </c>
      <c r="F20" t="s">
        <v>833</v>
      </c>
      <c r="G20" t="s">
        <v>707</v>
      </c>
      <c r="H20" s="65">
        <v>1.62</v>
      </c>
      <c r="I20" t="s">
        <v>393</v>
      </c>
      <c r="J20" t="s">
        <v>101</v>
      </c>
      <c r="K20" s="66">
        <v>0.08</v>
      </c>
      <c r="L20" s="66">
        <v>9.5600000000000004E-2</v>
      </c>
      <c r="M20" s="65">
        <v>166280.4</v>
      </c>
      <c r="N20" s="65">
        <v>100</v>
      </c>
      <c r="O20" s="65">
        <v>166.28039999999999</v>
      </c>
      <c r="P20" s="66">
        <v>0.35149999999999998</v>
      </c>
      <c r="Q20" s="66">
        <v>5.0000000000000001E-4</v>
      </c>
    </row>
    <row r="21" spans="1:17">
      <c r="A21" s="67" t="s">
        <v>834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t="s">
        <v>226</v>
      </c>
      <c r="C22" t="s">
        <v>226</v>
      </c>
      <c r="E22" t="s">
        <v>226</v>
      </c>
      <c r="H22" s="65">
        <v>0</v>
      </c>
      <c r="I22" t="s">
        <v>226</v>
      </c>
      <c r="J22" t="s">
        <v>226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</row>
    <row r="23" spans="1:17">
      <c r="A23" s="67" t="s">
        <v>835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s="67" t="s">
        <v>836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226</v>
      </c>
      <c r="C25" t="s">
        <v>226</v>
      </c>
      <c r="E25" t="s">
        <v>226</v>
      </c>
      <c r="H25" s="65">
        <v>0</v>
      </c>
      <c r="I25" t="s">
        <v>226</v>
      </c>
      <c r="J25" t="s">
        <v>226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837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226</v>
      </c>
      <c r="C27" t="s">
        <v>226</v>
      </c>
      <c r="E27" t="s">
        <v>226</v>
      </c>
      <c r="H27" s="65">
        <v>0</v>
      </c>
      <c r="I27" t="s">
        <v>226</v>
      </c>
      <c r="J27" t="s">
        <v>226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838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226</v>
      </c>
      <c r="C29" t="s">
        <v>226</v>
      </c>
      <c r="E29" t="s">
        <v>226</v>
      </c>
      <c r="H29" s="65">
        <v>0</v>
      </c>
      <c r="I29" t="s">
        <v>226</v>
      </c>
      <c r="J29" t="s">
        <v>226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839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226</v>
      </c>
      <c r="C31" t="s">
        <v>226</v>
      </c>
      <c r="E31" t="s">
        <v>226</v>
      </c>
      <c r="H31" s="65">
        <v>0</v>
      </c>
      <c r="I31" t="s">
        <v>226</v>
      </c>
      <c r="J31" t="s">
        <v>226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231</v>
      </c>
      <c r="H32" s="69">
        <v>0</v>
      </c>
      <c r="L32" s="68">
        <v>0</v>
      </c>
      <c r="M32" s="69">
        <v>0</v>
      </c>
      <c r="O32" s="69">
        <v>0</v>
      </c>
      <c r="P32" s="68">
        <v>0</v>
      </c>
      <c r="Q32" s="68">
        <v>0</v>
      </c>
    </row>
    <row r="33" spans="1:17">
      <c r="A33" s="67" t="s">
        <v>840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226</v>
      </c>
      <c r="C34" t="s">
        <v>226</v>
      </c>
      <c r="E34" t="s">
        <v>226</v>
      </c>
      <c r="H34" s="65">
        <v>0</v>
      </c>
      <c r="I34" t="s">
        <v>226</v>
      </c>
      <c r="J34" t="s">
        <v>226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820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226</v>
      </c>
      <c r="C36" t="s">
        <v>226</v>
      </c>
      <c r="E36" t="s">
        <v>226</v>
      </c>
      <c r="H36" s="65">
        <v>0</v>
      </c>
      <c r="I36" t="s">
        <v>226</v>
      </c>
      <c r="J36" t="s">
        <v>226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821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226</v>
      </c>
      <c r="C38" t="s">
        <v>226</v>
      </c>
      <c r="E38" t="s">
        <v>226</v>
      </c>
      <c r="H38" s="65">
        <v>0</v>
      </c>
      <c r="I38" t="s">
        <v>226</v>
      </c>
      <c r="J38" t="s">
        <v>226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839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226</v>
      </c>
      <c r="C40" t="s">
        <v>226</v>
      </c>
      <c r="E40" t="s">
        <v>226</v>
      </c>
      <c r="H40" s="65">
        <v>0</v>
      </c>
      <c r="I40" t="s">
        <v>226</v>
      </c>
      <c r="J40" t="s">
        <v>226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85" t="s">
        <v>233</v>
      </c>
    </row>
    <row r="42" spans="1:17">
      <c r="A42" s="85" t="s">
        <v>250</v>
      </c>
    </row>
    <row r="43" spans="1:17">
      <c r="A43" s="85" t="s">
        <v>251</v>
      </c>
    </row>
    <row r="44" spans="1:17">
      <c r="A44" s="85" t="s">
        <v>252</v>
      </c>
    </row>
    <row r="45" spans="1:17" hidden="1"/>
    <row r="46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4" t="s">
        <v>152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761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226</v>
      </c>
      <c r="B12" t="s">
        <v>226</v>
      </c>
      <c r="D12" t="s">
        <v>226</v>
      </c>
      <c r="F12" s="65">
        <v>0</v>
      </c>
      <c r="G12" t="s">
        <v>226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762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226</v>
      </c>
      <c r="B14" t="s">
        <v>226</v>
      </c>
      <c r="D14" t="s">
        <v>226</v>
      </c>
      <c r="F14" s="65">
        <v>0</v>
      </c>
      <c r="G14" t="s">
        <v>226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841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226</v>
      </c>
      <c r="B16" t="s">
        <v>226</v>
      </c>
      <c r="D16" t="s">
        <v>226</v>
      </c>
      <c r="F16" s="65">
        <v>0</v>
      </c>
      <c r="G16" t="s">
        <v>226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842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226</v>
      </c>
      <c r="B18" t="s">
        <v>226</v>
      </c>
      <c r="D18" t="s">
        <v>226</v>
      </c>
      <c r="F18" s="65">
        <v>0</v>
      </c>
      <c r="G18" t="s">
        <v>226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258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226</v>
      </c>
      <c r="B20" t="s">
        <v>226</v>
      </c>
      <c r="D20" t="s">
        <v>226</v>
      </c>
      <c r="F20" s="65">
        <v>0</v>
      </c>
      <c r="G20" t="s">
        <v>226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231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226</v>
      </c>
      <c r="B22" t="s">
        <v>226</v>
      </c>
      <c r="D22" t="s">
        <v>226</v>
      </c>
      <c r="F22" s="65">
        <v>0</v>
      </c>
      <c r="G22" t="s">
        <v>226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5" t="s">
        <v>233</v>
      </c>
    </row>
    <row r="24" spans="1:14">
      <c r="A24" s="85" t="s">
        <v>250</v>
      </c>
    </row>
    <row r="25" spans="1:14">
      <c r="A25" s="85" t="s">
        <v>251</v>
      </c>
    </row>
    <row r="26" spans="1:14">
      <c r="A26" s="85" t="s">
        <v>252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4" t="s">
        <v>155</v>
      </c>
      <c r="B5" s="105"/>
      <c r="C5" s="105"/>
      <c r="D5" s="105"/>
      <c r="E5" s="105"/>
      <c r="F5" s="105"/>
      <c r="G5" s="105"/>
      <c r="H5" s="105"/>
      <c r="I5" s="106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843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226</v>
      </c>
      <c r="D12" s="66">
        <v>0</v>
      </c>
      <c r="E12" t="s">
        <v>226</v>
      </c>
      <c r="F12" s="65">
        <v>0</v>
      </c>
      <c r="G12" s="66">
        <v>0</v>
      </c>
      <c r="H12" s="66">
        <v>0</v>
      </c>
    </row>
    <row r="13" spans="1:54">
      <c r="A13" s="67" t="s">
        <v>844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226</v>
      </c>
      <c r="D14" s="66">
        <v>0</v>
      </c>
      <c r="E14" t="s">
        <v>226</v>
      </c>
      <c r="F14" s="65">
        <v>0</v>
      </c>
      <c r="G14" s="66">
        <v>0</v>
      </c>
      <c r="H14" s="66">
        <v>0</v>
      </c>
    </row>
    <row r="15" spans="1:54">
      <c r="A15" s="67" t="s">
        <v>231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843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226</v>
      </c>
      <c r="D17" s="66">
        <v>0</v>
      </c>
      <c r="E17" t="s">
        <v>226</v>
      </c>
      <c r="F17" s="65">
        <v>0</v>
      </c>
      <c r="G17" s="66">
        <v>0</v>
      </c>
      <c r="H17" s="66">
        <v>0</v>
      </c>
    </row>
    <row r="18" spans="1:8">
      <c r="A18" s="67" t="s">
        <v>844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226</v>
      </c>
      <c r="D19" s="66">
        <v>0</v>
      </c>
      <c r="E19" t="s">
        <v>226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4" t="s">
        <v>161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226</v>
      </c>
      <c r="C11" t="s">
        <v>226</v>
      </c>
      <c r="D11" s="16"/>
      <c r="E11" s="66">
        <v>0</v>
      </c>
      <c r="F11" t="s">
        <v>226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231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226</v>
      </c>
      <c r="C13" t="s">
        <v>226</v>
      </c>
      <c r="D13" s="16"/>
      <c r="E13" s="66">
        <v>0</v>
      </c>
      <c r="F13" t="s">
        <v>226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4" t="s">
        <v>166</v>
      </c>
      <c r="B5" s="105"/>
      <c r="C5" s="105"/>
      <c r="D5" s="105"/>
      <c r="E5" s="105"/>
      <c r="F5" s="105"/>
      <c r="G5" s="105"/>
      <c r="H5" s="105"/>
      <c r="I5" s="105"/>
      <c r="J5" s="106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8571.2355385489991</v>
      </c>
      <c r="I9" s="64">
        <v>1</v>
      </c>
      <c r="J9" s="64">
        <v>2.47E-2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226</v>
      </c>
      <c r="B11" t="s">
        <v>226</v>
      </c>
      <c r="C11" t="s">
        <v>226</v>
      </c>
      <c r="D11" s="16"/>
      <c r="E11" s="66">
        <v>0</v>
      </c>
      <c r="F11" t="s">
        <v>226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231</v>
      </c>
      <c r="C12" s="16"/>
      <c r="D12" s="16"/>
      <c r="E12" s="16"/>
      <c r="F12" s="16"/>
      <c r="G12" s="68">
        <v>0</v>
      </c>
      <c r="H12" s="69">
        <v>8571.2355385489991</v>
      </c>
      <c r="I12" s="68">
        <v>1</v>
      </c>
      <c r="J12" s="68">
        <v>2.47E-2</v>
      </c>
    </row>
    <row r="13" spans="1:59">
      <c r="A13" t="s">
        <v>845</v>
      </c>
      <c r="B13" t="s">
        <v>846</v>
      </c>
      <c r="C13" t="s">
        <v>226</v>
      </c>
      <c r="D13" t="s">
        <v>707</v>
      </c>
      <c r="E13" s="66">
        <v>0</v>
      </c>
      <c r="F13" t="s">
        <v>201</v>
      </c>
      <c r="G13" s="66">
        <v>0</v>
      </c>
      <c r="H13" s="65">
        <v>86.318583320000002</v>
      </c>
      <c r="I13" s="66">
        <v>1.01E-2</v>
      </c>
      <c r="J13" s="66">
        <v>2.0000000000000001E-4</v>
      </c>
    </row>
    <row r="14" spans="1:59">
      <c r="A14" t="s">
        <v>847</v>
      </c>
      <c r="B14" t="s">
        <v>848</v>
      </c>
      <c r="C14" t="s">
        <v>226</v>
      </c>
      <c r="D14" t="s">
        <v>707</v>
      </c>
      <c r="E14" s="66">
        <v>0</v>
      </c>
      <c r="F14" t="s">
        <v>112</v>
      </c>
      <c r="G14" s="66">
        <v>0</v>
      </c>
      <c r="H14" s="65">
        <v>332.94369269700002</v>
      </c>
      <c r="I14" s="66">
        <v>3.8800000000000001E-2</v>
      </c>
      <c r="J14" s="66">
        <v>1E-3</v>
      </c>
    </row>
    <row r="15" spans="1:59">
      <c r="A15" t="s">
        <v>849</v>
      </c>
      <c r="B15" t="s">
        <v>850</v>
      </c>
      <c r="C15" t="s">
        <v>226</v>
      </c>
      <c r="D15" t="s">
        <v>707</v>
      </c>
      <c r="E15" s="66">
        <v>0</v>
      </c>
      <c r="F15" t="s">
        <v>109</v>
      </c>
      <c r="G15" s="66">
        <v>0</v>
      </c>
      <c r="H15" s="65">
        <v>263.94203773200002</v>
      </c>
      <c r="I15" s="66">
        <v>3.0800000000000001E-2</v>
      </c>
      <c r="J15" s="66">
        <v>8.0000000000000004E-4</v>
      </c>
    </row>
    <row r="16" spans="1:59">
      <c r="A16" t="s">
        <v>851</v>
      </c>
      <c r="B16" t="s">
        <v>852</v>
      </c>
      <c r="C16" t="s">
        <v>226</v>
      </c>
      <c r="D16" t="s">
        <v>707</v>
      </c>
      <c r="E16" s="66">
        <v>0</v>
      </c>
      <c r="F16" t="s">
        <v>105</v>
      </c>
      <c r="G16" s="66">
        <v>0</v>
      </c>
      <c r="H16" s="65">
        <v>7888.0312248</v>
      </c>
      <c r="I16" s="66">
        <v>0.92030000000000001</v>
      </c>
      <c r="J16" s="66">
        <v>2.2700000000000001E-2</v>
      </c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1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4" t="s">
        <v>168</v>
      </c>
      <c r="B5" s="105"/>
      <c r="C5" s="105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74">
        <f>B10+B14</f>
        <v>1726.8088189999999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202</v>
      </c>
      <c r="B10" s="72">
        <f>SUM(B11:B13)</f>
        <v>1096.2118599999999</v>
      </c>
    </row>
    <row r="11" spans="1:16">
      <c r="A11" s="70" t="s">
        <v>853</v>
      </c>
      <c r="B11" s="71">
        <v>75.566799999999986</v>
      </c>
      <c r="C11" s="75">
        <v>45347</v>
      </c>
    </row>
    <row r="12" spans="1:16">
      <c r="A12" s="70" t="s">
        <v>854</v>
      </c>
      <c r="B12" s="71">
        <v>161.37100000000001</v>
      </c>
      <c r="C12" s="75">
        <v>44926</v>
      </c>
    </row>
    <row r="13" spans="1:16">
      <c r="A13" s="70" t="s">
        <v>855</v>
      </c>
      <c r="B13" s="71">
        <v>859.27405999999996</v>
      </c>
      <c r="C13" s="75">
        <v>46197</v>
      </c>
    </row>
    <row r="14" spans="1:16">
      <c r="A14" s="67" t="s">
        <v>231</v>
      </c>
      <c r="B14" s="72">
        <f>SUM(B15:B19)</f>
        <v>630.59695899999997</v>
      </c>
    </row>
    <row r="15" spans="1:16">
      <c r="A15" s="70" t="s">
        <v>800</v>
      </c>
      <c r="B15" s="71">
        <v>550.74651899999992</v>
      </c>
      <c r="C15" s="73">
        <v>45748</v>
      </c>
    </row>
    <row r="16" spans="1:16">
      <c r="A16" s="70" t="s">
        <v>856</v>
      </c>
      <c r="B16" s="71">
        <v>79.850440000000063</v>
      </c>
      <c r="C16" s="73">
        <v>45769</v>
      </c>
    </row>
    <row r="17" spans="1:3" hidden="1">
      <c r="A17" s="70"/>
      <c r="B17" s="71"/>
      <c r="C17" s="73"/>
    </row>
    <row r="18" spans="1:3" hidden="1">
      <c r="A18" s="70"/>
      <c r="B18" s="71"/>
      <c r="C18" s="73"/>
    </row>
    <row r="19" spans="1:3" hidden="1">
      <c r="A19" s="70"/>
      <c r="B19" s="71"/>
      <c r="C19" s="73"/>
    </row>
    <row r="20" spans="1:3" hidden="1"/>
    <row r="21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9" t="s">
        <v>172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254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226</v>
      </c>
      <c r="B12" t="s">
        <v>226</v>
      </c>
      <c r="C12" t="s">
        <v>226</v>
      </c>
      <c r="D12" t="s">
        <v>226</v>
      </c>
      <c r="G12" s="65">
        <v>0</v>
      </c>
      <c r="H12" t="s">
        <v>226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236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226</v>
      </c>
      <c r="B14" t="s">
        <v>226</v>
      </c>
      <c r="C14" t="s">
        <v>226</v>
      </c>
      <c r="D14" t="s">
        <v>226</v>
      </c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226</v>
      </c>
      <c r="B16" t="s">
        <v>226</v>
      </c>
      <c r="C16" t="s">
        <v>226</v>
      </c>
      <c r="D16" t="s">
        <v>226</v>
      </c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226</v>
      </c>
      <c r="B18" t="s">
        <v>226</v>
      </c>
      <c r="C18" t="s">
        <v>226</v>
      </c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226</v>
      </c>
      <c r="B21" t="s">
        <v>226</v>
      </c>
      <c r="C21" t="s">
        <v>226</v>
      </c>
      <c r="D21" t="s">
        <v>226</v>
      </c>
      <c r="G21" s="65">
        <v>0</v>
      </c>
      <c r="H21" t="s">
        <v>226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226</v>
      </c>
      <c r="B23" t="s">
        <v>226</v>
      </c>
      <c r="C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233</v>
      </c>
      <c r="C24" s="14"/>
    </row>
    <row r="25" spans="1:15">
      <c r="A25" s="85" t="s">
        <v>250</v>
      </c>
      <c r="C25" s="14"/>
    </row>
    <row r="26" spans="1:15">
      <c r="A26" s="85" t="s">
        <v>252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761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226</v>
      </c>
      <c r="B12" t="s">
        <v>226</v>
      </c>
      <c r="C12" t="s">
        <v>226</v>
      </c>
      <c r="D12" t="s">
        <v>226</v>
      </c>
      <c r="G12" s="65">
        <v>0</v>
      </c>
      <c r="H12" t="s">
        <v>226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762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226</v>
      </c>
      <c r="B14" t="s">
        <v>226</v>
      </c>
      <c r="C14" t="s">
        <v>226</v>
      </c>
      <c r="D14" t="s">
        <v>226</v>
      </c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255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226</v>
      </c>
      <c r="B16" t="s">
        <v>226</v>
      </c>
      <c r="C16" t="s">
        <v>226</v>
      </c>
      <c r="D16" t="s">
        <v>226</v>
      </c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258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226</v>
      </c>
      <c r="B18" t="s">
        <v>226</v>
      </c>
      <c r="C18" t="s">
        <v>226</v>
      </c>
      <c r="D18" t="s">
        <v>226</v>
      </c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226</v>
      </c>
      <c r="B21" t="s">
        <v>226</v>
      </c>
      <c r="C21" t="s">
        <v>226</v>
      </c>
      <c r="D21" t="s">
        <v>226</v>
      </c>
      <c r="G21" s="65">
        <v>0</v>
      </c>
      <c r="H21" t="s">
        <v>226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226</v>
      </c>
      <c r="B23" t="s">
        <v>226</v>
      </c>
      <c r="C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5" t="s">
        <v>233</v>
      </c>
      <c r="C24" s="14"/>
    </row>
    <row r="25" spans="1:15">
      <c r="A25" s="85" t="s">
        <v>250</v>
      </c>
      <c r="C25" s="14"/>
    </row>
    <row r="26" spans="1:15">
      <c r="A26" s="85" t="s">
        <v>252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99" t="s">
        <v>178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761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226</v>
      </c>
      <c r="B12" t="s">
        <v>226</v>
      </c>
      <c r="C12" t="s">
        <v>226</v>
      </c>
      <c r="D12" t="s">
        <v>226</v>
      </c>
      <c r="E12" s="13"/>
      <c r="F12" s="13"/>
      <c r="G12" s="65">
        <v>0</v>
      </c>
      <c r="H12" t="s">
        <v>226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762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226</v>
      </c>
      <c r="B14" t="s">
        <v>226</v>
      </c>
      <c r="C14" t="s">
        <v>226</v>
      </c>
      <c r="D14" t="s">
        <v>226</v>
      </c>
      <c r="E14" s="13"/>
      <c r="F14" s="13"/>
      <c r="G14" s="65">
        <v>0</v>
      </c>
      <c r="H14" t="s">
        <v>226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255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226</v>
      </c>
      <c r="B16" t="s">
        <v>226</v>
      </c>
      <c r="C16" t="s">
        <v>226</v>
      </c>
      <c r="D16" t="s">
        <v>226</v>
      </c>
      <c r="E16" s="13"/>
      <c r="F16" s="13"/>
      <c r="G16" s="65">
        <v>0</v>
      </c>
      <c r="H16" t="s">
        <v>226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258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226</v>
      </c>
      <c r="B18" t="s">
        <v>226</v>
      </c>
      <c r="C18" t="s">
        <v>226</v>
      </c>
      <c r="D18" t="s">
        <v>226</v>
      </c>
      <c r="E18" s="13"/>
      <c r="F18" s="13"/>
      <c r="G18" s="65">
        <v>0</v>
      </c>
      <c r="H18" t="s">
        <v>226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231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256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226</v>
      </c>
      <c r="B21" t="s">
        <v>226</v>
      </c>
      <c r="C21" t="s">
        <v>226</v>
      </c>
      <c r="D21" t="s">
        <v>226</v>
      </c>
      <c r="G21" s="65">
        <v>0</v>
      </c>
      <c r="H21" t="s">
        <v>226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257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226</v>
      </c>
      <c r="B23" t="s">
        <v>226</v>
      </c>
      <c r="C23" t="s">
        <v>226</v>
      </c>
      <c r="D23" t="s">
        <v>226</v>
      </c>
      <c r="G23" s="65">
        <v>0</v>
      </c>
      <c r="H23" t="s">
        <v>226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5" t="s">
        <v>233</v>
      </c>
      <c r="C24" s="14"/>
    </row>
    <row r="25" spans="1:22">
      <c r="A25" s="85" t="s">
        <v>250</v>
      </c>
      <c r="C25" s="14"/>
    </row>
    <row r="26" spans="1:22">
      <c r="A26" s="85" t="s">
        <v>251</v>
      </c>
      <c r="C26" s="14"/>
    </row>
    <row r="27" spans="1:22">
      <c r="A27" s="85" t="s">
        <v>252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3B332-1A08-431A-945A-6FECD4B13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6962E5-BA03-419F-A915-DD0E95ABBBDA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1ca4df27-5183-4bee-9dbd-0c46c9c4aa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04DB2C-8F69-4ABF-9393-5EE4980C36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520042177_b58_0221</dc:title>
  <dc:creator>Yuli</dc:creator>
  <cp:lastModifiedBy>User</cp:lastModifiedBy>
  <dcterms:created xsi:type="dcterms:W3CDTF">2015-11-10T09:34:27Z</dcterms:created>
  <dcterms:modified xsi:type="dcterms:W3CDTF">2022-01-23T09:38:34Z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