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B10" i="27" l="1"/>
  <c r="B9" i="27" s="1"/>
  <c r="C42" i="1" s="1"/>
  <c r="C11" i="27"/>
  <c r="J26" i="7" l="1"/>
  <c r="J25" i="7" s="1"/>
  <c r="J10" i="7" s="1"/>
  <c r="C16" i="1" s="1"/>
  <c r="I15" i="2"/>
  <c r="I14" i="2" s="1"/>
  <c r="I10" i="2" s="1"/>
  <c r="I9" i="2" s="1"/>
  <c r="C10" i="1" s="1"/>
</calcChain>
</file>

<file path=xl/sharedStrings.xml><?xml version="1.0" encoding="utf-8"?>
<sst xmlns="http://schemas.openxmlformats.org/spreadsheetml/2006/main" count="3535" uniqueCount="837">
  <si>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</si>
  <si>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</si>
  <si>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</si>
  <si>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</si>
  <si>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</si>
  <si>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</si>
  <si>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</si>
  <si>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</si>
  <si>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</si>
  <si>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</si>
  <si>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</si>
  <si>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</si>
  <si>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</si>
  <si>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</si>
  <si>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</si>
  <si>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</si>
  <si>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</si>
  <si>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</si>
  <si>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</si>
  <si>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</si>
  <si>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</si>
  <si>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</si>
  <si>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</si>
  <si>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</si>
  <si>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</si>
  <si>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</si>
  <si>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</si>
  <si>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</si>
  <si>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</si>
  <si>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</si>
  <si>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</si>
  <si>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</si>
  <si>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</si>
  <si>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</si>
  <si>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</si>
  <si>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</si>
  <si>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</si>
  <si>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</si>
  <si>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</si>
  <si>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</si>
  <si>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</si>
  <si>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</si>
  <si>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</si>
  <si>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</si>
  <si>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</si>
  <si>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</si>
  <si>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</si>
  <si>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</si>
  <si>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</si>
  <si>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</si>
  <si>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</si>
  <si>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</si>
  <si>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</si>
  <si>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</si>
  <si>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</si>
  <si>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</si>
  <si>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</si>
  <si>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</si>
  <si>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</si>
  <si>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</si>
  <si>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</si>
  <si>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</si>
  <si>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</si>
  <si>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</si>
  <si>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</si>
  <si>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</si>
  <si>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</si>
  <si>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</si>
  <si>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</si>
  <si>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</si>
  <si>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</si>
  <si>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</si>
  <si>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</si>
  <si>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</si>
  <si>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</si>
  <si>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</si>
  <si>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</si>
  <si>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</si>
  <si>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</si>
  <si>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</si>
  <si>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</si>
  <si>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</si>
  <si>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</si>
  <si>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</si>
  <si>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</si>
  <si>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</si>
  <si>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</si>
  <si>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</si>
  <si>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</si>
  <si>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</si>
  <si>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</si>
  <si>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</si>
  <si>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</si>
  <si>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</si>
  <si>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</si>
  <si>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</si>
  <si>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</si>
  <si>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</si>
  <si>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</si>
  <si>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</si>
  <si>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</si>
  <si>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</si>
  <si>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</si>
  <si>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</si>
  <si>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</si>
  <si>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</si>
  <si>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</si>
  <si>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</si>
  <si>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</si>
  <si>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</si>
  <si>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</si>
  <si>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</si>
  <si>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</si>
  <si>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</si>
  <si>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</si>
  <si>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</si>
  <si>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</si>
  <si>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</si>
  <si>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</si>
  <si>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</si>
  <si>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</si>
  <si>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</si>
  <si>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</si>
  <si>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</si>
  <si>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</si>
  <si>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</si>
  <si>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</si>
  <si>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</si>
  <si>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</si>
  <si>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</si>
  <si>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</si>
  <si>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</si>
  <si>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</si>
  <si>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</si>
  <si>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</si>
  <si>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</si>
  <si>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</si>
  <si>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</si>
  <si>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</si>
  <si>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</si>
  <si>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</si>
  <si>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</si>
  <si>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</si>
  <si>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</si>
  <si>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</si>
  <si>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</si>
  <si>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</si>
  <si>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</si>
  <si>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</si>
  <si>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</si>
  <si>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</si>
  <si>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</si>
  <si>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</si>
  <si>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</si>
  <si>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</si>
  <si>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</si>
  <si>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</si>
  <si>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</si>
  <si>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</si>
  <si>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</si>
  <si>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</si>
  <si>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</si>
  <si>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</si>
  <si>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</si>
  <si>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</si>
  <si>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</si>
  <si>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</si>
  <si>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</si>
  <si>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</si>
  <si>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</si>
  <si>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</si>
  <si>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</si>
  <si>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</si>
  <si>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</si>
  <si>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</si>
  <si>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</si>
  <si>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</si>
  <si>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</si>
  <si>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</si>
  <si>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</si>
  <si>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</si>
  <si>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</si>
  <si>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</si>
  <si>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</si>
  <si>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</si>
  <si>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</si>
  <si>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</si>
  <si>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</si>
  <si>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</si>
  <si>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</si>
  <si>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</si>
  <si>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</si>
  <si>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</si>
  <si>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</si>
  <si>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</si>
  <si>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</si>
  <si>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</si>
  <si>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הכשרה מניות</t>
  </si>
  <si>
    <t>הכשרה מניות-(חדש</t>
  </si>
  <si>
    <t>58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</si>
  <si>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</si>
  <si>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</si>
  <si>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</si>
  <si>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</si>
  <si>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</si>
  <si>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</si>
  <si>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</si>
  <si>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</si>
  <si>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</si>
  <si>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</si>
  <si>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</si>
  <si>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</si>
  <si>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</si>
  <si>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</si>
  <si>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</si>
  <si>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</si>
  <si>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</si>
  <si>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</si>
  <si>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דולר -20001(לשלם)-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</si>
  <si>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</si>
  <si>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</si>
  <si>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</si>
  <si>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</si>
  <si>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</si>
  <si>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</si>
  <si>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</si>
  <si>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</si>
  <si>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</si>
  <si>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</si>
  <si>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</si>
  <si>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</si>
  <si>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</si>
  <si>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צמוד 0545</t>
  </si>
  <si>
    <t>RF</t>
  </si>
  <si>
    <t>19/02/20</t>
  </si>
  <si>
    <t>סה"כ לא צמודות</t>
  </si>
  <si>
    <t>סה"כ מלווה קצר מועד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</si>
  <si>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</si>
  <si>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</si>
  <si>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</si>
  <si>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</si>
  <si>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</si>
  <si>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</si>
  <si>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</si>
  <si>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</si>
  <si>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</si>
  <si>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</si>
  <si>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</si>
  <si>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</si>
  <si>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</si>
  <si>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ביג אג"ח 12- ביג</t>
  </si>
  <si>
    <t>1156231</t>
  </si>
  <si>
    <t>513623314</t>
  </si>
  <si>
    <t>נדל"ן מניב</t>
  </si>
  <si>
    <t>23/03/20</t>
  </si>
  <si>
    <t>מזרחי טפחות שה 1</t>
  </si>
  <si>
    <t>6950083</t>
  </si>
  <si>
    <t>520000522</t>
  </si>
  <si>
    <t>בנקים</t>
  </si>
  <si>
    <t>18/03/20</t>
  </si>
  <si>
    <t>אדגר אג"ח 9- אדגר השקעות</t>
  </si>
  <si>
    <t>1820190</t>
  </si>
  <si>
    <t>520035171</t>
  </si>
  <si>
    <t>ישראכרט אגח א- ישראכרט</t>
  </si>
  <si>
    <t>1157536</t>
  </si>
  <si>
    <t>510706153</t>
  </si>
  <si>
    <t>כללביט אגח  י- כללביט מימון</t>
  </si>
  <si>
    <t>1136068</t>
  </si>
  <si>
    <t>513754069</t>
  </si>
  <si>
    <t>ביטוח</t>
  </si>
  <si>
    <t>מליסרון אגח טו</t>
  </si>
  <si>
    <t>3230240</t>
  </si>
  <si>
    <t>520037789</t>
  </si>
  <si>
    <t>לידר אגח ז- לידר השקעות</t>
  </si>
  <si>
    <t>3180338</t>
  </si>
  <si>
    <t>520037664</t>
  </si>
  <si>
    <t>לייטסטון אג1- לייטסטון</t>
  </si>
  <si>
    <t>1133891</t>
  </si>
  <si>
    <t>1630</t>
  </si>
  <si>
    <t>22/03/20</t>
  </si>
  <si>
    <t>ספנסר אגח ג- ספנסר אקוויטי</t>
  </si>
  <si>
    <t>1147495</t>
  </si>
  <si>
    <t>1838863</t>
  </si>
  <si>
    <t>אשטרום קב אגח ג- אשטרום קבוצה</t>
  </si>
  <si>
    <t>1140102</t>
  </si>
  <si>
    <t>510381601</t>
  </si>
  <si>
    <t>24/03/20</t>
  </si>
  <si>
    <t>חברה לישראל אגח14- חברה לישראל</t>
  </si>
  <si>
    <t>5760301</t>
  </si>
  <si>
    <t>520028010</t>
  </si>
  <si>
    <t>מגדלי תיכון אגח ד- מגדלי ים תיכון</t>
  </si>
  <si>
    <t>1159326</t>
  </si>
  <si>
    <t>512719485</t>
  </si>
  <si>
    <t>סלקום    אגח יב- סלקום</t>
  </si>
  <si>
    <t>1143080</t>
  </si>
  <si>
    <t>511930125</t>
  </si>
  <si>
    <t>ספנסר  אגח א- ספנסר אקוויטי</t>
  </si>
  <si>
    <t>1133800</t>
  </si>
  <si>
    <t>דה לסר אג"ח ה- דה לסר</t>
  </si>
  <si>
    <t>1135664</t>
  </si>
  <si>
    <t>1513</t>
  </si>
  <si>
    <t>דור אלון  אגח ז- דור אלון</t>
  </si>
  <si>
    <t>1157700</t>
  </si>
  <si>
    <t>520043878</t>
  </si>
  <si>
    <t>אנרגיה</t>
  </si>
  <si>
    <t>סאות'רן   אגח א- סאותרן פרופרטיס</t>
  </si>
  <si>
    <t>1140094</t>
  </si>
  <si>
    <t>1921080</t>
  </si>
  <si>
    <t>30/08/18</t>
  </si>
  <si>
    <t>אבגול     אגח ד- אבגול</t>
  </si>
  <si>
    <t>1140417</t>
  </si>
  <si>
    <t>510119068</t>
  </si>
  <si>
    <t>עץ, נייר ודפוס</t>
  </si>
  <si>
    <t>19/03/20</t>
  </si>
  <si>
    <t>סה"כ אחר</t>
  </si>
  <si>
    <t>סה"כ תל אביב 35</t>
  </si>
  <si>
    <t>גזית גלוב- גזית גלוב</t>
  </si>
  <si>
    <t>126011</t>
  </si>
  <si>
    <t>520033234</t>
  </si>
  <si>
    <t>בזן- בתי זיקוק</t>
  </si>
  <si>
    <t>2590248</t>
  </si>
  <si>
    <t>520036658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</si>
  <si>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</si>
  <si>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</si>
  <si>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</si>
  <si>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</si>
  <si>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</si>
  <si>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</si>
  <si>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</si>
  <si>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</si>
  <si>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</si>
  <si>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</si>
  <si>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</si>
  <si>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</si>
  <si>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</si>
  <si>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</si>
  <si>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</si>
  <si>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</si>
  <si>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</si>
  <si>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</si>
  <si>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</si>
  <si>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פועלים</t>
  </si>
  <si>
    <t>662577</t>
  </si>
  <si>
    <t>520000118</t>
  </si>
  <si>
    <t>חברה לישראל- חברה לישראל</t>
  </si>
  <si>
    <t>576017</t>
  </si>
  <si>
    <t>אנרג'יאן- אנרג'יאן</t>
  </si>
  <si>
    <t>1155290</t>
  </si>
  <si>
    <t>560033185</t>
  </si>
  <si>
    <t>חיפושי נפט וגז</t>
  </si>
  <si>
    <t>דלק קד יהש- דלק קידוחים יהש</t>
  </si>
  <si>
    <t>475020</t>
  </si>
  <si>
    <t>550013098</t>
  </si>
  <si>
    <t>כיל- כיל</t>
  </si>
  <si>
    <t>281014</t>
  </si>
  <si>
    <t>520027830</t>
  </si>
  <si>
    <t>כימיה, גומי ופלסטיק</t>
  </si>
  <si>
    <t>שטראוס- שטראוס גרופ</t>
  </si>
  <si>
    <t>746016</t>
  </si>
  <si>
    <t>520003781</t>
  </si>
  <si>
    <t>מזון</t>
  </si>
  <si>
    <t>פתאל החזקות- פתאל החזקות</t>
  </si>
  <si>
    <t>1143429</t>
  </si>
  <si>
    <t>512607888</t>
  </si>
  <si>
    <t>מלונאות ותיירות</t>
  </si>
  <si>
    <t>שופרסל- שופרסל</t>
  </si>
  <si>
    <t>777037</t>
  </si>
  <si>
    <t>520022732</t>
  </si>
  <si>
    <t>מסחר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</si>
  <si>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</si>
  <si>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</si>
  <si>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</si>
  <si>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</si>
  <si>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</si>
  <si>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</si>
  <si>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</si>
  <si>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</si>
  <si>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</si>
  <si>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520038506</t>
  </si>
  <si>
    <t>אמות- אמות</t>
  </si>
  <si>
    <t>1097278</t>
  </si>
  <si>
    <t>520026683</t>
  </si>
  <si>
    <t>מבני תעשיה- מבני תעשיה</t>
  </si>
  <si>
    <t>226019</t>
  </si>
  <si>
    <t>520024126</t>
  </si>
  <si>
    <t>עזריאלי קבוצה</t>
  </si>
  <si>
    <t>1119478</t>
  </si>
  <si>
    <t>510960719</t>
  </si>
  <si>
    <t>שיכון ובינוי- שיכון ובינוי</t>
  </si>
  <si>
    <t>1081942</t>
  </si>
  <si>
    <t>520036104</t>
  </si>
  <si>
    <t>טבע- טבע</t>
  </si>
  <si>
    <t>629014</t>
  </si>
  <si>
    <t>520013954</t>
  </si>
  <si>
    <t>פארמה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</si>
  <si>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</si>
  <si>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</si>
  <si>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</si>
  <si>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</si>
  <si>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</si>
  <si>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</si>
  <si>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</si>
  <si>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</si>
  <si>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</si>
  <si>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</si>
  <si>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</si>
  <si>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</si>
  <si>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</si>
  <si>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אדגר- אדגר השקעות</t>
  </si>
  <si>
    <t>1820083</t>
  </si>
  <si>
    <t>אלקטרה נדלן- אלקטרה נדל"ן</t>
  </si>
  <si>
    <t>1094044</t>
  </si>
  <si>
    <t>510607328</t>
  </si>
  <si>
    <t>אפריקה נכסים- אפי נכסים</t>
  </si>
  <si>
    <t>1091354</t>
  </si>
  <si>
    <t>510560188</t>
  </si>
  <si>
    <t>פז נפט- פז נפט</t>
  </si>
  <si>
    <t>1100007</t>
  </si>
  <si>
    <t>510216054</t>
  </si>
  <si>
    <t>כלל ביטוח- כלל עסקי ביטוח</t>
  </si>
  <si>
    <t>224014</t>
  </si>
  <si>
    <t>520036120</t>
  </si>
  <si>
    <t>מנורה    1- מנורה מבטחים החזקות</t>
  </si>
  <si>
    <t>566018</t>
  </si>
  <si>
    <t>520007469</t>
  </si>
  <si>
    <t>אייאיאס תעש- אייאיאס</t>
  </si>
  <si>
    <t>431015</t>
  </si>
  <si>
    <t>520039132</t>
  </si>
  <si>
    <t>אקויטל- אקויטל</t>
  </si>
  <si>
    <t>755017</t>
  </si>
  <si>
    <t>520030859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</si>
  <si>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</si>
  <si>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</si>
  <si>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</si>
  <si>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</si>
  <si>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</si>
  <si>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</si>
  <si>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יוחננוף- מ.יוחננוף ובניו (1988) בע"מ</t>
  </si>
  <si>
    <t>1161264</t>
  </si>
  <si>
    <t>511344186</t>
  </si>
  <si>
    <t>סקופ- סקופ</t>
  </si>
  <si>
    <t>288019</t>
  </si>
  <si>
    <t>520037425</t>
  </si>
  <si>
    <t>בית שמש- מנועי בית שמש</t>
  </si>
  <si>
    <t>1081561</t>
  </si>
  <si>
    <t>520043480</t>
  </si>
  <si>
    <t>דמרי- דמרי</t>
  </si>
  <si>
    <t>1090315</t>
  </si>
  <si>
    <t>511399388</t>
  </si>
  <si>
    <t>מגה אור- מגה אור</t>
  </si>
  <si>
    <t>1104488</t>
  </si>
  <si>
    <t>513257873</t>
  </si>
  <si>
    <t>סלע נדל"ן- סלע קפיטל נדל"ן</t>
  </si>
  <si>
    <t>1109644</t>
  </si>
  <si>
    <t>513992529</t>
  </si>
  <si>
    <t>רבוע נדלן- רבוע נדלן</t>
  </si>
  <si>
    <t>1098565</t>
  </si>
  <si>
    <t>513765859</t>
  </si>
  <si>
    <t>ריט 1- ריט1</t>
  </si>
  <si>
    <t>1098920</t>
  </si>
  <si>
    <t>513821488</t>
  </si>
  <si>
    <t>אנלייט אנרגיה- אנלייט אנרגיה</t>
  </si>
  <si>
    <t>720011</t>
  </si>
  <si>
    <t>520041146</t>
  </si>
  <si>
    <t>אנרג'יקס- אנרג'יקס</t>
  </si>
  <si>
    <t>1123355</t>
  </si>
  <si>
    <t>513901371</t>
  </si>
  <si>
    <t>חילן- חילן</t>
  </si>
  <si>
    <t>1084698</t>
  </si>
  <si>
    <t>520039942</t>
  </si>
  <si>
    <t>שירותי מידע</t>
  </si>
  <si>
    <t>מטריקס- מטריקס</t>
  </si>
  <si>
    <t>445015</t>
  </si>
  <si>
    <t>520039413</t>
  </si>
  <si>
    <t>דנאל כא- דנאל כא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</si>
  <si>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</si>
  <si>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</si>
  <si>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</si>
  <si>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</si>
  <si>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</si>
  <si>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</si>
  <si>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</si>
  <si>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סלקום</t>
  </si>
  <si>
    <t>1101534</t>
  </si>
  <si>
    <t>פרטנר- פרטנר</t>
  </si>
  <si>
    <t>1083484</t>
  </si>
  <si>
    <t>520044314</t>
  </si>
  <si>
    <t>סה"כ מניות היתר</t>
  </si>
  <si>
    <t>יונטרוניקס- יוניטרוניקס</t>
  </si>
  <si>
    <t>1083831</t>
  </si>
  <si>
    <t>520044199</t>
  </si>
  <si>
    <t>אלקטרוניקה ואופטיקה</t>
  </si>
  <si>
    <t>אלמוגים- אלמוגים החזקות</t>
  </si>
  <si>
    <t>1136829</t>
  </si>
  <si>
    <t>513988824</t>
  </si>
  <si>
    <t>אפריקה מגורים</t>
  </si>
  <si>
    <t>1097948</t>
  </si>
  <si>
    <t>520034760</t>
  </si>
  <si>
    <t>וילאר- וילאר</t>
  </si>
  <si>
    <t>416016</t>
  </si>
  <si>
    <t>520038910</t>
  </si>
  <si>
    <t>חג'ג' נדל"ן- חג'ג' נדלן</t>
  </si>
  <si>
    <t>823013</t>
  </si>
  <si>
    <t>520033309</t>
  </si>
  <si>
    <t>מגוריט- מגוריט</t>
  </si>
  <si>
    <t>1139195</t>
  </si>
  <si>
    <t>515434074</t>
  </si>
  <si>
    <t>אופל בלאנס- אופל בלאנס השקעות בע"מ</t>
  </si>
  <si>
    <t>1094986</t>
  </si>
  <si>
    <t>513734566</t>
  </si>
  <si>
    <t>פורסייט- פורסייט</t>
  </si>
  <si>
    <t>199018</t>
  </si>
  <si>
    <t>520036062</t>
  </si>
  <si>
    <t>סאטקום מערכות- סאטקום מערכות</t>
  </si>
  <si>
    <t>1080597</t>
  </si>
  <si>
    <t>520041674</t>
  </si>
  <si>
    <t>סה"כ call 001 אופציות</t>
  </si>
  <si>
    <t>KORNIT DIGITAL-KRNT</t>
  </si>
  <si>
    <t>IL0011216723</t>
  </si>
  <si>
    <t>NYSE</t>
  </si>
  <si>
    <t>בלומברג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</si>
  <si>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</si>
  <si>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</si>
  <si>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</si>
  <si>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</si>
  <si>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</si>
  <si>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</si>
  <si>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</si>
  <si>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</si>
  <si>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</si>
  <si>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</si>
  <si>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</si>
  <si>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</si>
  <si>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</si>
  <si>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</si>
  <si>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MASTERCARD-MA</t>
  </si>
  <si>
    <t>US57636Q1040</t>
  </si>
  <si>
    <t>5070</t>
  </si>
  <si>
    <t>Diversified Financials</t>
  </si>
  <si>
    <t>FB - FACEBOOK</t>
  </si>
  <si>
    <t>US30303M1027</t>
  </si>
  <si>
    <t>5097</t>
  </si>
  <si>
    <t>Media</t>
  </si>
  <si>
    <t>SMSN LI - SAMSUNG</t>
  </si>
  <si>
    <t>US7960508882</t>
  </si>
  <si>
    <t>5093</t>
  </si>
  <si>
    <t>AIRBUS GROUP</t>
  </si>
  <si>
    <t>NL0000235190</t>
  </si>
  <si>
    <t>FWB</t>
  </si>
  <si>
    <t>5137</t>
  </si>
  <si>
    <t>AMAZON-AMZN COM</t>
  </si>
  <si>
    <t>US0231351067</t>
  </si>
  <si>
    <t>4865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</si>
  <si>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</si>
  <si>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</si>
  <si>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</si>
  <si>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</si>
  <si>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</si>
  <si>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</si>
  <si>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</si>
  <si>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</si>
  <si>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</si>
  <si>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</si>
  <si>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</si>
  <si>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</si>
  <si>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</si>
  <si>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</si>
  <si>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</si>
  <si>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MSFT -  MICROSOFT- MICROSOFT</t>
  </si>
  <si>
    <t>us5949181045</t>
  </si>
  <si>
    <t>5083</t>
  </si>
  <si>
    <t>PYPL US- PYPL</t>
  </si>
  <si>
    <t>US70450Y1038</t>
  </si>
  <si>
    <t>4673</t>
  </si>
  <si>
    <t>*TENCENT HOLDING ADR-TCEHY</t>
  </si>
  <si>
    <t>US88032Q1094</t>
  </si>
  <si>
    <t>4856</t>
  </si>
  <si>
    <t>AAPL - Apple</t>
  </si>
  <si>
    <t>US0378331005</t>
  </si>
  <si>
    <t>930</t>
  </si>
  <si>
    <t>Technology Hardware &amp; Equipment</t>
  </si>
  <si>
    <t>CISCO SYSTEMS-CSCO</t>
  </si>
  <si>
    <t>US17275R1023</t>
  </si>
  <si>
    <t>5074</t>
  </si>
  <si>
    <t>GOOGL - Google A Class</t>
  </si>
  <si>
    <t>US02079K3059</t>
  </si>
  <si>
    <t>960</t>
  </si>
  <si>
    <t>SOLAREDGE</t>
  </si>
  <si>
    <t>US83417M1045</t>
  </si>
  <si>
    <t>4744</t>
  </si>
  <si>
    <t>ERICSSON (LM) TEL - SP ADR</t>
  </si>
  <si>
    <t>US2948216088</t>
  </si>
  <si>
    <t>5194</t>
  </si>
  <si>
    <t>Telecommunication Services</t>
  </si>
  <si>
    <t>סה"כ שמחקות מדדי מניות בישראל</t>
  </si>
  <si>
    <t>פסגות ETF תא 35- פסגות קרנות מדד</t>
  </si>
  <si>
    <t>1148790</t>
  </si>
  <si>
    <t>513765339</t>
  </si>
  <si>
    <t>קרנות סל</t>
  </si>
  <si>
    <t>תכלית סל (4A) ת"א בנקים- תכלית מדדים</t>
  </si>
  <si>
    <t>1143726</t>
  </si>
  <si>
    <t>513534974</t>
  </si>
  <si>
    <t>סה"כ שמחקות מדדי מניות בחו"ל</t>
  </si>
  <si>
    <t>סה"כ שמחקות מדדים אחרים בישראל</t>
  </si>
  <si>
    <t>תכלית תל בונד שקלי סד.2</t>
  </si>
  <si>
    <t>1116524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</si>
  <si>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</si>
  <si>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</si>
  <si>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</si>
  <si>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</si>
  <si>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</si>
  <si>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</si>
  <si>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</si>
  <si>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XLE - Energy Select- STATE STREET-SPDRS</t>
  </si>
  <si>
    <t>us81369y5069</t>
  </si>
  <si>
    <t>Energy</t>
  </si>
  <si>
    <t>EWA - AUSTRALIA- BlackRock Fund Advisors</t>
  </si>
  <si>
    <t>US4642861037</t>
  </si>
  <si>
    <t>2235</t>
  </si>
  <si>
    <t>EWY - SOUTH KOREA- BlackRock Fund Advisors</t>
  </si>
  <si>
    <t>US4642867729</t>
  </si>
  <si>
    <t>INDY - ISHARES INDIA 50- BlackRock Fund Advisors</t>
  </si>
  <si>
    <t>US4642895290</t>
  </si>
  <si>
    <t>SOXX - SEMICONDUCTOR- BlackRock Fund Advisors</t>
  </si>
  <si>
    <t>US4642875235</t>
  </si>
  <si>
    <t>Emerging Markets - EEM</t>
  </si>
  <si>
    <t>US4642872349</t>
  </si>
  <si>
    <t>4601</t>
  </si>
  <si>
    <t>FXI - CHINA 50- ISHARES</t>
  </si>
  <si>
    <t>US4642871846</t>
  </si>
  <si>
    <t>ISHARES US Financials - IYF</t>
  </si>
  <si>
    <t>US4642877884</t>
  </si>
  <si>
    <t>JETS ETF- JETS</t>
  </si>
  <si>
    <t>US26922A8421</t>
  </si>
  <si>
    <t>4992</t>
  </si>
  <si>
    <t>CSI-KWEB CHINA</t>
  </si>
  <si>
    <t>US5007673065</t>
  </si>
  <si>
    <t>4868</t>
  </si>
  <si>
    <t>Communication Services SPDR - XLC</t>
  </si>
  <si>
    <t>US81369Y8527</t>
  </si>
  <si>
    <t>HEALTH CARE XLV- STATE STREET-SPDRS</t>
  </si>
  <si>
    <t>us81369y2090</t>
  </si>
  <si>
    <t>REAL ESTATE SEL-XLRE</t>
  </si>
  <si>
    <t>US81369Y8600</t>
  </si>
  <si>
    <t>SPY - S&amp;P 500</t>
  </si>
  <si>
    <t>US78462F1030</t>
  </si>
  <si>
    <t>XLI - INDUSTRIAL SELECT- STATE STREET-SPDRS</t>
  </si>
  <si>
    <t>US81369Y7040</t>
  </si>
  <si>
    <t>XLY - CONSUMER DISCRETIONARY- STATE STREET-SPDRS</t>
  </si>
  <si>
    <t>US81369Y4070</t>
  </si>
  <si>
    <t>VANGURUARD INFO</t>
  </si>
  <si>
    <t>US92204A7028</t>
  </si>
  <si>
    <t>4922</t>
  </si>
  <si>
    <t>WISDOMTREE INDIA</t>
  </si>
  <si>
    <t>US97717W422</t>
  </si>
  <si>
    <t>3115</t>
  </si>
  <si>
    <t>ETFMG PRIME CYBER-HACK</t>
  </si>
  <si>
    <t>US26924G2012</t>
  </si>
  <si>
    <t>5023</t>
  </si>
  <si>
    <t>GLOBAL X</t>
  </si>
  <si>
    <t>US37954Y6730</t>
  </si>
  <si>
    <t>5099</t>
  </si>
  <si>
    <t>סה"כ שמחקות מדדים אחרים</t>
  </si>
  <si>
    <t>ISHARES LQD US IBOXX</t>
  </si>
  <si>
    <t>US4642872422</t>
  </si>
  <si>
    <t>PROSHARES ULTRA OIL</t>
  </si>
  <si>
    <t>US74347W2474</t>
  </si>
  <si>
    <t>5101</t>
  </si>
  <si>
    <t>סה"כ אג"ח ממשלתי</t>
  </si>
  <si>
    <t>סה"כ אגח קונצרני</t>
  </si>
  <si>
    <t>איביאי טכנולוגיוה עלית</t>
  </si>
  <si>
    <t>1142538</t>
  </si>
  <si>
    <t>מניות</t>
  </si>
  <si>
    <t>SCHRODER INT GREAT CHINA-SISGRCC LX</t>
  </si>
  <si>
    <t>LU0140637140</t>
  </si>
  <si>
    <t>5105</t>
  </si>
  <si>
    <t>לא מדורג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</si>
  <si>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</si>
  <si>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</si>
  <si>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</si>
  <si>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</si>
  <si>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</si>
  <si>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CALL 1400 23/04/2020</t>
  </si>
  <si>
    <t>82994377</t>
  </si>
  <si>
    <t>סה"כ ש"ח/מט"ח</t>
  </si>
  <si>
    <t>סה"כ ריבית</t>
  </si>
  <si>
    <t>SPXW CALL 3400 30/04/20</t>
  </si>
  <si>
    <t>BBG00QRHC2C4</t>
  </si>
  <si>
    <t>SPXW PUT 2100 29/05/2020</t>
  </si>
  <si>
    <t>BBG00R0GLZR4</t>
  </si>
  <si>
    <t>סה"כ מטבע</t>
  </si>
  <si>
    <t>סה"כ סחורות</t>
  </si>
  <si>
    <t>CSA במטבע 20001 (OTC) - בטחונות</t>
  </si>
  <si>
    <t>77720001</t>
  </si>
  <si>
    <t>E-MINI S&amp;P-ESM0-20/03/2020</t>
  </si>
  <si>
    <t>BBG00NJLZF28</t>
  </si>
  <si>
    <t>FUT VAL USD - רוו"ה מחוזים</t>
  </si>
  <si>
    <t>415349</t>
  </si>
  <si>
    <t>GCM0 GOLD– 26/06/20</t>
  </si>
  <si>
    <t>BBG006QSWK33</t>
  </si>
  <si>
    <t>MINI NASDAQ-NQM0- 19/06/2020</t>
  </si>
  <si>
    <t>BBG00NJLZFD6</t>
  </si>
  <si>
    <t>MONEY EUR HSBC -בטחונות</t>
  </si>
  <si>
    <t>327064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</si>
  <si>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</si>
  <si>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</si>
  <si>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</si>
  <si>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</si>
  <si>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</si>
  <si>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</si>
  <si>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</si>
  <si>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</si>
  <si>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</si>
  <si>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</si>
  <si>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</si>
  <si>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</si>
  <si>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</si>
  <si>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</si>
  <si>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</si>
  <si>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</si>
  <si>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</si>
  <si>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</si>
  <si>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בראון  הוטלס- מלונות בראון</t>
  </si>
  <si>
    <t>74194</t>
  </si>
  <si>
    <t>513956938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</si>
  <si>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</si>
  <si>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</si>
  <si>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</si>
  <si>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</si>
  <si>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</si>
  <si>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</si>
  <si>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</si>
  <si>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</si>
  <si>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</si>
  <si>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</si>
  <si>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ואר- קרן ואר</t>
  </si>
  <si>
    <t>74177</t>
  </si>
  <si>
    <t>31/07/18</t>
  </si>
  <si>
    <t>סה"כ קרנות נדל"ן</t>
  </si>
  <si>
    <t>סה"כ קרנות השקעה אחרות</t>
  </si>
  <si>
    <t>קרן First Time</t>
  </si>
  <si>
    <t>74173</t>
  </si>
  <si>
    <t>23/01/20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</si>
  <si>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</si>
  <si>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</si>
  <si>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</si>
  <si>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</si>
  <si>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</si>
  <si>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</si>
  <si>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</si>
  <si>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</si>
  <si>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</si>
  <si>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</si>
  <si>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</si>
  <si>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</si>
  <si>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אירו/שקל  12/05/20 3.7330 153449</t>
  </si>
  <si>
    <t>153449</t>
  </si>
  <si>
    <t>12/02/20</t>
  </si>
  <si>
    <t>דולר/שקל  12/05/20 3.4 153450</t>
  </si>
  <si>
    <t>153450</t>
  </si>
  <si>
    <t>דולר/שקל  12/05/20 3.4019 153447</t>
  </si>
  <si>
    <t>153447</t>
  </si>
  <si>
    <t>דולר/שקל 12/05/20 3.414 153454</t>
  </si>
  <si>
    <t>153454</t>
  </si>
  <si>
    <t>20/02/20</t>
  </si>
  <si>
    <t>דולר/שקל 12/05/20 3.4437 153466</t>
  </si>
  <si>
    <t>153466</t>
  </si>
  <si>
    <t>04/03/20</t>
  </si>
  <si>
    <t>דולר/שקל 12/05/20 3.445 153461</t>
  </si>
  <si>
    <t>153461</t>
  </si>
  <si>
    <t>27/02/20</t>
  </si>
  <si>
    <t>דולר/שקל 12/05/20 3.686 153505</t>
  </si>
  <si>
    <t>153505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</si>
  <si>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</si>
  <si>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</si>
  <si>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</si>
  <si>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</si>
  <si>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</si>
  <si>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</si>
  <si>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</si>
  <si>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</si>
  <si>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</si>
  <si>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</si>
  <si>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</si>
  <si>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לא</t>
  </si>
  <si>
    <t>96026</t>
  </si>
  <si>
    <t>NR1</t>
  </si>
  <si>
    <t>15/12/19</t>
  </si>
  <si>
    <t>דירוג פנימי</t>
  </si>
  <si>
    <t>מלון בראון ג</t>
  </si>
  <si>
    <t>96023</t>
  </si>
  <si>
    <t>31/03/20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</si>
  <si>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</si>
  <si>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</si>
  <si>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</si>
  <si>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</si>
  <si>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</si>
  <si>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 xml:space="preserve"> first time 
</t>
  </si>
  <si>
    <t>ILAAA</t>
  </si>
  <si>
    <t>ilAA-</t>
  </si>
  <si>
    <t>A3.il</t>
  </si>
  <si>
    <t>Aa2.il</t>
  </si>
  <si>
    <t>Aa3.il</t>
  </si>
  <si>
    <t>A1.il</t>
  </si>
  <si>
    <t>ilA+</t>
  </si>
  <si>
    <t>ilA</t>
  </si>
  <si>
    <t>A2.il</t>
  </si>
  <si>
    <t>ilA-</t>
  </si>
  <si>
    <t>ilAA+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</si>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</sst>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4" fontId="2" fillId="0" borderId="0" xfId="0" applyNumberFormat="1" applyFont="1" applyAlignment="1">
      <alignment horizontal="center"/>
    </xf>
    <xf numFmtId="0" fontId="0" fillId="0" borderId="0" xfId="0" applyFill="1"/>
    <xf numFmtId="4" fontId="0" fillId="0" borderId="0" xfId="0" applyNumberFormat="1" applyFont="1" applyFill="1"/>
    <xf numFmtId="167" fontId="0" fillId="0" borderId="0" xfId="0" applyNumberFormat="1" applyFont="1" applyFill="1"/>
    <xf numFmtId="0" fontId="2" fillId="0" borderId="0" xfId="0" applyFont="1" applyFill="1" applyAlignment="1">
      <alignment horizontal="center"/>
    </xf>
    <xf numFmtId="14" fontId="0" fillId="0" borderId="0" xfId="0" applyNumberFormat="1" applyAlignment="1">
      <alignment horizontal="right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495;&#1513;&#1497;&#1508;&#1492;%20&#1500;&#1488;&#1493;&#1508;&#1510;&#1497;&#1493;&#1514;%20-&#1502;&#1500;&#1497;&#1502;&#1493;&#1512;/31.03.20/&#1506;&#1493;&#1514;&#1511;%20&#1513;&#1500;%20&#1511;&#1512;&#1504;&#1493;&#1514;%20&#1492;&#1513;&#1511;&#1506;&#1492;%20%2031.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בקרת השקעות"/>
      <sheetName val="תנאים ואחזקות"/>
      <sheetName val="אנשי קשר"/>
      <sheetName val="דוח התפלגויות -בדיקת חשיפה ל..."/>
      <sheetName val="דוח אחזקות - קרנות השקעה"/>
      <sheetName val="דוח תנועות-ק' השקעה-חלוק'+קניות"/>
    </sheetNames>
    <sheetDataSet>
      <sheetData sheetId="0"/>
      <sheetData sheetId="1">
        <row r="45">
          <cell r="B45" t="str">
            <v xml:space="preserve">להב
</v>
          </cell>
          <cell r="C45">
            <v>43159</v>
          </cell>
        </row>
        <row r="46">
          <cell r="B46" t="str">
            <v xml:space="preserve"> להב 2 
</v>
          </cell>
          <cell r="C46">
            <v>43950</v>
          </cell>
        </row>
        <row r="47">
          <cell r="B47" t="str">
            <v xml:space="preserve"> AGATE 
MEDICAL
</v>
          </cell>
          <cell r="C47" t="str">
            <v>הקרן ב RUN OFF</v>
          </cell>
        </row>
        <row r="48">
          <cell r="B48" t="str">
            <v xml:space="preserve">  AGETE
 MEDICAL 2 
</v>
          </cell>
          <cell r="C48" t="str">
            <v>הקרן ב RUN OFF</v>
          </cell>
        </row>
        <row r="49">
          <cell r="B49" t="str">
            <v xml:space="preserve">מיילסטון
 MREI 4 
</v>
          </cell>
          <cell r="C49">
            <v>43678</v>
          </cell>
        </row>
        <row r="50">
          <cell r="B50" t="str">
            <v xml:space="preserve">פימי 6
</v>
          </cell>
          <cell r="C50">
            <v>44134</v>
          </cell>
        </row>
        <row r="51">
          <cell r="B51" t="str">
            <v xml:space="preserve"> שקד 
</v>
          </cell>
          <cell r="C51">
            <v>44043</v>
          </cell>
        </row>
        <row r="52">
          <cell r="B52" t="str">
            <v xml:space="preserve">קוגיטו
</v>
          </cell>
          <cell r="C52">
            <v>44561</v>
          </cell>
        </row>
        <row r="53">
          <cell r="B53" t="str">
            <v xml:space="preserve">Electra America
 Multifamily 1 
</v>
          </cell>
          <cell r="C53">
            <v>43783</v>
          </cell>
        </row>
        <row r="54">
          <cell r="B54" t="str">
            <v xml:space="preserve"> first time 
</v>
          </cell>
          <cell r="C54">
            <v>44252</v>
          </cell>
        </row>
        <row r="55">
          <cell r="B55" t="str">
            <v xml:space="preserve">  קרן ברוש 
</v>
          </cell>
          <cell r="C55" t="str">
            <v>נזילות לאחר 9 חודשים</v>
          </cell>
        </row>
        <row r="56">
          <cell r="B56" t="str">
            <v xml:space="preserve"> קרן VAR 
</v>
          </cell>
          <cell r="C56" t="str">
            <v>שנתיים</v>
          </cell>
        </row>
        <row r="57">
          <cell r="B57" t="str">
            <v xml:space="preserve">Electra America 
Multifamily 2
</v>
          </cell>
          <cell r="C57">
            <v>44051</v>
          </cell>
        </row>
        <row r="58">
          <cell r="B58" t="str">
            <v xml:space="preserve">קרן הליוס
</v>
          </cell>
          <cell r="C58">
            <v>44854</v>
          </cell>
        </row>
        <row r="59">
          <cell r="B59" t="str">
            <v xml:space="preserve">SG VC3 
</v>
          </cell>
          <cell r="C59">
            <v>45236</v>
          </cell>
        </row>
        <row r="60">
          <cell r="B60" t="str">
            <v xml:space="preserve">הראל פיננסים
 השקעות בנדלן 
</v>
          </cell>
          <cell r="C60">
            <v>44507</v>
          </cell>
        </row>
        <row r="61">
          <cell r="B61" t="str">
            <v xml:space="preserve">ION 
</v>
          </cell>
          <cell r="C61">
            <v>45307</v>
          </cell>
        </row>
        <row r="62">
          <cell r="B62" t="str">
            <v xml:space="preserve">קרן דפנה
</v>
          </cell>
          <cell r="C62" t="str">
            <v>ל"ר</v>
          </cell>
        </row>
        <row r="63">
          <cell r="B63" t="str">
            <v xml:space="preserve">Sphera Bioteck </v>
          </cell>
          <cell r="C63" t="str">
            <v>ל"ר</v>
          </cell>
        </row>
        <row r="64">
          <cell r="B64" t="str">
            <v>CCF (IBI)</v>
          </cell>
          <cell r="C64" t="str">
            <v>ל"ר</v>
          </cell>
        </row>
        <row r="65">
          <cell r="B65" t="str">
            <v>אלפא 2 (IDE)</v>
          </cell>
          <cell r="C65" t="str">
            <v>ל"ר</v>
          </cell>
        </row>
        <row r="66">
          <cell r="B66" t="str">
            <v>JTLV 2</v>
          </cell>
          <cell r="C66">
            <v>44926</v>
          </cell>
        </row>
        <row r="67">
          <cell r="B67" t="str">
            <v>קרן חוב פונטיפקס 4</v>
          </cell>
          <cell r="C67">
            <v>44926</v>
          </cell>
        </row>
        <row r="68">
          <cell r="B68" t="str">
            <v>הפניקס קו-אינווסט</v>
          </cell>
          <cell r="C68">
            <v>44926</v>
          </cell>
        </row>
        <row r="69">
          <cell r="B69" t="str">
            <v>פארו פוינט</v>
          </cell>
          <cell r="C69" t="str">
            <v>ל"ר</v>
          </cell>
        </row>
        <row r="70">
          <cell r="B70" t="str">
            <v xml:space="preserve">REVOLVER </v>
          </cell>
          <cell r="C70">
            <v>44926</v>
          </cell>
        </row>
        <row r="71">
          <cell r="B71" t="str">
            <v>ויולה קרדיט 6</v>
          </cell>
          <cell r="C71">
            <v>44926</v>
          </cell>
        </row>
        <row r="72">
          <cell r="B72" t="str">
            <v>קרן קיסטון</v>
          </cell>
          <cell r="C72">
            <v>44975</v>
          </cell>
        </row>
        <row r="73">
          <cell r="B73" t="str">
            <v>אלקטרה נדל"ן קרן חוב</v>
          </cell>
          <cell r="C73">
            <v>44977</v>
          </cell>
        </row>
        <row r="74">
          <cell r="B74" t="str">
            <v>SG VC 4</v>
          </cell>
          <cell r="C74">
            <v>2029</v>
          </cell>
        </row>
        <row r="75">
          <cell r="B75" t="str">
            <v>אלפא 3 (IDE)</v>
          </cell>
          <cell r="C75" t="str">
            <v>ל"ר</v>
          </cell>
        </row>
        <row r="76">
          <cell r="B76" t="str">
            <v>FUSE</v>
          </cell>
          <cell r="C76">
            <v>2025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 t="str">
            <v>קרן קרדיטו (ילין לפידות)</v>
          </cell>
          <cell r="C79">
            <v>45685</v>
          </cell>
        </row>
        <row r="80">
          <cell r="B80" t="str">
            <v>BK Opportunity 5</v>
          </cell>
          <cell r="C80">
            <v>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1" tableBorderDxfId="420">
  <autoFilter ref="B6:D42">
    <filterColumn colId="0" hiddenButton="1"/>
    <filterColumn colId="1" hiddenButton="1"/>
    <filterColumn colId="2" hiddenButton="1"/>
  </autoFilter>
  <tableColumns count="3">
    <tableColumn id="1" name="עמודה1" dataDxfId="419" dataCellStyle="Normal_2007-16618"/>
    <tableColumn id="2" name="שווי הוגן" dataDxfId="418"/>
    <tableColumn id="3" name="שעור מנכסי השקעה*" dataDxfId="4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9" dataDxfId="280" headerRowBorderDxfId="292" tableBorderDxfId="293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1"/>
    <tableColumn id="2" name="מספר ני&quot;ע" dataDxfId="290"/>
    <tableColumn id="3" name="זירת מסחר" dataDxfId="289"/>
    <tableColumn id="4" name="ענף מסחר" dataDxfId="288"/>
    <tableColumn id="5" name="סוג מטבע" dataDxfId="287"/>
    <tableColumn id="6" name="ערך נקוב****" dataDxfId="286"/>
    <tableColumn id="7" name="שער***" dataDxfId="285"/>
    <tableColumn id="8" name="שווי שוק" dataDxfId="284"/>
    <tableColumn id="9" name="שעור מערך נקוב מונפק" dataDxfId="283"/>
    <tableColumn id="10" name="שעור מנכסי אפיק ההשקעה" dataDxfId="282"/>
    <tableColumn id="11" name="שעור מסך נכסי השקעה**" dataDxfId="2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1" totalsRowShown="0" headerRowDxfId="268" dataDxfId="269" headerRowBorderDxfId="277" tableBorderDxfId="278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6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ערך נקוב מונפק" dataDxfId="272"/>
    <tableColumn id="10" name="שעור מנכסי אפיק ההשקעה" dataDxfId="271"/>
    <tableColumn id="11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1" totalsRowShown="0" headerRowDxfId="259" dataDxfId="260" headerRowBorderDxfId="266" tableBorderDxfId="267">
  <autoFilter ref="A7:J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5"/>
    <tableColumn id="7" name="שער***" dataDxfId="264"/>
    <tableColumn id="8" name="שווי שוק" dataDxfId="263"/>
    <tableColumn id="9" name="שעור מנכסי אפיק ההשקעה" dataDxfId="262"/>
    <tableColumn id="10" name="שעור מסך נכסי השקעה**" dataDxfId="2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3" dataDxfId="244" headerRowBorderDxfId="257" tableBorderDxfId="25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4" dataDxfId="225" headerRowBorderDxfId="241" tableBorderDxfId="242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2" dataDxfId="203" headerRowBorderDxfId="222" tableBorderDxfId="223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180" dataDxfId="181" headerRowBorderDxfId="200" tableBorderDxfId="201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9" totalsRowShown="0" headerRowDxfId="164" dataDxfId="165" headerRowBorderDxfId="178" tableBorderDxfId="179">
  <autoFilter ref="A7:L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9" totalsRowShown="0" headerRowDxfId="153" dataDxfId="154" headerRowBorderDxfId="162" tableBorderDxfId="163">
  <autoFilter ref="A7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49" headerRowBorderDxfId="151" tableBorderDxfId="152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50" totalsRowShown="0" headerRowDxfId="416" headerRowBorderDxfId="415" tableBorderDxfId="414" headerRowCellStyle="Normal_2007-16618">
  <autoFilter ref="C44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6" totalsRowShown="0" headerRowDxfId="128" dataDxfId="129" headerRowBorderDxfId="136" tableBorderDxfId="137">
  <autoFilter ref="A7:J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2" dataDxfId="113" headerRowBorderDxfId="126" tableBorderDxfId="12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9" totalsRowShown="0" headerRowDxfId="96" dataDxfId="97" headerRowBorderDxfId="110" tableBorderDxfId="111">
  <autoFilter ref="A6:Q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5" totalsRowShown="0" headerRowDxfId="399" dataDxfId="400" headerRowBorderDxfId="412" tableBorderDxfId="413">
  <autoFilter ref="A6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1"/>
    <tableColumn id="2" name="מספר ני&quot;ע" dataDxfId="410"/>
    <tableColumn id="3" name="מספר מנפיק" dataDxfId="409"/>
    <tableColumn id="4" name="דירוג" dataDxfId="408"/>
    <tableColumn id="5" name="שם מדרג" dataDxfId="407"/>
    <tableColumn id="6" name="סוג מטבע" dataDxfId="406"/>
    <tableColumn id="7" name="שיעור ריבית" dataDxfId="405"/>
    <tableColumn id="8" name="תשואה לפידיון" dataDxfId="404"/>
    <tableColumn id="9" name="שווי שוק" dataDxfId="403"/>
    <tableColumn id="10" name="שעור מנכסי אפיק ההשקעה" dataDxfId="402"/>
    <tableColumn id="11" name="שעור מסך נכסי השקעה" dataDxfId="4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8" totalsRowShown="0" headerRowDxfId="378" dataDxfId="379" headerRowBorderDxfId="397" tableBorderDxfId="398">
  <autoFilter ref="A7:Q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6"/>
    <tableColumn id="2" name="מספר ני&quot;ע" dataDxfId="395"/>
    <tableColumn id="3" name="זירת מסחר" dataDxfId="394"/>
    <tableColumn id="4" name="דירוג" dataDxfId="393"/>
    <tableColumn id="5" name="שם מדרג" dataDxfId="392"/>
    <tableColumn id="6" name="תאריך רכישה" dataDxfId="391"/>
    <tableColumn id="7" name="מח&quot;מ" dataDxfId="390"/>
    <tableColumn id="8" name="סוג מטבע" dataDxfId="389"/>
    <tableColumn id="9" name="שיעור ריבית" dataDxfId="388"/>
    <tableColumn id="10" name="תשואה לפידיון" dataDxfId="387"/>
    <tableColumn id="11" name="ערך נקוב****" dataDxfId="386"/>
    <tableColumn id="12" name="שער***" dataDxfId="385"/>
    <tableColumn id="13" name="פדיון/ריבית/דיבידנד לקבל*****  " dataDxfId="384"/>
    <tableColumn id="14" name="שווי שוק" dataDxfId="383"/>
    <tableColumn id="15" name="שעור מערך נקוב**** מונפק" dataDxfId="382"/>
    <tableColumn id="16" name="שעור מנכסי אפיק ההשקעה" dataDxfId="381"/>
    <tableColumn id="17" name="שעור מסך נכסי השקעה**" dataDxfId="3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4" dataDxfId="355" headerRowBorderDxfId="376" tableBorderDxfId="377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5"/>
    <tableColumn id="2" name="מספר ני&quot;ע" dataDxfId="374"/>
    <tableColumn id="3" name="זירת מסחר" dataDxfId="373"/>
    <tableColumn id="4" name="ספק מידע" dataDxfId="372"/>
    <tableColumn id="5" name="מספר מנפיק" dataDxfId="371"/>
    <tableColumn id="6" name="ענף מסחר" dataDxfId="370"/>
    <tableColumn id="7" name="דירוג" dataDxfId="369"/>
    <tableColumn id="8" name="שם מדרג" dataDxfId="368"/>
    <tableColumn id="9" name="תאריך רכישה" dataDxfId="367"/>
    <tableColumn id="10" name="מח&quot;מ" dataDxfId="366"/>
    <tableColumn id="11" name="סוג מטבע" dataDxfId="365"/>
    <tableColumn id="12" name="שיעור ריבית" dataDxfId="364"/>
    <tableColumn id="13" name="תשואה לפידיון" dataDxfId="363"/>
    <tableColumn id="14" name="ערך נקוב****" dataDxfId="362"/>
    <tableColumn id="15" name="שער***" dataDxfId="361"/>
    <tableColumn id="16" name="פדיון/ריבית/דיבידנד לקבל*****  " dataDxfId="360"/>
    <tableColumn id="17" name="שווי שוק" dataDxfId="359"/>
    <tableColumn id="18" name="שעור מערך נקוב מונפק" dataDxfId="358"/>
    <tableColumn id="19" name="שעור מנכסי אפיק ההשקעה" dataDxfId="357"/>
    <tableColumn id="20" name="שעור מסך נכסי השקעה**" dataDxfId="3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39" totalsRowShown="0" headerRowDxfId="330" dataDxfId="331" headerRowBorderDxfId="352" tableBorderDxfId="353">
  <autoFilter ref="A7:T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1"/>
    <tableColumn id="2" name="מספר ני&quot;ע" dataDxfId="350"/>
    <tableColumn id="3" name="זירת מסחר" dataDxfId="349"/>
    <tableColumn id="4" name="ספק מידע" dataDxfId="348"/>
    <tableColumn id="5" name="מספר מנפיק" dataDxfId="347"/>
    <tableColumn id="6" name="ענף מסחר" dataDxfId="346"/>
    <tableColumn id="7" name="דירוג" dataDxfId="345"/>
    <tableColumn id="8" name="שם מדרג" dataDxfId="344"/>
    <tableColumn id="9" name="תאריך רכישה" dataDxfId="343"/>
    <tableColumn id="10" name="מח&quot;מ" dataDxfId="342"/>
    <tableColumn id="11" name="סוג מטבע" dataDxfId="341"/>
    <tableColumn id="12" name="שיעור ריבית" dataDxfId="340"/>
    <tableColumn id="13" name="תשואה לפידיון" dataDxfId="339"/>
    <tableColumn id="14" name="ערך נקוב****" dataDxfId="338"/>
    <tableColumn id="15" name="שער***" dataDxfId="337"/>
    <tableColumn id="16" name="פדיון/ריבית/דיבידנד לקבל*****  " dataDxfId="336"/>
    <tableColumn id="17" name="שווי שוק" dataDxfId="335"/>
    <tableColumn id="18" name="שעור מערך נקוב מונפק" dataDxfId="334"/>
    <tableColumn id="19" name="שעור מנכסי אפיק ההשקעה" dataDxfId="333"/>
    <tableColumn id="20" name="שעור מסך נכסי השקעה**" dataDxfId="3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04" totalsRowShown="0" headerRowDxfId="319" dataDxfId="320" headerRowBorderDxfId="328" tableBorderDxfId="329">
  <autoFilter ref="A7:N1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7"/>
    <tableColumn id="9" name="שער***" dataDxfId="326"/>
    <tableColumn id="10" name="פדיון/ריבית/דיבידנד לקבל*****  " dataDxfId="325"/>
    <tableColumn id="11" name="שווי שוק" dataDxfId="324"/>
    <tableColumn id="12" name="שעור מערך נקוב מונפק" dataDxfId="323"/>
    <tableColumn id="13" name="שעור מנכסי אפיק ההשקעה" dataDxfId="322"/>
    <tableColumn id="14" name="שעור מסך נכסי השקעה**" dataDxfId="3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53" totalsRowShown="0" headerRowDxfId="307" dataDxfId="308" headerRowBorderDxfId="317" tableBorderDxfId="318">
  <autoFilter ref="A7:M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6"/>
    <tableColumn id="4" name="מספר מנפיק" dataDxfId="315"/>
    <tableColumn id="5" name="ענף מסחר"/>
    <tableColumn id="6" name="סוג מטבע"/>
    <tableColumn id="7" name="ערך נקוב****" dataDxfId="314"/>
    <tableColumn id="8" name="שער***" dataDxfId="313"/>
    <tableColumn id="9" name="פדיון/ריבית/דיבידנד לקבל*****  "/>
    <tableColumn id="10" name="שווי שוק" dataDxfId="312"/>
    <tableColumn id="11" name="שעור מערך נקוב מונפק" dataDxfId="311"/>
    <tableColumn id="12" name="שעור מנכסי אפיק ההשקעה" dataDxfId="310"/>
    <tableColumn id="13" name="שעור מסך נכסי השקעה**" dataDxfId="3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4" dataDxfId="295" headerRowBorderDxfId="305" tableBorderDxfId="306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4"/>
    <tableColumn id="4" name="מספר מנפיק" dataDxfId="303"/>
    <tableColumn id="5" name="ענף מסחר"/>
    <tableColumn id="6" name="דירוג"/>
    <tableColumn id="7" name="שם מדרג" dataDxfId="302"/>
    <tableColumn id="8" name="סוג מטבע"/>
    <tableColumn id="9" name="ערך נקוב****" dataDxfId="301"/>
    <tableColumn id="10" name="שער***" dataDxfId="300"/>
    <tableColumn id="11" name="שווי שוק" dataDxfId="299"/>
    <tableColumn id="12" name="שעור מערך נקוב מונפק" dataDxfId="298"/>
    <tableColumn id="13" name="שעור מנכסי אפיק ההשקעה" dataDxfId="297"/>
    <tableColumn id="14" name="שעור מסך נכסי השקעה**" dataDxfId="2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1"/>
  <sheetViews>
    <sheetView rightToLeft="1" workbookViewId="0">
      <selection activeCell="B6" sqref="B6"/>
    </sheetView>
  </sheetViews>
  <sheetFormatPr defaultColWidth="0" defaultRowHeight="18" zeroHeight="1"/>
  <cols>
    <col min="1" max="1" width="29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76" t="s">
        <v>4</v>
      </c>
      <c r="C5" s="77"/>
      <c r="D5" s="78"/>
    </row>
    <row r="6" spans="1:36" s="3" customFormat="1">
      <c r="B6" s="40" t="s">
        <v>836</v>
      </c>
      <c r="C6" s="79" t="s">
        <v>5</v>
      </c>
      <c r="D6" s="80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809</v>
      </c>
      <c r="B10" s="57" t="s">
        <v>13</v>
      </c>
      <c r="C10" s="63">
        <f>מזומנים!I9</f>
        <v>4457.7718613770003</v>
      </c>
      <c r="D10" s="64">
        <v>8.14E-2</v>
      </c>
    </row>
    <row r="11" spans="1:36">
      <c r="B11" s="57" t="s">
        <v>14</v>
      </c>
      <c r="C11" s="50"/>
      <c r="D11" s="50"/>
    </row>
    <row r="12" spans="1:36">
      <c r="A12" s="9" t="s">
        <v>810</v>
      </c>
      <c r="B12" s="58" t="s">
        <v>15</v>
      </c>
      <c r="C12" s="65">
        <v>3143.5810648000001</v>
      </c>
      <c r="D12" s="66">
        <v>5.74E-2</v>
      </c>
    </row>
    <row r="13" spans="1:36">
      <c r="A13" s="9" t="s">
        <v>811</v>
      </c>
      <c r="B13" s="58" t="s">
        <v>16</v>
      </c>
      <c r="C13" s="65">
        <v>0</v>
      </c>
      <c r="D13" s="66">
        <v>0</v>
      </c>
    </row>
    <row r="14" spans="1:36">
      <c r="A14" s="9" t="s">
        <v>812</v>
      </c>
      <c r="B14" s="58" t="s">
        <v>17</v>
      </c>
      <c r="C14" s="65">
        <v>1442.9590552</v>
      </c>
      <c r="D14" s="66">
        <v>2.64E-2</v>
      </c>
    </row>
    <row r="15" spans="1:36">
      <c r="A15" s="9" t="s">
        <v>672</v>
      </c>
      <c r="B15" s="58" t="s">
        <v>18</v>
      </c>
      <c r="C15" s="65">
        <v>27094.192116916001</v>
      </c>
      <c r="D15" s="66">
        <v>0.495</v>
      </c>
    </row>
    <row r="16" spans="1:36">
      <c r="A16" s="9" t="s">
        <v>598</v>
      </c>
      <c r="B16" s="58" t="s">
        <v>194</v>
      </c>
      <c r="C16" s="65">
        <f>'קרנות סל'!J10</f>
        <v>13874.035224700001</v>
      </c>
      <c r="D16" s="66">
        <v>0.2535</v>
      </c>
    </row>
    <row r="17" spans="1:4">
      <c r="A17" s="9" t="s">
        <v>813</v>
      </c>
      <c r="B17" s="58" t="s">
        <v>19</v>
      </c>
      <c r="C17" s="65">
        <v>514.411425915</v>
      </c>
      <c r="D17" s="66">
        <v>9.4000000000000004E-3</v>
      </c>
    </row>
    <row r="18" spans="1:4">
      <c r="A18" s="9" t="s">
        <v>814</v>
      </c>
      <c r="B18" s="58" t="s">
        <v>20</v>
      </c>
      <c r="C18" s="65">
        <v>31.583485</v>
      </c>
      <c r="D18" s="66">
        <v>5.9999999999999995E-4</v>
      </c>
    </row>
    <row r="19" spans="1:4">
      <c r="A19" s="9" t="s">
        <v>815</v>
      </c>
      <c r="B19" s="58" t="s">
        <v>21</v>
      </c>
      <c r="C19" s="65">
        <v>17.991254999999999</v>
      </c>
      <c r="D19" s="66">
        <v>2.9999999999999997E-4</v>
      </c>
    </row>
    <row r="20" spans="1:4">
      <c r="A20" s="9" t="s">
        <v>816</v>
      </c>
      <c r="B20" s="58" t="s">
        <v>22</v>
      </c>
      <c r="C20" s="65">
        <v>1027.901397833494</v>
      </c>
      <c r="D20" s="66">
        <v>1.8800000000000001E-2</v>
      </c>
    </row>
    <row r="21" spans="1:4">
      <c r="A21" s="9" t="s">
        <v>817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818</v>
      </c>
      <c r="B23" s="58" t="s">
        <v>25</v>
      </c>
      <c r="C23" s="65">
        <v>0</v>
      </c>
      <c r="D23" s="66">
        <v>0</v>
      </c>
    </row>
    <row r="24" spans="1:4">
      <c r="A24" s="9" t="s">
        <v>819</v>
      </c>
      <c r="B24" s="58" t="s">
        <v>26</v>
      </c>
      <c r="C24" s="65">
        <v>0</v>
      </c>
      <c r="D24" s="66">
        <v>0</v>
      </c>
    </row>
    <row r="25" spans="1:4">
      <c r="A25" s="9" t="s">
        <v>820</v>
      </c>
      <c r="B25" s="58" t="s">
        <v>17</v>
      </c>
      <c r="C25" s="65">
        <v>0</v>
      </c>
      <c r="D25" s="66">
        <v>0</v>
      </c>
    </row>
    <row r="26" spans="1:4">
      <c r="A26" s="9" t="s">
        <v>821</v>
      </c>
      <c r="B26" s="58" t="s">
        <v>27</v>
      </c>
      <c r="C26" s="65">
        <v>2456.34147897</v>
      </c>
      <c r="D26" s="66">
        <v>4.4900000000000002E-2</v>
      </c>
    </row>
    <row r="27" spans="1:4">
      <c r="A27" s="9" t="s">
        <v>822</v>
      </c>
      <c r="B27" s="58" t="s">
        <v>28</v>
      </c>
      <c r="C27" s="65">
        <v>999.83040013928735</v>
      </c>
      <c r="D27" s="66">
        <v>1.83E-2</v>
      </c>
    </row>
    <row r="28" spans="1:4">
      <c r="A28" s="9" t="s">
        <v>823</v>
      </c>
      <c r="B28" s="58" t="s">
        <v>29</v>
      </c>
      <c r="C28" s="65">
        <v>0</v>
      </c>
      <c r="D28" s="66">
        <v>0</v>
      </c>
    </row>
    <row r="29" spans="1:4">
      <c r="A29" s="9" t="s">
        <v>824</v>
      </c>
      <c r="B29" s="58" t="s">
        <v>30</v>
      </c>
      <c r="C29" s="65">
        <v>0</v>
      </c>
      <c r="D29" s="66">
        <v>0</v>
      </c>
    </row>
    <row r="30" spans="1:4">
      <c r="A30" s="9" t="s">
        <v>825</v>
      </c>
      <c r="B30" s="58" t="s">
        <v>31</v>
      </c>
      <c r="C30" s="65">
        <v>-556.81646150404697</v>
      </c>
      <c r="D30" s="66">
        <v>-1.0200000000000001E-2</v>
      </c>
    </row>
    <row r="31" spans="1:4">
      <c r="A31" s="9" t="s">
        <v>826</v>
      </c>
      <c r="B31" s="58" t="s">
        <v>32</v>
      </c>
      <c r="C31" s="65">
        <v>0</v>
      </c>
      <c r="D31" s="66">
        <v>0</v>
      </c>
    </row>
    <row r="32" spans="1:4">
      <c r="A32" s="9" t="s">
        <v>827</v>
      </c>
      <c r="B32" s="57" t="s">
        <v>33</v>
      </c>
      <c r="C32" s="65">
        <v>227.32055972399999</v>
      </c>
      <c r="D32" s="66">
        <v>4.1999999999999997E-3</v>
      </c>
    </row>
    <row r="33" spans="1:4">
      <c r="A33" s="9" t="s">
        <v>828</v>
      </c>
      <c r="B33" s="57" t="s">
        <v>34</v>
      </c>
      <c r="C33" s="65">
        <v>0</v>
      </c>
      <c r="D33" s="66">
        <v>0</v>
      </c>
    </row>
    <row r="34" spans="1:4">
      <c r="A34" s="9" t="s">
        <v>829</v>
      </c>
      <c r="B34" s="57" t="s">
        <v>35</v>
      </c>
      <c r="C34" s="65">
        <v>0</v>
      </c>
      <c r="D34" s="66">
        <v>0</v>
      </c>
    </row>
    <row r="35" spans="1:4">
      <c r="A35" s="9" t="s">
        <v>830</v>
      </c>
      <c r="B35" s="57" t="s">
        <v>36</v>
      </c>
      <c r="C35" s="65">
        <v>0</v>
      </c>
      <c r="D35" s="66">
        <v>0</v>
      </c>
    </row>
    <row r="36" spans="1:4">
      <c r="A36" s="9" t="s">
        <v>831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832</v>
      </c>
      <c r="B38" s="60" t="s">
        <v>39</v>
      </c>
      <c r="C38" s="65">
        <v>0</v>
      </c>
      <c r="D38" s="66">
        <v>0</v>
      </c>
    </row>
    <row r="39" spans="1:4">
      <c r="A39" s="9" t="s">
        <v>833</v>
      </c>
      <c r="B39" s="60" t="s">
        <v>40</v>
      </c>
      <c r="C39" s="65">
        <v>0</v>
      </c>
      <c r="D39" s="66">
        <v>0</v>
      </c>
    </row>
    <row r="40" spans="1:4">
      <c r="A40" s="9" t="s">
        <v>834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54731.344417420732</v>
      </c>
      <c r="D41" s="66">
        <v>1</v>
      </c>
    </row>
    <row r="42" spans="1:4">
      <c r="A42" s="9" t="s">
        <v>835</v>
      </c>
      <c r="B42" s="61" t="s">
        <v>43</v>
      </c>
      <c r="C42" s="65">
        <f>'יתרת התחייבות להשקעה'!B9</f>
        <v>129</v>
      </c>
      <c r="D42" s="66">
        <v>0</v>
      </c>
    </row>
    <row r="43" spans="1:4">
      <c r="B43" s="10" t="s">
        <v>200</v>
      </c>
    </row>
    <row r="44" spans="1:4">
      <c r="C44" s="81" t="s">
        <v>44</v>
      </c>
      <c r="D44" s="80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122</v>
      </c>
      <c r="D47">
        <v>4.3953100000000003</v>
      </c>
    </row>
    <row r="48" spans="1:4">
      <c r="C48" t="s">
        <v>105</v>
      </c>
      <c r="D48">
        <v>3.5649999999999999</v>
      </c>
    </row>
    <row r="49" spans="3:4">
      <c r="C49" t="s">
        <v>112</v>
      </c>
      <c r="D49">
        <v>4.3986000000000001</v>
      </c>
    </row>
    <row r="50" spans="3:4">
      <c r="C50" t="s">
        <v>122</v>
      </c>
      <c r="D50">
        <v>1</v>
      </c>
    </row>
    <row r="51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54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0" width="0" style="14" hidden="1"/>
    <col min="61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60" ht="26.25" customHeight="1">
      <c r="A6" s="99" t="s">
        <v>97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2975</v>
      </c>
      <c r="G10" s="7"/>
      <c r="H10" s="63">
        <v>17.991254999999999</v>
      </c>
      <c r="I10" s="22"/>
      <c r="J10" s="64">
        <v>1</v>
      </c>
      <c r="K10" s="64">
        <v>2.9999999999999997E-4</v>
      </c>
      <c r="BC10" s="14"/>
      <c r="BD10" s="16"/>
      <c r="BE10" s="14"/>
      <c r="BG10" s="14"/>
    </row>
    <row r="11" spans="1:60">
      <c r="A11" s="67" t="s">
        <v>201</v>
      </c>
      <c r="B11" s="14"/>
      <c r="C11" s="14"/>
      <c r="D11" s="14"/>
      <c r="F11" s="69">
        <v>-25</v>
      </c>
      <c r="H11" s="69">
        <v>-46.274999999999999</v>
      </c>
      <c r="J11" s="68">
        <v>-2.5720999999999998</v>
      </c>
      <c r="K11" s="68">
        <v>-8.0000000000000004E-4</v>
      </c>
    </row>
    <row r="12" spans="1:60">
      <c r="A12" s="67" t="s">
        <v>681</v>
      </c>
      <c r="B12" s="14"/>
      <c r="C12" s="14"/>
      <c r="D12" s="14"/>
      <c r="F12" s="69">
        <v>-25</v>
      </c>
      <c r="H12" s="69">
        <v>-46.274999999999999</v>
      </c>
      <c r="J12" s="68">
        <v>-2.5720999999999998</v>
      </c>
      <c r="K12" s="68">
        <v>-8.0000000000000004E-4</v>
      </c>
    </row>
    <row r="13" spans="1:60">
      <c r="A13" t="s">
        <v>682</v>
      </c>
      <c r="B13" t="s">
        <v>683</v>
      </c>
      <c r="C13" t="s">
        <v>99</v>
      </c>
      <c r="D13" t="s">
        <v>122</v>
      </c>
      <c r="E13" t="s">
        <v>101</v>
      </c>
      <c r="F13" s="65">
        <v>-25</v>
      </c>
      <c r="G13" s="65">
        <v>185100</v>
      </c>
      <c r="H13" s="65">
        <v>-46.274999999999999</v>
      </c>
      <c r="I13" s="66">
        <v>0</v>
      </c>
      <c r="J13" s="66">
        <v>-2.5720999999999998</v>
      </c>
      <c r="K13" s="66">
        <v>-8.0000000000000004E-4</v>
      </c>
    </row>
    <row r="14" spans="1:60">
      <c r="A14" s="67" t="s">
        <v>684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222</v>
      </c>
      <c r="B15" t="s">
        <v>222</v>
      </c>
      <c r="C15" s="14"/>
      <c r="D15" t="s">
        <v>222</v>
      </c>
      <c r="E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685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s="14"/>
      <c r="D17" t="s">
        <v>222</v>
      </c>
      <c r="E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314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s="14"/>
      <c r="D19" t="s">
        <v>222</v>
      </c>
      <c r="E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227</v>
      </c>
      <c r="B20" s="14"/>
      <c r="C20" s="14"/>
      <c r="D20" s="14"/>
      <c r="F20" s="69">
        <v>3000</v>
      </c>
      <c r="H20" s="69">
        <v>64.266255000000001</v>
      </c>
      <c r="J20" s="68">
        <v>3.5720999999999998</v>
      </c>
      <c r="K20" s="68">
        <v>1.1999999999999999E-3</v>
      </c>
    </row>
    <row r="21" spans="1:11">
      <c r="A21" s="67" t="s">
        <v>681</v>
      </c>
      <c r="B21" s="14"/>
      <c r="C21" s="14"/>
      <c r="D21" s="14"/>
      <c r="F21" s="69">
        <v>3000</v>
      </c>
      <c r="H21" s="69">
        <v>64.266255000000001</v>
      </c>
      <c r="J21" s="68">
        <v>3.5720999999999998</v>
      </c>
      <c r="K21" s="68">
        <v>1.1999999999999999E-3</v>
      </c>
    </row>
    <row r="22" spans="1:11">
      <c r="A22" t="s">
        <v>686</v>
      </c>
      <c r="B22" t="s">
        <v>687</v>
      </c>
      <c r="C22" t="s">
        <v>122</v>
      </c>
      <c r="D22" t="s">
        <v>522</v>
      </c>
      <c r="E22" t="s">
        <v>105</v>
      </c>
      <c r="F22" s="65">
        <v>2700</v>
      </c>
      <c r="G22" s="65">
        <v>53</v>
      </c>
      <c r="H22" s="65">
        <v>5.101515</v>
      </c>
      <c r="I22" s="66">
        <v>0</v>
      </c>
      <c r="J22" s="66">
        <v>0.28360000000000002</v>
      </c>
      <c r="K22" s="66">
        <v>1E-4</v>
      </c>
    </row>
    <row r="23" spans="1:11">
      <c r="A23" t="s">
        <v>688</v>
      </c>
      <c r="B23" t="s">
        <v>689</v>
      </c>
      <c r="C23" t="s">
        <v>122</v>
      </c>
      <c r="D23" t="s">
        <v>522</v>
      </c>
      <c r="E23" t="s">
        <v>105</v>
      </c>
      <c r="F23" s="65">
        <v>300</v>
      </c>
      <c r="G23" s="65">
        <v>5532</v>
      </c>
      <c r="H23" s="65">
        <v>59.164740000000002</v>
      </c>
      <c r="I23" s="66">
        <v>0</v>
      </c>
      <c r="J23" s="66">
        <v>3.2885</v>
      </c>
      <c r="K23" s="66">
        <v>1.1000000000000001E-3</v>
      </c>
    </row>
    <row r="24" spans="1:11">
      <c r="A24" s="67" t="s">
        <v>690</v>
      </c>
      <c r="B24" s="14"/>
      <c r="C24" s="14"/>
      <c r="D24" s="14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222</v>
      </c>
      <c r="B25" t="s">
        <v>222</v>
      </c>
      <c r="C25" s="14"/>
      <c r="D25" t="s">
        <v>222</v>
      </c>
      <c r="E25" t="s">
        <v>222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685</v>
      </c>
      <c r="B26" s="14"/>
      <c r="C26" s="14"/>
      <c r="D26" s="14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222</v>
      </c>
      <c r="B27" t="s">
        <v>222</v>
      </c>
      <c r="C27" s="14"/>
      <c r="D27" t="s">
        <v>222</v>
      </c>
      <c r="E27" t="s">
        <v>222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691</v>
      </c>
      <c r="B28" s="14"/>
      <c r="C28" s="14"/>
      <c r="D28" s="14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222</v>
      </c>
      <c r="B29" t="s">
        <v>222</v>
      </c>
      <c r="C29" s="14"/>
      <c r="D29" t="s">
        <v>222</v>
      </c>
      <c r="E29" t="s">
        <v>222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314</v>
      </c>
      <c r="B30" s="14"/>
      <c r="C30" s="14"/>
      <c r="D30" s="14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222</v>
      </c>
      <c r="B31" t="s">
        <v>222</v>
      </c>
      <c r="C31" s="14"/>
      <c r="D31" t="s">
        <v>222</v>
      </c>
      <c r="E31" t="s">
        <v>222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85" t="s">
        <v>229</v>
      </c>
      <c r="B32" s="14"/>
      <c r="C32" s="14"/>
      <c r="D32" s="14"/>
    </row>
    <row r="33" spans="1:4">
      <c r="A33" s="85" t="s">
        <v>242</v>
      </c>
      <c r="B33" s="14"/>
      <c r="C33" s="14"/>
      <c r="D33" s="14"/>
    </row>
    <row r="34" spans="1:4">
      <c r="A34" s="85" t="s">
        <v>243</v>
      </c>
      <c r="B34" s="14"/>
      <c r="C34" s="14"/>
      <c r="D34" s="14"/>
    </row>
    <row r="35" spans="1:4">
      <c r="A35" s="85" t="s">
        <v>244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69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1"/>
      <c r="BB5" s="14" t="s">
        <v>99</v>
      </c>
      <c r="BD5" s="14" t="s">
        <v>100</v>
      </c>
      <c r="BF5" s="16" t="s">
        <v>101</v>
      </c>
    </row>
    <row r="6" spans="1:58" ht="26.25" customHeight="1">
      <c r="A6" s="99" t="s">
        <v>102</v>
      </c>
      <c r="B6" s="100"/>
      <c r="C6" s="100"/>
      <c r="D6" s="100"/>
      <c r="E6" s="100"/>
      <c r="F6" s="100"/>
      <c r="G6" s="100"/>
      <c r="H6" s="100"/>
      <c r="I6" s="100"/>
      <c r="J6" s="101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295161.09000000003</v>
      </c>
      <c r="G10" s="22"/>
      <c r="H10" s="63">
        <v>1027.901397833494</v>
      </c>
      <c r="I10" s="64">
        <v>1</v>
      </c>
      <c r="J10" s="64">
        <v>1.8800000000000001E-2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201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222</v>
      </c>
      <c r="B12" t="s">
        <v>222</v>
      </c>
      <c r="C12" s="16"/>
      <c r="D12" t="s">
        <v>222</v>
      </c>
      <c r="E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227</v>
      </c>
      <c r="B13" s="16"/>
      <c r="C13" s="16"/>
      <c r="D13" s="16"/>
      <c r="E13" s="16"/>
      <c r="F13" s="69">
        <v>295161.09000000003</v>
      </c>
      <c r="G13" s="16"/>
      <c r="H13" s="69">
        <v>1027.901397833494</v>
      </c>
      <c r="I13" s="68">
        <v>1</v>
      </c>
      <c r="J13" s="68">
        <v>1.8800000000000001E-2</v>
      </c>
      <c r="BD13" s="14" t="s">
        <v>125</v>
      </c>
    </row>
    <row r="14" spans="1:58">
      <c r="A14" t="s">
        <v>692</v>
      </c>
      <c r="B14" t="s">
        <v>693</v>
      </c>
      <c r="C14" t="s">
        <v>122</v>
      </c>
      <c r="D14" t="s">
        <v>522</v>
      </c>
      <c r="E14" t="s">
        <v>105</v>
      </c>
      <c r="F14" s="65">
        <v>20000</v>
      </c>
      <c r="G14" s="65">
        <v>100</v>
      </c>
      <c r="H14" s="65">
        <v>71.3</v>
      </c>
      <c r="I14" s="66">
        <v>6.9400000000000003E-2</v>
      </c>
      <c r="J14" s="66">
        <v>1.2999999999999999E-3</v>
      </c>
      <c r="BD14" s="14" t="s">
        <v>126</v>
      </c>
    </row>
    <row r="15" spans="1:58">
      <c r="A15" t="s">
        <v>694</v>
      </c>
      <c r="B15" t="s">
        <v>695</v>
      </c>
      <c r="C15" t="s">
        <v>122</v>
      </c>
      <c r="D15" t="s">
        <v>522</v>
      </c>
      <c r="E15" t="s">
        <v>105</v>
      </c>
      <c r="F15" s="65">
        <v>11</v>
      </c>
      <c r="G15" s="65">
        <v>0.25697500000000001</v>
      </c>
      <c r="H15" s="65">
        <v>1.0077274625E-4</v>
      </c>
      <c r="I15" s="66">
        <v>0</v>
      </c>
      <c r="J15" s="66">
        <v>0</v>
      </c>
      <c r="BD15" s="14" t="s">
        <v>127</v>
      </c>
    </row>
    <row r="16" spans="1:58">
      <c r="A16" t="s">
        <v>696</v>
      </c>
      <c r="B16" t="s">
        <v>697</v>
      </c>
      <c r="C16" t="s">
        <v>122</v>
      </c>
      <c r="D16" t="s">
        <v>522</v>
      </c>
      <c r="E16" t="s">
        <v>105</v>
      </c>
      <c r="F16" s="65">
        <v>-44358.87</v>
      </c>
      <c r="G16" s="65">
        <v>100</v>
      </c>
      <c r="H16" s="65">
        <v>-158.13937154999999</v>
      </c>
      <c r="I16" s="66">
        <v>-0.15379999999999999</v>
      </c>
      <c r="J16" s="66">
        <v>-2.8999999999999998E-3</v>
      </c>
      <c r="BD16" s="14" t="s">
        <v>128</v>
      </c>
    </row>
    <row r="17" spans="1:56">
      <c r="A17" t="s">
        <v>698</v>
      </c>
      <c r="B17" t="s">
        <v>699</v>
      </c>
      <c r="C17" t="s">
        <v>122</v>
      </c>
      <c r="D17" t="s">
        <v>522</v>
      </c>
      <c r="E17" t="s">
        <v>105</v>
      </c>
      <c r="F17" s="65">
        <v>1</v>
      </c>
      <c r="G17" s="65">
        <v>0.15966</v>
      </c>
      <c r="H17" s="65">
        <v>5.6918789999999997E-6</v>
      </c>
      <c r="I17" s="66">
        <v>0</v>
      </c>
      <c r="J17" s="66">
        <v>0</v>
      </c>
      <c r="BD17" s="14" t="s">
        <v>129</v>
      </c>
    </row>
    <row r="18" spans="1:56">
      <c r="A18" t="s">
        <v>700</v>
      </c>
      <c r="B18" t="s">
        <v>701</v>
      </c>
      <c r="C18" t="s">
        <v>122</v>
      </c>
      <c r="D18" t="s">
        <v>522</v>
      </c>
      <c r="E18" t="s">
        <v>105</v>
      </c>
      <c r="F18" s="65">
        <v>7</v>
      </c>
      <c r="G18" s="65">
        <v>0.77862500000000001</v>
      </c>
      <c r="H18" s="65">
        <v>1.9430586875E-4</v>
      </c>
      <c r="I18" s="66">
        <v>0</v>
      </c>
      <c r="J18" s="66">
        <v>0</v>
      </c>
      <c r="BD18" s="14" t="s">
        <v>130</v>
      </c>
    </row>
    <row r="19" spans="1:56">
      <c r="A19" t="s">
        <v>702</v>
      </c>
      <c r="B19" t="s">
        <v>703</v>
      </c>
      <c r="C19" t="s">
        <v>548</v>
      </c>
      <c r="D19" t="s">
        <v>522</v>
      </c>
      <c r="E19" t="s">
        <v>109</v>
      </c>
      <c r="F19" s="65">
        <v>-94720.19</v>
      </c>
      <c r="G19" s="65">
        <v>100</v>
      </c>
      <c r="H19" s="65">
        <v>-369.43715705699998</v>
      </c>
      <c r="I19" s="66">
        <v>-0.3594</v>
      </c>
      <c r="J19" s="66">
        <v>-6.7999999999999996E-3</v>
      </c>
      <c r="BD19" s="14" t="s">
        <v>131</v>
      </c>
    </row>
    <row r="20" spans="1:56">
      <c r="A20" t="s">
        <v>702</v>
      </c>
      <c r="B20" t="s">
        <v>703</v>
      </c>
      <c r="C20" t="s">
        <v>122</v>
      </c>
      <c r="D20" t="s">
        <v>522</v>
      </c>
      <c r="E20" t="s">
        <v>112</v>
      </c>
      <c r="F20" s="65">
        <v>8972.2000000000007</v>
      </c>
      <c r="G20" s="65">
        <v>100</v>
      </c>
      <c r="H20" s="65">
        <v>39.465118920000002</v>
      </c>
      <c r="I20" s="66">
        <v>3.8399999999999997E-2</v>
      </c>
      <c r="J20" s="66">
        <v>6.9999999999999999E-4</v>
      </c>
      <c r="BD20" s="14" t="s">
        <v>122</v>
      </c>
    </row>
    <row r="21" spans="1:56">
      <c r="A21" t="s">
        <v>704</v>
      </c>
      <c r="B21" t="s">
        <v>705</v>
      </c>
      <c r="C21" t="s">
        <v>122</v>
      </c>
      <c r="D21" t="s">
        <v>522</v>
      </c>
      <c r="E21" t="s">
        <v>105</v>
      </c>
      <c r="F21" s="65">
        <v>405248.95</v>
      </c>
      <c r="G21" s="65">
        <v>100</v>
      </c>
      <c r="H21" s="65">
        <v>1444.7125067500001</v>
      </c>
      <c r="I21" s="66">
        <v>1.4055</v>
      </c>
      <c r="J21" s="66">
        <v>2.64E-2</v>
      </c>
    </row>
    <row r="22" spans="1:56">
      <c r="A22" s="85" t="s">
        <v>229</v>
      </c>
      <c r="B22" s="16"/>
      <c r="C22" s="16"/>
      <c r="D22" s="16"/>
      <c r="E22" s="16"/>
      <c r="F22" s="16"/>
      <c r="G22" s="16"/>
    </row>
    <row r="23" spans="1:56">
      <c r="A23" s="85" t="s">
        <v>242</v>
      </c>
      <c r="B23" s="16"/>
      <c r="C23" s="16"/>
      <c r="D23" s="16"/>
      <c r="E23" s="16"/>
      <c r="F23" s="16"/>
      <c r="G23" s="16"/>
    </row>
    <row r="24" spans="1:56">
      <c r="A24" s="85" t="s">
        <v>243</v>
      </c>
      <c r="B24" s="16"/>
      <c r="C24" s="16"/>
      <c r="D24" s="16"/>
      <c r="E24" s="16"/>
      <c r="F24" s="16"/>
      <c r="G24" s="16"/>
    </row>
    <row r="25" spans="1:56">
      <c r="A25" s="85" t="s">
        <v>244</v>
      </c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B42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0" width="0" style="14" hidden="1"/>
    <col min="81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80" ht="26.25" customHeight="1">
      <c r="A6" s="99" t="s">
        <v>132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201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706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222</v>
      </c>
      <c r="B13" t="s">
        <v>222</v>
      </c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707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222</v>
      </c>
      <c r="B15" t="s">
        <v>222</v>
      </c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708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709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710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711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712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706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707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708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709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710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711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712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5" t="s">
        <v>229</v>
      </c>
    </row>
    <row r="40" spans="1:16">
      <c r="A40" s="85" t="s">
        <v>242</v>
      </c>
    </row>
    <row r="41" spans="1:16">
      <c r="A41" s="85" t="s">
        <v>243</v>
      </c>
    </row>
    <row r="42" spans="1:16">
      <c r="A42" s="85" t="s">
        <v>244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29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1" width="0" style="14" hidden="1"/>
    <col min="72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71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201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713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222</v>
      </c>
      <c r="B13" t="s">
        <v>222</v>
      </c>
      <c r="C13" t="s">
        <v>222</v>
      </c>
      <c r="F13" s="65">
        <v>0</v>
      </c>
      <c r="G13" t="s">
        <v>222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714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222</v>
      </c>
      <c r="B15" t="s">
        <v>222</v>
      </c>
      <c r="C15" t="s">
        <v>222</v>
      </c>
      <c r="F15" s="65">
        <v>0</v>
      </c>
      <c r="G15" t="s">
        <v>222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715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222</v>
      </c>
      <c r="B17" t="s">
        <v>222</v>
      </c>
      <c r="C17" t="s">
        <v>222</v>
      </c>
      <c r="F17" s="65">
        <v>0</v>
      </c>
      <c r="G17" t="s">
        <v>222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716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222</v>
      </c>
      <c r="B19" t="s">
        <v>222</v>
      </c>
      <c r="C19" t="s">
        <v>222</v>
      </c>
      <c r="F19" s="65">
        <v>0</v>
      </c>
      <c r="G19" t="s">
        <v>222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314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F21" s="65">
        <v>0</v>
      </c>
      <c r="G21" t="s">
        <v>222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227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240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222</v>
      </c>
      <c r="B24" t="s">
        <v>222</v>
      </c>
      <c r="C24" t="s">
        <v>222</v>
      </c>
      <c r="F24" s="65">
        <v>0</v>
      </c>
      <c r="G24" t="s">
        <v>222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717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222</v>
      </c>
      <c r="B26" t="s">
        <v>222</v>
      </c>
      <c r="C26" t="s">
        <v>222</v>
      </c>
      <c r="F26" s="65">
        <v>0</v>
      </c>
      <c r="G26" t="s">
        <v>222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5" t="s">
        <v>242</v>
      </c>
    </row>
    <row r="28" spans="1:15">
      <c r="A28" s="85" t="s">
        <v>243</v>
      </c>
    </row>
    <row r="29" spans="1:15">
      <c r="A29" s="85" t="s">
        <v>244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L368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4" width="0" style="14" hidden="1"/>
    <col min="65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64" ht="26.25" customHeight="1">
      <c r="A6" s="99" t="s">
        <v>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2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201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718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I13" s="65">
        <v>0</v>
      </c>
      <c r="J13" t="s">
        <v>222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719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I15" s="65">
        <v>0</v>
      </c>
      <c r="J15" t="s">
        <v>222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247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I17" s="65">
        <v>0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314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227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720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721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5" t="s">
        <v>229</v>
      </c>
      <c r="C25" s="14"/>
      <c r="D25" s="14"/>
      <c r="E25" s="14"/>
    </row>
    <row r="26" spans="1:18">
      <c r="A26" s="85" t="s">
        <v>242</v>
      </c>
      <c r="C26" s="14"/>
      <c r="D26" s="14"/>
      <c r="E26" s="14"/>
    </row>
    <row r="27" spans="1:18">
      <c r="A27" s="85" t="s">
        <v>243</v>
      </c>
      <c r="C27" s="14"/>
      <c r="D27" s="14"/>
      <c r="E27" s="14"/>
    </row>
    <row r="28" spans="1:18">
      <c r="A28" s="85" t="s">
        <v>244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B515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0" width="0" style="14" hidden="1"/>
    <col min="81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80" ht="26.25" customHeight="1">
      <c r="A6" s="99" t="s">
        <v>88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2" t="s">
        <v>54</v>
      </c>
      <c r="M7" s="102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Y10" s="14"/>
      <c r="CB10" s="14"/>
    </row>
    <row r="11" spans="1:80">
      <c r="A11" s="67" t="s">
        <v>201</v>
      </c>
      <c r="B11" s="14"/>
      <c r="C11" s="14"/>
      <c r="D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80">
      <c r="A12" s="67" t="s">
        <v>718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I13" s="65">
        <v>0</v>
      </c>
      <c r="J13" t="s">
        <v>222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719</v>
      </c>
      <c r="B14" s="14"/>
      <c r="C14" s="14"/>
      <c r="D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80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I15" s="65">
        <v>0</v>
      </c>
      <c r="J15" t="s">
        <v>222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80">
      <c r="A16" s="67" t="s">
        <v>247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I17" s="65">
        <v>0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314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227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248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249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5" t="s">
        <v>229</v>
      </c>
      <c r="B25" s="14"/>
      <c r="C25" s="14"/>
      <c r="D25" s="14"/>
    </row>
    <row r="26" spans="1:18">
      <c r="A26" s="85" t="s">
        <v>242</v>
      </c>
      <c r="B26" s="14"/>
      <c r="C26" s="14"/>
      <c r="D26" s="14"/>
    </row>
    <row r="27" spans="1:18">
      <c r="A27" s="85" t="s">
        <v>243</v>
      </c>
      <c r="B27" s="14"/>
      <c r="C27" s="14"/>
      <c r="D27" s="14"/>
    </row>
    <row r="28" spans="1:18">
      <c r="A28" s="85" t="s">
        <v>244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S39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7" width="0" style="14" hidden="1"/>
    <col min="98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97" ht="26.25" customHeight="1">
      <c r="A6" s="99" t="s">
        <v>90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21693.360000000001</v>
      </c>
      <c r="H10" s="7"/>
      <c r="I10" s="63">
        <v>2456.34147897</v>
      </c>
      <c r="J10" s="7"/>
      <c r="K10" s="64">
        <v>1</v>
      </c>
      <c r="L10" s="64">
        <v>4.4900000000000002E-2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201</v>
      </c>
      <c r="B11" s="14"/>
      <c r="C11" s="14"/>
      <c r="D11" s="14"/>
      <c r="G11" s="69">
        <v>5049.6899999999996</v>
      </c>
      <c r="I11" s="69">
        <v>2391.4261728689999</v>
      </c>
      <c r="K11" s="68">
        <v>0.97360000000000002</v>
      </c>
      <c r="L11" s="68">
        <v>4.3700000000000003E-2</v>
      </c>
    </row>
    <row r="12" spans="1:97">
      <c r="A12" t="s">
        <v>722</v>
      </c>
      <c r="B12" t="s">
        <v>723</v>
      </c>
      <c r="C12" t="s">
        <v>122</v>
      </c>
      <c r="D12" t="s">
        <v>724</v>
      </c>
      <c r="E12" t="s">
        <v>364</v>
      </c>
      <c r="F12" t="s">
        <v>101</v>
      </c>
      <c r="G12" s="65">
        <v>2</v>
      </c>
      <c r="H12" s="65">
        <v>42760612.939999998</v>
      </c>
      <c r="I12" s="65">
        <v>855.21225879999997</v>
      </c>
      <c r="J12" s="66">
        <v>0</v>
      </c>
      <c r="K12" s="66">
        <v>0.34820000000000001</v>
      </c>
      <c r="L12" s="66">
        <v>1.5599999999999999E-2</v>
      </c>
    </row>
    <row r="13" spans="1:97">
      <c r="A13" t="s">
        <v>725</v>
      </c>
      <c r="B13" t="s">
        <v>726</v>
      </c>
      <c r="C13" t="s">
        <v>122</v>
      </c>
      <c r="D13" t="s">
        <v>727</v>
      </c>
      <c r="E13" t="s">
        <v>126</v>
      </c>
      <c r="F13" t="s">
        <v>101</v>
      </c>
      <c r="G13" s="65">
        <v>1283</v>
      </c>
      <c r="H13" s="65">
        <v>44900</v>
      </c>
      <c r="I13" s="65">
        <v>576.06700000000001</v>
      </c>
      <c r="J13" s="66">
        <v>0</v>
      </c>
      <c r="K13" s="66">
        <v>0.23449999999999999</v>
      </c>
      <c r="L13" s="66">
        <v>1.0500000000000001E-2</v>
      </c>
    </row>
    <row r="14" spans="1:97">
      <c r="A14" t="s">
        <v>728</v>
      </c>
      <c r="B14" t="s">
        <v>729</v>
      </c>
      <c r="C14" t="s">
        <v>122</v>
      </c>
      <c r="D14" t="s">
        <v>730</v>
      </c>
      <c r="E14" t="s">
        <v>126</v>
      </c>
      <c r="F14" t="s">
        <v>105</v>
      </c>
      <c r="G14" s="65">
        <v>3764.69</v>
      </c>
      <c r="H14" s="65">
        <v>7154</v>
      </c>
      <c r="I14" s="65">
        <v>960.14691406899999</v>
      </c>
      <c r="J14" s="66">
        <v>0</v>
      </c>
      <c r="K14" s="66">
        <v>0.39090000000000003</v>
      </c>
      <c r="L14" s="66">
        <v>1.7500000000000002E-2</v>
      </c>
    </row>
    <row r="15" spans="1:97">
      <c r="A15" s="67" t="s">
        <v>227</v>
      </c>
      <c r="B15" s="14"/>
      <c r="C15" s="14"/>
      <c r="D15" s="14"/>
      <c r="G15" s="69">
        <v>16643.669999999998</v>
      </c>
      <c r="I15" s="69">
        <v>64.915306100999999</v>
      </c>
      <c r="K15" s="68">
        <v>2.64E-2</v>
      </c>
      <c r="L15" s="68">
        <v>1.1999999999999999E-3</v>
      </c>
    </row>
    <row r="16" spans="1:97">
      <c r="A16" s="67" t="s">
        <v>248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67" t="s">
        <v>249</v>
      </c>
      <c r="B18" s="14"/>
      <c r="C18" s="14"/>
      <c r="D18" s="14"/>
      <c r="G18" s="69">
        <v>16643.669999999998</v>
      </c>
      <c r="I18" s="69">
        <v>64.915306100999999</v>
      </c>
      <c r="K18" s="68">
        <v>2.64E-2</v>
      </c>
      <c r="L18" s="68">
        <v>1.1999999999999999E-3</v>
      </c>
    </row>
    <row r="19" spans="1:12">
      <c r="A19" t="s">
        <v>731</v>
      </c>
      <c r="B19" t="s">
        <v>732</v>
      </c>
      <c r="C19" t="s">
        <v>122</v>
      </c>
      <c r="D19" t="s">
        <v>724</v>
      </c>
      <c r="E19" t="s">
        <v>556</v>
      </c>
      <c r="F19" t="s">
        <v>109</v>
      </c>
      <c r="G19" s="65">
        <v>16643.669999999998</v>
      </c>
      <c r="H19" s="65">
        <v>100</v>
      </c>
      <c r="I19" s="65">
        <v>64.915306100999999</v>
      </c>
      <c r="J19" s="66">
        <v>0</v>
      </c>
      <c r="K19" s="66">
        <v>2.64E-2</v>
      </c>
      <c r="L19" s="66">
        <v>1.1999999999999999E-3</v>
      </c>
    </row>
    <row r="20" spans="1:12">
      <c r="A20" s="85" t="s">
        <v>229</v>
      </c>
      <c r="B20" s="14"/>
      <c r="C20" s="14"/>
      <c r="D20" s="14"/>
    </row>
    <row r="21" spans="1:12">
      <c r="A21" s="85" t="s">
        <v>242</v>
      </c>
      <c r="B21" s="14"/>
      <c r="C21" s="14"/>
      <c r="D21" s="14"/>
    </row>
    <row r="22" spans="1:12">
      <c r="A22" s="85" t="s">
        <v>243</v>
      </c>
      <c r="B22" s="14"/>
      <c r="C22" s="14"/>
      <c r="D22" s="14"/>
    </row>
    <row r="23" spans="1:12">
      <c r="A23" s="85" t="s">
        <v>244</v>
      </c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B58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4" width="0" style="14" hidden="1"/>
    <col min="55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4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373472.03</v>
      </c>
      <c r="F10" s="7"/>
      <c r="G10" s="63">
        <v>999.83040013928735</v>
      </c>
      <c r="H10" s="7"/>
      <c r="I10" s="64">
        <v>1</v>
      </c>
      <c r="J10" s="64">
        <v>1.83E-2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201</v>
      </c>
      <c r="B11" s="14"/>
      <c r="E11" s="69">
        <v>265971.84999999998</v>
      </c>
      <c r="G11" s="69">
        <v>336.14266206531943</v>
      </c>
      <c r="I11" s="68">
        <v>0.3362</v>
      </c>
      <c r="J11" s="68">
        <v>6.1000000000000004E-3</v>
      </c>
    </row>
    <row r="12" spans="1:54">
      <c r="A12" s="67" t="s">
        <v>733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222</v>
      </c>
      <c r="B13" t="s">
        <v>222</v>
      </c>
      <c r="C13" t="s">
        <v>222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734</v>
      </c>
      <c r="B14" s="14"/>
      <c r="E14" s="69">
        <v>239976.4</v>
      </c>
      <c r="G14" s="69">
        <v>273.15054555488001</v>
      </c>
      <c r="I14" s="68">
        <v>0.2732</v>
      </c>
      <c r="J14" s="68">
        <v>5.0000000000000001E-3</v>
      </c>
    </row>
    <row r="15" spans="1:54">
      <c r="A15" t="s">
        <v>735</v>
      </c>
      <c r="B15" t="s">
        <v>736</v>
      </c>
      <c r="C15" t="s">
        <v>101</v>
      </c>
      <c r="D15" t="s">
        <v>737</v>
      </c>
      <c r="E15" s="65">
        <v>239976.4</v>
      </c>
      <c r="F15" s="65">
        <v>113.82392</v>
      </c>
      <c r="G15" s="65">
        <v>273.15054555488001</v>
      </c>
      <c r="H15" s="66">
        <v>0</v>
      </c>
      <c r="I15" s="66">
        <v>0.2732</v>
      </c>
      <c r="J15" s="66">
        <v>5.0000000000000001E-3</v>
      </c>
    </row>
    <row r="16" spans="1:54">
      <c r="A16" s="67" t="s">
        <v>738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222</v>
      </c>
      <c r="B17" t="s">
        <v>222</v>
      </c>
      <c r="C17" t="s">
        <v>222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739</v>
      </c>
      <c r="B18" s="14"/>
      <c r="E18" s="69">
        <v>25995.45</v>
      </c>
      <c r="G18" s="69">
        <v>62.992116510439402</v>
      </c>
      <c r="I18" s="68">
        <v>6.3E-2</v>
      </c>
      <c r="J18" s="68">
        <v>1.1999999999999999E-3</v>
      </c>
    </row>
    <row r="19" spans="1:10">
      <c r="A19" t="s">
        <v>740</v>
      </c>
      <c r="B19" t="s">
        <v>741</v>
      </c>
      <c r="C19" t="s">
        <v>105</v>
      </c>
      <c r="D19" t="s">
        <v>742</v>
      </c>
      <c r="E19" s="65">
        <v>25995.45</v>
      </c>
      <c r="F19" s="65">
        <v>67.971886999999953</v>
      </c>
      <c r="G19" s="65">
        <v>62.992116510439402</v>
      </c>
      <c r="H19" s="66">
        <v>0</v>
      </c>
      <c r="I19" s="66">
        <v>6.3E-2</v>
      </c>
      <c r="J19" s="66">
        <v>1.1999999999999999E-3</v>
      </c>
    </row>
    <row r="20" spans="1:10">
      <c r="A20" s="67" t="s">
        <v>227</v>
      </c>
      <c r="B20" s="14"/>
      <c r="E20" s="69">
        <v>107500.18</v>
      </c>
      <c r="G20" s="69">
        <v>663.68773807396803</v>
      </c>
      <c r="I20" s="68">
        <v>0.66379999999999995</v>
      </c>
      <c r="J20" s="68">
        <v>1.21E-2</v>
      </c>
    </row>
    <row r="21" spans="1:10">
      <c r="A21" s="67" t="s">
        <v>743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222</v>
      </c>
      <c r="B22" t="s">
        <v>222</v>
      </c>
      <c r="C22" t="s">
        <v>222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744</v>
      </c>
      <c r="B23" s="14"/>
      <c r="E23" s="69">
        <v>107500.18</v>
      </c>
      <c r="G23" s="69">
        <v>663.68773807396803</v>
      </c>
      <c r="I23" s="68">
        <v>0.66379999999999995</v>
      </c>
      <c r="J23" s="68">
        <v>1.21E-2</v>
      </c>
    </row>
    <row r="24" spans="1:10">
      <c r="A24" t="s">
        <v>745</v>
      </c>
      <c r="B24" t="s">
        <v>746</v>
      </c>
      <c r="C24" t="s">
        <v>105</v>
      </c>
      <c r="D24" t="s">
        <v>747</v>
      </c>
      <c r="E24" s="65">
        <v>7500.18</v>
      </c>
      <c r="F24" s="65">
        <v>1023.7299700000019</v>
      </c>
      <c r="G24" s="65">
        <v>273.72637000396799</v>
      </c>
      <c r="H24" s="66">
        <v>0</v>
      </c>
      <c r="I24" s="66">
        <v>0.27379999999999999</v>
      </c>
      <c r="J24" s="66">
        <v>5.0000000000000001E-3</v>
      </c>
    </row>
    <row r="25" spans="1:10">
      <c r="A25" t="s">
        <v>748</v>
      </c>
      <c r="B25" t="s">
        <v>749</v>
      </c>
      <c r="C25" t="s">
        <v>105</v>
      </c>
      <c r="D25" t="s">
        <v>750</v>
      </c>
      <c r="E25" s="65">
        <v>100000</v>
      </c>
      <c r="F25" s="65">
        <v>109.386078</v>
      </c>
      <c r="G25" s="65">
        <v>389.96136806999999</v>
      </c>
      <c r="H25" s="66">
        <v>0</v>
      </c>
      <c r="I25" s="66">
        <v>0.39</v>
      </c>
      <c r="J25" s="66">
        <v>7.1000000000000004E-3</v>
      </c>
    </row>
    <row r="26" spans="1:10">
      <c r="A26" s="67" t="s">
        <v>751</v>
      </c>
      <c r="B26" s="14"/>
      <c r="E26" s="69">
        <v>0</v>
      </c>
      <c r="G26" s="69">
        <v>0</v>
      </c>
      <c r="I26" s="68">
        <v>0</v>
      </c>
      <c r="J26" s="68">
        <v>0</v>
      </c>
    </row>
    <row r="27" spans="1:10">
      <c r="A27" t="s">
        <v>222</v>
      </c>
      <c r="B27" t="s">
        <v>222</v>
      </c>
      <c r="C27" t="s">
        <v>222</v>
      </c>
      <c r="E27" s="65">
        <v>0</v>
      </c>
      <c r="F27" s="65">
        <v>0</v>
      </c>
      <c r="G27" s="65">
        <v>0</v>
      </c>
      <c r="H27" s="66">
        <v>0</v>
      </c>
      <c r="I27" s="66">
        <v>0</v>
      </c>
      <c r="J27" s="66">
        <v>0</v>
      </c>
    </row>
    <row r="28" spans="1:10">
      <c r="A28" s="67" t="s">
        <v>752</v>
      </c>
      <c r="B28" s="14"/>
      <c r="E28" s="69">
        <v>0</v>
      </c>
      <c r="G28" s="69">
        <v>0</v>
      </c>
      <c r="I28" s="68">
        <v>0</v>
      </c>
      <c r="J28" s="68">
        <v>0</v>
      </c>
    </row>
    <row r="29" spans="1:10">
      <c r="A29" t="s">
        <v>222</v>
      </c>
      <c r="B29" t="s">
        <v>222</v>
      </c>
      <c r="C29" t="s">
        <v>222</v>
      </c>
      <c r="E29" s="65">
        <v>0</v>
      </c>
      <c r="F29" s="65">
        <v>0</v>
      </c>
      <c r="G29" s="65">
        <v>0</v>
      </c>
      <c r="H29" s="66">
        <v>0</v>
      </c>
      <c r="I29" s="66">
        <v>0</v>
      </c>
      <c r="J29" s="66">
        <v>0</v>
      </c>
    </row>
    <row r="30" spans="1:10">
      <c r="A30" s="85" t="s">
        <v>229</v>
      </c>
      <c r="B30" s="14"/>
    </row>
    <row r="31" spans="1:10">
      <c r="A31" s="85" t="s">
        <v>242</v>
      </c>
      <c r="B31" s="14"/>
    </row>
    <row r="32" spans="1:10">
      <c r="A32" s="85" t="s">
        <v>243</v>
      </c>
      <c r="B32" s="14"/>
    </row>
    <row r="33" spans="1:2">
      <c r="A33" s="85" t="s">
        <v>244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F56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8" width="0" style="14" hidden="1"/>
    <col min="59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58" ht="26.25" customHeight="1">
      <c r="A6" s="99" t="s">
        <v>140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753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222</v>
      </c>
      <c r="B12" t="s">
        <v>222</v>
      </c>
      <c r="C12" t="s">
        <v>222</v>
      </c>
      <c r="D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680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222</v>
      </c>
      <c r="B14" t="s">
        <v>222</v>
      </c>
      <c r="C14" t="s">
        <v>222</v>
      </c>
      <c r="D14" t="s">
        <v>222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5" t="s">
        <v>229</v>
      </c>
      <c r="B15" s="14"/>
      <c r="C15" s="14"/>
    </row>
    <row r="16" spans="1:58">
      <c r="A16" s="85" t="s">
        <v>242</v>
      </c>
      <c r="B16" s="14"/>
      <c r="C16" s="14"/>
    </row>
    <row r="17" spans="1:3">
      <c r="A17" s="85" t="s">
        <v>243</v>
      </c>
      <c r="B17" s="14"/>
      <c r="C17" s="14"/>
    </row>
    <row r="18" spans="1:3">
      <c r="A18" s="85" t="s">
        <v>244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42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1" width="0" style="14" hidden="1"/>
    <col min="52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51" ht="26.25" customHeight="1">
      <c r="A6" s="99" t="s">
        <v>141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681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684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754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t="s">
        <v>222</v>
      </c>
      <c r="D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685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314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227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681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t="s">
        <v>222</v>
      </c>
      <c r="D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690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685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691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314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5" t="s">
        <v>229</v>
      </c>
      <c r="B33" s="14"/>
      <c r="C33" s="14"/>
    </row>
    <row r="34" spans="1:3">
      <c r="A34" s="85" t="s">
        <v>242</v>
      </c>
      <c r="B34" s="14"/>
      <c r="C34" s="14"/>
    </row>
    <row r="35" spans="1:3">
      <c r="A35" s="85" t="s">
        <v>243</v>
      </c>
      <c r="B35" s="14"/>
      <c r="C35" s="14"/>
    </row>
    <row r="36" spans="1:3">
      <c r="A36" s="85" t="s">
        <v>244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5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12.14062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3">
      <c r="A1" s="2" t="s">
        <v>0</v>
      </c>
      <c r="B1" t="s">
        <v>196</v>
      </c>
    </row>
    <row r="2" spans="1:13">
      <c r="A2" s="2" t="s">
        <v>1</v>
      </c>
      <c r="B2" t="s">
        <v>197</v>
      </c>
    </row>
    <row r="3" spans="1:13">
      <c r="A3" s="2" t="s">
        <v>2</v>
      </c>
      <c r="B3" t="s">
        <v>198</v>
      </c>
    </row>
    <row r="4" spans="1:13">
      <c r="A4" s="2" t="s">
        <v>3</v>
      </c>
      <c r="B4" t="s">
        <v>199</v>
      </c>
    </row>
    <row r="5" spans="1:13" ht="26.25" customHeight="1">
      <c r="A5" s="82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3" s="16" customFormat="1">
      <c r="A6" s="84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3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3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4457.7718613770003</v>
      </c>
      <c r="J9" s="64">
        <v>1</v>
      </c>
      <c r="K9" s="64">
        <v>8.14E-2</v>
      </c>
    </row>
    <row r="10" spans="1:13">
      <c r="A10" s="67" t="s">
        <v>201</v>
      </c>
      <c r="B10" s="23"/>
      <c r="C10" s="24"/>
      <c r="D10" s="24"/>
      <c r="E10" s="24"/>
      <c r="F10" s="24"/>
      <c r="G10" s="24"/>
      <c r="H10" s="68">
        <v>0</v>
      </c>
      <c r="I10" s="69">
        <f>I11+I14</f>
        <v>4457.7718613770003</v>
      </c>
      <c r="J10" s="68">
        <v>1</v>
      </c>
      <c r="K10" s="68">
        <v>8.14E-2</v>
      </c>
    </row>
    <row r="11" spans="1:13">
      <c r="A11" s="67" t="s">
        <v>202</v>
      </c>
      <c r="B11" s="23"/>
      <c r="C11" s="24"/>
      <c r="D11" s="24"/>
      <c r="E11" s="24"/>
      <c r="F11" s="24"/>
      <c r="G11" s="24"/>
      <c r="H11" s="68">
        <v>0</v>
      </c>
      <c r="I11" s="69">
        <v>3143.5787399999999</v>
      </c>
      <c r="J11" s="68">
        <v>0.7056</v>
      </c>
      <c r="K11" s="68">
        <v>5.74E-2</v>
      </c>
    </row>
    <row r="12" spans="1:13">
      <c r="A12" t="s">
        <v>203</v>
      </c>
      <c r="B12" t="s">
        <v>204</v>
      </c>
      <c r="C12" t="s">
        <v>205</v>
      </c>
      <c r="D12" t="s">
        <v>798</v>
      </c>
      <c r="E12" t="s">
        <v>206</v>
      </c>
      <c r="F12" t="s">
        <v>101</v>
      </c>
      <c r="G12" s="66">
        <v>0</v>
      </c>
      <c r="H12" s="66">
        <v>0</v>
      </c>
      <c r="I12" s="65">
        <v>164.02073999999999</v>
      </c>
      <c r="J12" s="66">
        <v>3.6799999999999999E-2</v>
      </c>
      <c r="K12" s="66">
        <v>3.0000000000000001E-3</v>
      </c>
    </row>
    <row r="13" spans="1:13">
      <c r="A13" t="s">
        <v>207</v>
      </c>
      <c r="B13" t="s">
        <v>208</v>
      </c>
      <c r="C13" t="s">
        <v>209</v>
      </c>
      <c r="D13" t="s">
        <v>798</v>
      </c>
      <c r="E13" t="s">
        <v>206</v>
      </c>
      <c r="F13" t="s">
        <v>101</v>
      </c>
      <c r="G13" s="66">
        <v>0</v>
      </c>
      <c r="H13" s="66">
        <v>0</v>
      </c>
      <c r="I13" s="65">
        <v>2979.558</v>
      </c>
      <c r="J13" s="66">
        <v>0.66869999999999996</v>
      </c>
      <c r="K13" s="66">
        <v>5.4399999999999997E-2</v>
      </c>
    </row>
    <row r="14" spans="1:13">
      <c r="A14" s="67" t="s">
        <v>210</v>
      </c>
      <c r="C14" s="14"/>
      <c r="H14" s="68">
        <v>0</v>
      </c>
      <c r="I14" s="69">
        <f>SUM(I15:I20)</f>
        <v>1314.1931213770001</v>
      </c>
      <c r="J14" s="68">
        <v>0.2944</v>
      </c>
      <c r="K14" s="68">
        <v>2.4E-2</v>
      </c>
      <c r="L14" s="70"/>
      <c r="M14" s="70"/>
    </row>
    <row r="15" spans="1:13">
      <c r="A15" t="s">
        <v>211</v>
      </c>
      <c r="B15" t="s">
        <v>212</v>
      </c>
      <c r="C15" t="s">
        <v>209</v>
      </c>
      <c r="D15" t="s">
        <v>798</v>
      </c>
      <c r="E15" t="s">
        <v>206</v>
      </c>
      <c r="F15" t="s">
        <v>109</v>
      </c>
      <c r="G15" s="66">
        <v>0</v>
      </c>
      <c r="H15" s="66">
        <v>0</v>
      </c>
      <c r="I15" s="65">
        <f>188.338505463+2.3</f>
        <v>190.638505463</v>
      </c>
      <c r="J15" s="66">
        <v>4.2299999999999997E-2</v>
      </c>
      <c r="K15" s="66">
        <v>3.3999999999999998E-3</v>
      </c>
    </row>
    <row r="16" spans="1:13">
      <c r="A16" t="s">
        <v>213</v>
      </c>
      <c r="B16" t="s">
        <v>214</v>
      </c>
      <c r="C16" t="s">
        <v>205</v>
      </c>
      <c r="D16" t="s">
        <v>798</v>
      </c>
      <c r="E16" t="s">
        <v>206</v>
      </c>
      <c r="F16" t="s">
        <v>105</v>
      </c>
      <c r="G16" s="66">
        <v>0</v>
      </c>
      <c r="H16" s="66">
        <v>0</v>
      </c>
      <c r="I16" s="65">
        <v>433.59676130000003</v>
      </c>
      <c r="J16" s="66">
        <v>9.7299999999999998E-2</v>
      </c>
      <c r="K16" s="66">
        <v>7.9000000000000008E-3</v>
      </c>
    </row>
    <row r="17" spans="1:11">
      <c r="A17" t="s">
        <v>215</v>
      </c>
      <c r="B17" t="s">
        <v>216</v>
      </c>
      <c r="C17" t="s">
        <v>209</v>
      </c>
      <c r="D17" t="s">
        <v>798</v>
      </c>
      <c r="E17" t="s">
        <v>206</v>
      </c>
      <c r="F17" t="s">
        <v>105</v>
      </c>
      <c r="G17" s="66">
        <v>0</v>
      </c>
      <c r="H17" s="66">
        <v>0</v>
      </c>
      <c r="I17" s="65">
        <v>-178.08158940000001</v>
      </c>
      <c r="J17" s="66">
        <v>-0.04</v>
      </c>
      <c r="K17" s="66">
        <v>-3.3E-3</v>
      </c>
    </row>
    <row r="18" spans="1:11">
      <c r="A18" t="s">
        <v>217</v>
      </c>
      <c r="B18" t="s">
        <v>216</v>
      </c>
      <c r="C18" t="s">
        <v>209</v>
      </c>
      <c r="D18" t="s">
        <v>798</v>
      </c>
      <c r="E18" t="s">
        <v>206</v>
      </c>
      <c r="F18" t="s">
        <v>105</v>
      </c>
      <c r="G18" s="66">
        <v>0</v>
      </c>
      <c r="H18" s="66">
        <v>0</v>
      </c>
      <c r="I18" s="65">
        <v>970.82215470000006</v>
      </c>
      <c r="J18" s="66">
        <v>0.21790000000000001</v>
      </c>
      <c r="K18" s="66">
        <v>1.77E-2</v>
      </c>
    </row>
    <row r="19" spans="1:11">
      <c r="A19" t="s">
        <v>218</v>
      </c>
      <c r="B19" t="s">
        <v>216</v>
      </c>
      <c r="C19" t="s">
        <v>209</v>
      </c>
      <c r="D19" t="s">
        <v>798</v>
      </c>
      <c r="E19" t="s">
        <v>206</v>
      </c>
      <c r="F19" t="s">
        <v>105</v>
      </c>
      <c r="G19" s="66">
        <v>0</v>
      </c>
      <c r="H19" s="66">
        <v>0</v>
      </c>
      <c r="I19" s="65">
        <v>-103.04108445</v>
      </c>
      <c r="J19" s="66">
        <v>-2.3099999999999999E-2</v>
      </c>
      <c r="K19" s="66">
        <v>-1.9E-3</v>
      </c>
    </row>
    <row r="20" spans="1:11">
      <c r="A20" t="s">
        <v>219</v>
      </c>
      <c r="B20" t="s">
        <v>220</v>
      </c>
      <c r="C20" t="s">
        <v>209</v>
      </c>
      <c r="D20" t="s">
        <v>798</v>
      </c>
      <c r="E20" t="s">
        <v>206</v>
      </c>
      <c r="F20" t="s">
        <v>112</v>
      </c>
      <c r="G20" s="66">
        <v>0</v>
      </c>
      <c r="H20" s="66">
        <v>0</v>
      </c>
      <c r="I20" s="65">
        <v>0.25837376400000001</v>
      </c>
      <c r="J20" s="66">
        <v>1E-4</v>
      </c>
      <c r="K20" s="66">
        <v>0</v>
      </c>
    </row>
    <row r="21" spans="1:11">
      <c r="A21" s="67" t="s">
        <v>221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222</v>
      </c>
      <c r="B22" t="s">
        <v>222</v>
      </c>
      <c r="C22" s="14"/>
      <c r="D22" t="s">
        <v>222</v>
      </c>
      <c r="F22" t="s">
        <v>222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223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s="14"/>
      <c r="D24" t="s">
        <v>222</v>
      </c>
      <c r="F24" t="s">
        <v>222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224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s="14"/>
      <c r="D26" t="s">
        <v>222</v>
      </c>
      <c r="F26" t="s">
        <v>222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225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s="14"/>
      <c r="D28" t="s">
        <v>222</v>
      </c>
      <c r="F28" t="s">
        <v>222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226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s="14"/>
      <c r="D30" t="s">
        <v>222</v>
      </c>
      <c r="F30" t="s">
        <v>222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227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s="67" t="s">
        <v>228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222</v>
      </c>
      <c r="B33" t="s">
        <v>222</v>
      </c>
      <c r="C33" s="14"/>
      <c r="D33" t="s">
        <v>222</v>
      </c>
      <c r="F33" t="s">
        <v>222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226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222</v>
      </c>
      <c r="B35" t="s">
        <v>222</v>
      </c>
      <c r="C35" s="14"/>
      <c r="D35" t="s">
        <v>222</v>
      </c>
      <c r="F35" t="s">
        <v>222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t="s">
        <v>229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V531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8" width="0" style="14" hidden="1"/>
    <col min="49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48" ht="26.25" customHeight="1">
      <c r="A6" s="99" t="s">
        <v>142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-3132000</v>
      </c>
      <c r="G10" s="7"/>
      <c r="H10" s="63">
        <v>-556.81646150404697</v>
      </c>
      <c r="I10" s="64">
        <v>1</v>
      </c>
      <c r="J10" s="64">
        <v>-1.0200000000000001E-2</v>
      </c>
      <c r="AV10" s="14"/>
    </row>
    <row r="11" spans="1:48">
      <c r="A11" s="67" t="s">
        <v>201</v>
      </c>
      <c r="B11" s="14"/>
      <c r="C11" s="14"/>
      <c r="F11" s="69">
        <v>-3132000</v>
      </c>
      <c r="H11" s="69">
        <v>-556.81646150404697</v>
      </c>
      <c r="I11" s="68">
        <v>1</v>
      </c>
      <c r="J11" s="68">
        <v>-1.0200000000000001E-2</v>
      </c>
    </row>
    <row r="12" spans="1:48">
      <c r="A12" s="67" t="s">
        <v>681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684</v>
      </c>
      <c r="B14" s="14"/>
      <c r="C14" s="14"/>
      <c r="F14" s="69">
        <v>-3132000</v>
      </c>
      <c r="H14" s="69">
        <v>-556.81646150404697</v>
      </c>
      <c r="I14" s="68">
        <v>1</v>
      </c>
      <c r="J14" s="68">
        <v>-1.0200000000000001E-2</v>
      </c>
    </row>
    <row r="15" spans="1:48">
      <c r="A15" t="s">
        <v>755</v>
      </c>
      <c r="B15" t="s">
        <v>756</v>
      </c>
      <c r="C15" t="s">
        <v>122</v>
      </c>
      <c r="D15" t="s">
        <v>109</v>
      </c>
      <c r="E15" t="s">
        <v>757</v>
      </c>
      <c r="F15" s="65">
        <v>-603000</v>
      </c>
      <c r="G15" s="65">
        <v>16.86037209075025</v>
      </c>
      <c r="H15" s="65">
        <v>-101.668043707224</v>
      </c>
      <c r="I15" s="66">
        <v>0.18260000000000001</v>
      </c>
      <c r="J15" s="66">
        <v>-1.9E-3</v>
      </c>
    </row>
    <row r="16" spans="1:48">
      <c r="A16" t="s">
        <v>758</v>
      </c>
      <c r="B16" t="s">
        <v>759</v>
      </c>
      <c r="C16" t="s">
        <v>122</v>
      </c>
      <c r="D16" t="s">
        <v>105</v>
      </c>
      <c r="E16" t="s">
        <v>757</v>
      </c>
      <c r="F16" s="65">
        <v>-1971000</v>
      </c>
      <c r="G16" s="65">
        <v>15.989539748783409</v>
      </c>
      <c r="H16" s="65">
        <v>-315.15382844852098</v>
      </c>
      <c r="I16" s="66">
        <v>0.56599999999999995</v>
      </c>
      <c r="J16" s="66">
        <v>-5.7999999999999996E-3</v>
      </c>
    </row>
    <row r="17" spans="1:10">
      <c r="A17" t="s">
        <v>760</v>
      </c>
      <c r="B17" t="s">
        <v>761</v>
      </c>
      <c r="C17" t="s">
        <v>122</v>
      </c>
      <c r="D17" t="s">
        <v>105</v>
      </c>
      <c r="E17" t="s">
        <v>757</v>
      </c>
      <c r="F17" s="65">
        <v>-224000</v>
      </c>
      <c r="G17" s="65">
        <v>15.78840925440451</v>
      </c>
      <c r="H17" s="65">
        <v>-35.366036729866103</v>
      </c>
      <c r="I17" s="66">
        <v>6.3500000000000001E-2</v>
      </c>
      <c r="J17" s="66">
        <v>-5.9999999999999995E-4</v>
      </c>
    </row>
    <row r="18" spans="1:10">
      <c r="A18" t="s">
        <v>762</v>
      </c>
      <c r="B18" t="s">
        <v>763</v>
      </c>
      <c r="C18" t="s">
        <v>122</v>
      </c>
      <c r="D18" t="s">
        <v>105</v>
      </c>
      <c r="E18" t="s">
        <v>764</v>
      </c>
      <c r="F18" s="65">
        <v>-134000</v>
      </c>
      <c r="G18" s="65">
        <v>14.58920536715112</v>
      </c>
      <c r="H18" s="65">
        <v>-19.5495351919825</v>
      </c>
      <c r="I18" s="66">
        <v>3.5099999999999999E-2</v>
      </c>
      <c r="J18" s="66">
        <v>-4.0000000000000002E-4</v>
      </c>
    </row>
    <row r="19" spans="1:10">
      <c r="A19" t="s">
        <v>765</v>
      </c>
      <c r="B19" t="s">
        <v>766</v>
      </c>
      <c r="C19" t="s">
        <v>122</v>
      </c>
      <c r="D19" t="s">
        <v>105</v>
      </c>
      <c r="E19" t="s">
        <v>767</v>
      </c>
      <c r="F19" s="65">
        <v>-301000</v>
      </c>
      <c r="G19" s="65">
        <v>11.618498850319634</v>
      </c>
      <c r="H19" s="65">
        <v>-34.971681539462097</v>
      </c>
      <c r="I19" s="66">
        <v>6.2799999999999995E-2</v>
      </c>
      <c r="J19" s="66">
        <v>-5.9999999999999995E-4</v>
      </c>
    </row>
    <row r="20" spans="1:10">
      <c r="A20" t="s">
        <v>768</v>
      </c>
      <c r="B20" t="s">
        <v>769</v>
      </c>
      <c r="C20" t="s">
        <v>122</v>
      </c>
      <c r="D20" t="s">
        <v>105</v>
      </c>
      <c r="E20" t="s">
        <v>770</v>
      </c>
      <c r="F20" s="65">
        <v>-155000</v>
      </c>
      <c r="G20" s="65">
        <v>11.488467653895484</v>
      </c>
      <c r="H20" s="65">
        <v>-17.807124863538</v>
      </c>
      <c r="I20" s="66">
        <v>3.2000000000000001E-2</v>
      </c>
      <c r="J20" s="66">
        <v>-2.9999999999999997E-4</v>
      </c>
    </row>
    <row r="21" spans="1:10">
      <c r="A21" t="s">
        <v>771</v>
      </c>
      <c r="B21" t="s">
        <v>772</v>
      </c>
      <c r="C21" t="s">
        <v>122</v>
      </c>
      <c r="D21" t="s">
        <v>105</v>
      </c>
      <c r="E21" t="s">
        <v>254</v>
      </c>
      <c r="F21" s="65">
        <v>256000</v>
      </c>
      <c r="G21" s="65">
        <v>-12.617269931036445</v>
      </c>
      <c r="H21" s="65">
        <v>-32.300211023453301</v>
      </c>
      <c r="I21" s="66">
        <v>5.8000000000000003E-2</v>
      </c>
      <c r="J21" s="66">
        <v>-5.9999999999999995E-4</v>
      </c>
    </row>
    <row r="22" spans="1:10">
      <c r="A22" s="67" t="s">
        <v>754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222</v>
      </c>
      <c r="B23" t="s">
        <v>222</v>
      </c>
      <c r="C23" t="s">
        <v>222</v>
      </c>
      <c r="D23" t="s">
        <v>222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685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222</v>
      </c>
      <c r="B25" t="s">
        <v>222</v>
      </c>
      <c r="C25" t="s">
        <v>222</v>
      </c>
      <c r="D25" t="s">
        <v>222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314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222</v>
      </c>
      <c r="B27" t="s">
        <v>222</v>
      </c>
      <c r="C27" t="s">
        <v>222</v>
      </c>
      <c r="D27" t="s">
        <v>222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227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s="67" t="s">
        <v>681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690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10">
      <c r="A33" s="67" t="s">
        <v>685</v>
      </c>
      <c r="B33" s="14"/>
      <c r="C33" s="14"/>
      <c r="F33" s="69">
        <v>0</v>
      </c>
      <c r="H33" s="69">
        <v>0</v>
      </c>
      <c r="I33" s="68">
        <v>0</v>
      </c>
      <c r="J33" s="68">
        <v>0</v>
      </c>
    </row>
    <row r="34" spans="1:10">
      <c r="A34" t="s">
        <v>222</v>
      </c>
      <c r="B34" t="s">
        <v>222</v>
      </c>
      <c r="C34" t="s">
        <v>222</v>
      </c>
      <c r="D34" t="s">
        <v>222</v>
      </c>
      <c r="F34" s="65">
        <v>0</v>
      </c>
      <c r="G34" s="65">
        <v>0</v>
      </c>
      <c r="H34" s="65">
        <v>0</v>
      </c>
      <c r="I34" s="66">
        <v>0</v>
      </c>
      <c r="J34" s="66">
        <v>0</v>
      </c>
    </row>
    <row r="35" spans="1:10">
      <c r="A35" s="67" t="s">
        <v>314</v>
      </c>
      <c r="B35" s="14"/>
      <c r="C35" s="14"/>
      <c r="F35" s="69">
        <v>0</v>
      </c>
      <c r="H35" s="69">
        <v>0</v>
      </c>
      <c r="I35" s="68">
        <v>0</v>
      </c>
      <c r="J35" s="68">
        <v>0</v>
      </c>
    </row>
    <row r="36" spans="1:10">
      <c r="A36" t="s">
        <v>222</v>
      </c>
      <c r="B36" t="s">
        <v>222</v>
      </c>
      <c r="C36" t="s">
        <v>222</v>
      </c>
      <c r="D36" t="s">
        <v>222</v>
      </c>
      <c r="F36" s="65">
        <v>0</v>
      </c>
      <c r="G36" s="65">
        <v>0</v>
      </c>
      <c r="H36" s="65">
        <v>0</v>
      </c>
      <c r="I36" s="66">
        <v>0</v>
      </c>
      <c r="J36" s="66">
        <v>0</v>
      </c>
    </row>
    <row r="37" spans="1:10">
      <c r="A37" s="85" t="s">
        <v>229</v>
      </c>
      <c r="B37" s="14"/>
      <c r="C37" s="14"/>
    </row>
    <row r="38" spans="1:10">
      <c r="A38" s="85" t="s">
        <v>242</v>
      </c>
      <c r="B38" s="14"/>
      <c r="C38" s="14"/>
    </row>
    <row r="39" spans="1:10">
      <c r="A39" s="85" t="s">
        <v>243</v>
      </c>
      <c r="B39" s="14"/>
      <c r="C39" s="14"/>
    </row>
    <row r="40" spans="1:10">
      <c r="A40" s="85" t="s">
        <v>244</v>
      </c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Y502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7" width="0" style="14" hidden="1"/>
    <col min="78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77" ht="26.25" customHeight="1">
      <c r="A6" s="99" t="s">
        <v>144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201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706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222</v>
      </c>
      <c r="B13" t="s">
        <v>222</v>
      </c>
      <c r="C13" s="14"/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707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222</v>
      </c>
      <c r="B15" t="s">
        <v>222</v>
      </c>
      <c r="C15" s="14"/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708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709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C18" s="14"/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710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C20" s="14"/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711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C22" s="14"/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712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C24" s="14"/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706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C27" s="14"/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707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C29" s="14"/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708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709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C32" s="14"/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710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C34" s="14"/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711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C36" s="14"/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712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C38" s="14"/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5" t="s">
        <v>229</v>
      </c>
      <c r="C39" s="14"/>
    </row>
    <row r="40" spans="1:16">
      <c r="A40" s="85" t="s">
        <v>242</v>
      </c>
      <c r="C40" s="14"/>
    </row>
    <row r="41" spans="1:16">
      <c r="A41" s="85" t="s">
        <v>243</v>
      </c>
      <c r="C41" s="14"/>
    </row>
    <row r="42" spans="1:16">
      <c r="A42" s="85" t="s">
        <v>244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3"/>
  <sheetViews>
    <sheetView rightToLeft="1" workbookViewId="0">
      <selection activeCell="A44" sqref="A44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99" t="s">
        <v>145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</row>
    <row r="6" spans="1:59" s="16" customFormat="1" ht="36">
      <c r="A6" s="40" t="s">
        <v>95</v>
      </c>
      <c r="B6" s="41" t="s">
        <v>146</v>
      </c>
      <c r="C6" s="41" t="s">
        <v>48</v>
      </c>
      <c r="D6" s="102" t="s">
        <v>49</v>
      </c>
      <c r="E6" s="102" t="s">
        <v>50</v>
      </c>
      <c r="F6" s="102" t="s">
        <v>70</v>
      </c>
      <c r="G6" s="102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2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0</v>
      </c>
      <c r="I9" s="15"/>
      <c r="J9" s="15"/>
      <c r="K9" s="15"/>
      <c r="L9" s="64">
        <v>0</v>
      </c>
      <c r="M9" s="63">
        <v>214542.14</v>
      </c>
      <c r="N9" s="7"/>
      <c r="O9" s="63">
        <v>227.32055972399999</v>
      </c>
      <c r="P9" s="64">
        <v>1</v>
      </c>
      <c r="Q9" s="64">
        <v>4.1999999999999997E-3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201</v>
      </c>
      <c r="H10" s="69">
        <v>0</v>
      </c>
      <c r="L10" s="68">
        <v>0</v>
      </c>
      <c r="M10" s="69">
        <v>214542.14</v>
      </c>
      <c r="O10" s="69">
        <v>227.32055972399999</v>
      </c>
      <c r="P10" s="68">
        <v>1</v>
      </c>
      <c r="Q10" s="68">
        <v>4.1999999999999997E-3</v>
      </c>
    </row>
    <row r="11" spans="1:59">
      <c r="A11" s="67" t="s">
        <v>773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222</v>
      </c>
      <c r="C12" t="s">
        <v>222</v>
      </c>
      <c r="E12" t="s">
        <v>222</v>
      </c>
      <c r="H12" s="65">
        <v>0</v>
      </c>
      <c r="I12" t="s">
        <v>222</v>
      </c>
      <c r="J12" t="s">
        <v>222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774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222</v>
      </c>
      <c r="C14" t="s">
        <v>222</v>
      </c>
      <c r="E14" t="s">
        <v>222</v>
      </c>
      <c r="H14" s="65">
        <v>0</v>
      </c>
      <c r="I14" t="s">
        <v>222</v>
      </c>
      <c r="J14" t="s">
        <v>222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775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222</v>
      </c>
      <c r="C16" t="s">
        <v>222</v>
      </c>
      <c r="E16" t="s">
        <v>222</v>
      </c>
      <c r="H16" s="65">
        <v>0</v>
      </c>
      <c r="I16" t="s">
        <v>222</v>
      </c>
      <c r="J16" t="s">
        <v>222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776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222</v>
      </c>
      <c r="C18" t="s">
        <v>222</v>
      </c>
      <c r="E18" t="s">
        <v>222</v>
      </c>
      <c r="H18" s="65">
        <v>0</v>
      </c>
      <c r="I18" t="s">
        <v>222</v>
      </c>
      <c r="J18" t="s">
        <v>222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777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222</v>
      </c>
      <c r="C20" t="s">
        <v>222</v>
      </c>
      <c r="E20" t="s">
        <v>222</v>
      </c>
      <c r="H20" s="65">
        <v>0</v>
      </c>
      <c r="I20" t="s">
        <v>222</v>
      </c>
      <c r="J20" t="s">
        <v>222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778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779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222</v>
      </c>
      <c r="C23" t="s">
        <v>222</v>
      </c>
      <c r="E23" t="s">
        <v>222</v>
      </c>
      <c r="H23" s="65">
        <v>0</v>
      </c>
      <c r="I23" t="s">
        <v>222</v>
      </c>
      <c r="J23" t="s">
        <v>222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780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222</v>
      </c>
      <c r="C25" t="s">
        <v>222</v>
      </c>
      <c r="E25" t="s">
        <v>222</v>
      </c>
      <c r="H25" s="65">
        <v>0</v>
      </c>
      <c r="I25" t="s">
        <v>222</v>
      </c>
      <c r="J25" t="s">
        <v>222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781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222</v>
      </c>
      <c r="C27" t="s">
        <v>222</v>
      </c>
      <c r="E27" t="s">
        <v>222</v>
      </c>
      <c r="H27" s="65">
        <v>0</v>
      </c>
      <c r="I27" t="s">
        <v>222</v>
      </c>
      <c r="J27" t="s">
        <v>222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782</v>
      </c>
      <c r="H28" s="69">
        <v>0</v>
      </c>
      <c r="L28" s="68">
        <v>0</v>
      </c>
      <c r="M28" s="69">
        <v>214542.14</v>
      </c>
      <c r="O28" s="69">
        <v>227.32055972399999</v>
      </c>
      <c r="P28" s="68">
        <v>1</v>
      </c>
      <c r="Q28" s="68">
        <v>4.1999999999999997E-3</v>
      </c>
    </row>
    <row r="29" spans="1:17">
      <c r="A29" t="s">
        <v>783</v>
      </c>
      <c r="B29" t="s">
        <v>784</v>
      </c>
      <c r="C29" t="s">
        <v>785</v>
      </c>
      <c r="D29" t="s">
        <v>724</v>
      </c>
      <c r="E29" t="s">
        <v>786</v>
      </c>
      <c r="F29" t="s">
        <v>787</v>
      </c>
      <c r="G29" t="s">
        <v>788</v>
      </c>
      <c r="I29" t="s">
        <v>364</v>
      </c>
      <c r="J29" t="s">
        <v>101</v>
      </c>
      <c r="K29" s="66">
        <v>0</v>
      </c>
      <c r="L29" s="66">
        <v>0</v>
      </c>
      <c r="M29" s="65">
        <v>28267.8</v>
      </c>
      <c r="N29" s="65">
        <v>100</v>
      </c>
      <c r="O29" s="65">
        <v>28.267800000000001</v>
      </c>
      <c r="P29" s="66">
        <v>0.1244</v>
      </c>
      <c r="Q29" s="66">
        <v>5.0000000000000001E-4</v>
      </c>
    </row>
    <row r="30" spans="1:17">
      <c r="A30" t="s">
        <v>789</v>
      </c>
      <c r="B30" t="s">
        <v>784</v>
      </c>
      <c r="C30" t="s">
        <v>790</v>
      </c>
      <c r="D30" t="s">
        <v>724</v>
      </c>
      <c r="E30" t="s">
        <v>786</v>
      </c>
      <c r="F30" t="s">
        <v>791</v>
      </c>
      <c r="G30" t="s">
        <v>788</v>
      </c>
      <c r="I30" t="s">
        <v>364</v>
      </c>
      <c r="J30" t="s">
        <v>101</v>
      </c>
      <c r="K30" s="66">
        <v>7.0000000000000007E-2</v>
      </c>
      <c r="L30" s="66">
        <v>0</v>
      </c>
      <c r="M30" s="65">
        <v>186274.34</v>
      </c>
      <c r="N30" s="65">
        <v>106.86</v>
      </c>
      <c r="O30" s="65">
        <v>199.052759724</v>
      </c>
      <c r="P30" s="66">
        <v>0.87560000000000004</v>
      </c>
      <c r="Q30" s="66">
        <v>3.5999999999999999E-3</v>
      </c>
    </row>
    <row r="31" spans="1:17">
      <c r="A31" s="67" t="s">
        <v>227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s="67" t="s">
        <v>792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t="s">
        <v>222</v>
      </c>
      <c r="C33" t="s">
        <v>222</v>
      </c>
      <c r="E33" t="s">
        <v>222</v>
      </c>
      <c r="H33" s="65">
        <v>0</v>
      </c>
      <c r="I33" t="s">
        <v>222</v>
      </c>
      <c r="J33" t="s">
        <v>222</v>
      </c>
      <c r="K33" s="66">
        <v>0</v>
      </c>
      <c r="L33" s="66">
        <v>0</v>
      </c>
      <c r="M33" s="65">
        <v>0</v>
      </c>
      <c r="N33" s="65">
        <v>0</v>
      </c>
      <c r="O33" s="65">
        <v>0</v>
      </c>
      <c r="P33" s="66">
        <v>0</v>
      </c>
      <c r="Q33" s="66">
        <v>0</v>
      </c>
    </row>
    <row r="34" spans="1:17">
      <c r="A34" s="67" t="s">
        <v>775</v>
      </c>
      <c r="H34" s="69">
        <v>0</v>
      </c>
      <c r="L34" s="68">
        <v>0</v>
      </c>
      <c r="M34" s="69">
        <v>0</v>
      </c>
      <c r="O34" s="69">
        <v>0</v>
      </c>
      <c r="P34" s="68">
        <v>0</v>
      </c>
      <c r="Q34" s="68">
        <v>0</v>
      </c>
    </row>
    <row r="35" spans="1:17">
      <c r="A35" t="s">
        <v>222</v>
      </c>
      <c r="C35" t="s">
        <v>222</v>
      </c>
      <c r="E35" t="s">
        <v>222</v>
      </c>
      <c r="H35" s="65">
        <v>0</v>
      </c>
      <c r="I35" t="s">
        <v>222</v>
      </c>
      <c r="J35" t="s">
        <v>222</v>
      </c>
      <c r="K35" s="66">
        <v>0</v>
      </c>
      <c r="L35" s="66">
        <v>0</v>
      </c>
      <c r="M35" s="65">
        <v>0</v>
      </c>
      <c r="N35" s="65">
        <v>0</v>
      </c>
      <c r="O35" s="65">
        <v>0</v>
      </c>
      <c r="P35" s="66">
        <v>0</v>
      </c>
      <c r="Q35" s="66">
        <v>0</v>
      </c>
    </row>
    <row r="36" spans="1:17">
      <c r="A36" s="67" t="s">
        <v>776</v>
      </c>
      <c r="H36" s="69">
        <v>0</v>
      </c>
      <c r="L36" s="68">
        <v>0</v>
      </c>
      <c r="M36" s="69">
        <v>0</v>
      </c>
      <c r="O36" s="69">
        <v>0</v>
      </c>
      <c r="P36" s="68">
        <v>0</v>
      </c>
      <c r="Q36" s="68">
        <v>0</v>
      </c>
    </row>
    <row r="37" spans="1:17">
      <c r="A37" t="s">
        <v>222</v>
      </c>
      <c r="C37" t="s">
        <v>222</v>
      </c>
      <c r="E37" t="s">
        <v>222</v>
      </c>
      <c r="H37" s="65">
        <v>0</v>
      </c>
      <c r="I37" t="s">
        <v>222</v>
      </c>
      <c r="J37" t="s">
        <v>222</v>
      </c>
      <c r="K37" s="66">
        <v>0</v>
      </c>
      <c r="L37" s="66">
        <v>0</v>
      </c>
      <c r="M37" s="65">
        <v>0</v>
      </c>
      <c r="N37" s="65">
        <v>0</v>
      </c>
      <c r="O37" s="65">
        <v>0</v>
      </c>
      <c r="P37" s="66">
        <v>0</v>
      </c>
      <c r="Q37" s="66">
        <v>0</v>
      </c>
    </row>
    <row r="38" spans="1:17">
      <c r="A38" s="67" t="s">
        <v>782</v>
      </c>
      <c r="H38" s="69">
        <v>0</v>
      </c>
      <c r="L38" s="68">
        <v>0</v>
      </c>
      <c r="M38" s="69">
        <v>0</v>
      </c>
      <c r="O38" s="69">
        <v>0</v>
      </c>
      <c r="P38" s="68">
        <v>0</v>
      </c>
      <c r="Q38" s="68">
        <v>0</v>
      </c>
    </row>
    <row r="39" spans="1:17">
      <c r="A39" t="s">
        <v>222</v>
      </c>
      <c r="C39" t="s">
        <v>222</v>
      </c>
      <c r="E39" t="s">
        <v>222</v>
      </c>
      <c r="H39" s="65">
        <v>0</v>
      </c>
      <c r="I39" t="s">
        <v>222</v>
      </c>
      <c r="J39" t="s">
        <v>222</v>
      </c>
      <c r="K39" s="66">
        <v>0</v>
      </c>
      <c r="L39" s="66">
        <v>0</v>
      </c>
      <c r="M39" s="65">
        <v>0</v>
      </c>
      <c r="N39" s="65">
        <v>0</v>
      </c>
      <c r="O39" s="65">
        <v>0</v>
      </c>
      <c r="P39" s="66">
        <v>0</v>
      </c>
      <c r="Q39" s="66">
        <v>0</v>
      </c>
    </row>
    <row r="40" spans="1:17">
      <c r="A40" s="85" t="s">
        <v>229</v>
      </c>
    </row>
    <row r="41" spans="1:17">
      <c r="A41" s="85" t="s">
        <v>242</v>
      </c>
    </row>
    <row r="42" spans="1:17">
      <c r="A42" s="85" t="s">
        <v>243</v>
      </c>
    </row>
    <row r="43" spans="1:17">
      <c r="A43" s="85" t="s">
        <v>244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K2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3" width="0" style="14" hidden="1"/>
    <col min="64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04" t="s">
        <v>152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201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718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222</v>
      </c>
      <c r="B12" t="s">
        <v>222</v>
      </c>
      <c r="D12" t="s">
        <v>222</v>
      </c>
      <c r="F12" s="65">
        <v>0</v>
      </c>
      <c r="G12" t="s">
        <v>222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719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222</v>
      </c>
      <c r="B14" t="s">
        <v>222</v>
      </c>
      <c r="D14" t="s">
        <v>222</v>
      </c>
      <c r="F14" s="65">
        <v>0</v>
      </c>
      <c r="G14" t="s">
        <v>222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793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222</v>
      </c>
      <c r="B16" t="s">
        <v>222</v>
      </c>
      <c r="D16" t="s">
        <v>222</v>
      </c>
      <c r="F16" s="65">
        <v>0</v>
      </c>
      <c r="G16" t="s">
        <v>222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794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222</v>
      </c>
      <c r="B18" t="s">
        <v>222</v>
      </c>
      <c r="D18" t="s">
        <v>222</v>
      </c>
      <c r="F18" s="65">
        <v>0</v>
      </c>
      <c r="G18" t="s">
        <v>222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314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222</v>
      </c>
      <c r="B20" t="s">
        <v>222</v>
      </c>
      <c r="D20" t="s">
        <v>222</v>
      </c>
      <c r="F20" s="65">
        <v>0</v>
      </c>
      <c r="G20" t="s">
        <v>222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227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D22" t="s">
        <v>222</v>
      </c>
      <c r="F22" s="65">
        <v>0</v>
      </c>
      <c r="G22" t="s">
        <v>222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5" t="s">
        <v>229</v>
      </c>
    </row>
    <row r="24" spans="1:14">
      <c r="A24" s="85" t="s">
        <v>242</v>
      </c>
    </row>
    <row r="25" spans="1:14">
      <c r="A25" s="85" t="s">
        <v>243</v>
      </c>
    </row>
    <row r="26" spans="1:14">
      <c r="A26" s="85" t="s">
        <v>244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B844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4" t="s">
        <v>155</v>
      </c>
      <c r="B5" s="105"/>
      <c r="C5" s="105"/>
      <c r="D5" s="105"/>
      <c r="E5" s="105"/>
      <c r="F5" s="105"/>
      <c r="G5" s="105"/>
      <c r="H5" s="105"/>
      <c r="I5" s="106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201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795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222</v>
      </c>
      <c r="D12" s="66">
        <v>0</v>
      </c>
      <c r="E12" t="s">
        <v>222</v>
      </c>
      <c r="F12" s="65">
        <v>0</v>
      </c>
      <c r="G12" s="66">
        <v>0</v>
      </c>
      <c r="H12" s="66">
        <v>0</v>
      </c>
    </row>
    <row r="13" spans="1:54">
      <c r="A13" s="67" t="s">
        <v>796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222</v>
      </c>
      <c r="D14" s="66">
        <v>0</v>
      </c>
      <c r="E14" t="s">
        <v>222</v>
      </c>
      <c r="F14" s="65">
        <v>0</v>
      </c>
      <c r="G14" s="66">
        <v>0</v>
      </c>
      <c r="H14" s="66">
        <v>0</v>
      </c>
    </row>
    <row r="15" spans="1:54">
      <c r="A15" s="67" t="s">
        <v>227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795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222</v>
      </c>
      <c r="D17" s="66">
        <v>0</v>
      </c>
      <c r="E17" t="s">
        <v>222</v>
      </c>
      <c r="F17" s="65">
        <v>0</v>
      </c>
      <c r="G17" s="66">
        <v>0</v>
      </c>
      <c r="H17" s="66">
        <v>0</v>
      </c>
    </row>
    <row r="18" spans="1:8">
      <c r="A18" s="67" t="s">
        <v>796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222</v>
      </c>
      <c r="D19" s="66">
        <v>0</v>
      </c>
      <c r="E19" t="s">
        <v>222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4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59" width="0" style="14" hidden="1"/>
    <col min="60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4" t="s">
        <v>161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59" width="0" style="14" hidden="1"/>
    <col min="60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4" t="s">
        <v>166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B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B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3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04" t="s">
        <v>168</v>
      </c>
      <c r="B5" s="105"/>
      <c r="C5" s="105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</f>
        <v>129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201</v>
      </c>
      <c r="B10" s="69">
        <f>B11</f>
        <v>129</v>
      </c>
    </row>
    <row r="11" spans="1:16">
      <c r="A11" t="s">
        <v>797</v>
      </c>
      <c r="B11" s="65">
        <v>129</v>
      </c>
      <c r="C11" s="75">
        <f>VLOOKUP(A11,'[5]תנאים ואחזקות'!$B$44:$C$80,2,0)</f>
        <v>44252</v>
      </c>
    </row>
    <row r="12" spans="1:16">
      <c r="A12" s="67" t="s">
        <v>227</v>
      </c>
      <c r="B12" s="69">
        <v>0</v>
      </c>
    </row>
    <row r="13" spans="1:16">
      <c r="A13" t="s">
        <v>222</v>
      </c>
      <c r="B13" s="65">
        <v>0</v>
      </c>
    </row>
  </sheetData>
  <dataValidations count="1">
    <dataValidation allowBlank="1" showInputMessage="1" showErrorMessage="1" sqref="A12:C1048576 D1:XFD1048576 A1:C1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2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99" t="s">
        <v>172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246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235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247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314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248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249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5" t="s">
        <v>229</v>
      </c>
      <c r="C24" s="14"/>
    </row>
    <row r="25" spans="1:15">
      <c r="A25" s="85" t="s">
        <v>242</v>
      </c>
      <c r="C25" s="14"/>
    </row>
    <row r="26" spans="1:15">
      <c r="A26" s="85" t="s">
        <v>244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2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99" t="s">
        <v>176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718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719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247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314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248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249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5" t="s">
        <v>229</v>
      </c>
      <c r="C24" s="14"/>
    </row>
    <row r="25" spans="1:15">
      <c r="A25" s="85" t="s">
        <v>242</v>
      </c>
      <c r="C25" s="14"/>
    </row>
    <row r="26" spans="1:15">
      <c r="A26" s="85" t="s">
        <v>244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87" t="s">
        <v>67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52" ht="27.75" customHeight="1">
      <c r="A6" s="90" t="s">
        <v>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3" t="s">
        <v>191</v>
      </c>
      <c r="N7" s="41" t="s">
        <v>55</v>
      </c>
      <c r="O7" s="41" t="s">
        <v>188</v>
      </c>
      <c r="P7" s="41" t="s">
        <v>56</v>
      </c>
      <c r="Q7" s="94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22.37</v>
      </c>
      <c r="H10" s="7"/>
      <c r="I10" s="7"/>
      <c r="J10" s="64">
        <v>6.0000000000000001E-3</v>
      </c>
      <c r="K10" s="63">
        <v>2823914</v>
      </c>
      <c r="L10" s="7"/>
      <c r="M10" s="63">
        <v>0</v>
      </c>
      <c r="N10" s="63">
        <v>3143.5810648000001</v>
      </c>
      <c r="O10" s="7"/>
      <c r="P10" s="64">
        <v>1</v>
      </c>
      <c r="Q10" s="64">
        <v>5.74E-2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201</v>
      </c>
      <c r="B11" s="14"/>
      <c r="C11" s="14"/>
      <c r="G11" s="69">
        <v>22.37</v>
      </c>
      <c r="J11" s="68">
        <v>6.0000000000000001E-3</v>
      </c>
      <c r="K11" s="69">
        <v>2823914</v>
      </c>
      <c r="M11" s="69">
        <v>0</v>
      </c>
      <c r="N11" s="69">
        <v>3143.5810648000001</v>
      </c>
      <c r="P11" s="68">
        <v>1</v>
      </c>
      <c r="Q11" s="68">
        <v>5.74E-2</v>
      </c>
    </row>
    <row r="12" spans="1:52">
      <c r="A12" s="67" t="s">
        <v>230</v>
      </c>
      <c r="B12" s="14"/>
      <c r="C12" s="14"/>
      <c r="G12" s="69">
        <v>22.37</v>
      </c>
      <c r="J12" s="68">
        <v>6.0000000000000001E-3</v>
      </c>
      <c r="K12" s="69">
        <v>2823914</v>
      </c>
      <c r="M12" s="69">
        <v>0</v>
      </c>
      <c r="N12" s="69">
        <v>3143.5810648000001</v>
      </c>
      <c r="P12" s="68">
        <v>1</v>
      </c>
      <c r="Q12" s="68">
        <v>5.74E-2</v>
      </c>
    </row>
    <row r="13" spans="1:52">
      <c r="A13" s="67" t="s">
        <v>231</v>
      </c>
      <c r="B13" s="14"/>
      <c r="C13" s="14"/>
      <c r="G13" s="69">
        <v>22.37</v>
      </c>
      <c r="J13" s="68">
        <v>6.0000000000000001E-3</v>
      </c>
      <c r="K13" s="69">
        <v>2823914</v>
      </c>
      <c r="M13" s="69">
        <v>0</v>
      </c>
      <c r="N13" s="69">
        <v>3143.5810648000001</v>
      </c>
      <c r="P13" s="68">
        <v>1</v>
      </c>
      <c r="Q13" s="68">
        <v>5.74E-2</v>
      </c>
    </row>
    <row r="14" spans="1:52">
      <c r="A14" t="s">
        <v>232</v>
      </c>
      <c r="B14">
        <v>1134865</v>
      </c>
      <c r="C14" t="s">
        <v>99</v>
      </c>
      <c r="D14" t="s">
        <v>233</v>
      </c>
      <c r="E14" t="s">
        <v>206</v>
      </c>
      <c r="F14" t="s">
        <v>234</v>
      </c>
      <c r="G14" s="65">
        <v>22.37</v>
      </c>
      <c r="H14" t="s">
        <v>101</v>
      </c>
      <c r="I14" s="66">
        <v>0.01</v>
      </c>
      <c r="J14" s="66">
        <v>6.0000000000000001E-3</v>
      </c>
      <c r="K14" s="65">
        <v>2823914</v>
      </c>
      <c r="L14" s="65">
        <v>111.32</v>
      </c>
      <c r="M14" s="65">
        <v>0</v>
      </c>
      <c r="N14" s="65">
        <v>3143.5810648000001</v>
      </c>
      <c r="O14" s="66">
        <v>2.0000000000000001E-4</v>
      </c>
      <c r="P14" s="66">
        <v>1</v>
      </c>
      <c r="Q14" s="66">
        <v>5.74E-2</v>
      </c>
    </row>
    <row r="15" spans="1:52">
      <c r="A15" s="67" t="s">
        <v>235</v>
      </c>
      <c r="B15" s="14"/>
      <c r="C15" s="14"/>
      <c r="G15" s="69">
        <v>0</v>
      </c>
      <c r="J15" s="68">
        <v>0</v>
      </c>
      <c r="K15" s="69">
        <v>0</v>
      </c>
      <c r="M15" s="69">
        <v>0</v>
      </c>
      <c r="N15" s="69">
        <v>0</v>
      </c>
      <c r="P15" s="68">
        <v>0</v>
      </c>
      <c r="Q15" s="68">
        <v>0</v>
      </c>
    </row>
    <row r="16" spans="1:52">
      <c r="A16" s="67" t="s">
        <v>236</v>
      </c>
      <c r="B16" s="14"/>
      <c r="C16" s="14"/>
      <c r="G16" s="69">
        <v>0</v>
      </c>
      <c r="J16" s="68">
        <v>0</v>
      </c>
      <c r="K16" s="69">
        <v>0</v>
      </c>
      <c r="M16" s="69">
        <v>0</v>
      </c>
      <c r="N16" s="69">
        <v>0</v>
      </c>
      <c r="P16" s="68">
        <v>0</v>
      </c>
      <c r="Q16" s="68">
        <v>0</v>
      </c>
    </row>
    <row r="17" spans="1:17">
      <c r="A17" t="s">
        <v>222</v>
      </c>
      <c r="B17" t="s">
        <v>222</v>
      </c>
      <c r="C17" s="14"/>
      <c r="D17" t="s">
        <v>222</v>
      </c>
      <c r="G17" s="65">
        <v>0</v>
      </c>
      <c r="H17" t="s">
        <v>222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237</v>
      </c>
      <c r="B18" s="14"/>
      <c r="C18" s="14"/>
      <c r="G18" s="69">
        <v>0</v>
      </c>
      <c r="J18" s="68">
        <v>0</v>
      </c>
      <c r="K18" s="69">
        <v>0</v>
      </c>
      <c r="M18" s="69">
        <v>0</v>
      </c>
      <c r="N18" s="69">
        <v>0</v>
      </c>
      <c r="P18" s="68">
        <v>0</v>
      </c>
      <c r="Q18" s="68">
        <v>0</v>
      </c>
    </row>
    <row r="19" spans="1:17">
      <c r="A19" t="s">
        <v>222</v>
      </c>
      <c r="B19" t="s">
        <v>222</v>
      </c>
      <c r="C19" s="14"/>
      <c r="D19" t="s">
        <v>222</v>
      </c>
      <c r="G19" s="65">
        <v>0</v>
      </c>
      <c r="H19" t="s">
        <v>222</v>
      </c>
      <c r="I19" s="66">
        <v>0</v>
      </c>
      <c r="J19" s="66">
        <v>0</v>
      </c>
      <c r="K19" s="65">
        <v>0</v>
      </c>
      <c r="L19" s="65">
        <v>0</v>
      </c>
      <c r="N19" s="65">
        <v>0</v>
      </c>
      <c r="O19" s="66">
        <v>0</v>
      </c>
      <c r="P19" s="66">
        <v>0</v>
      </c>
      <c r="Q19" s="66">
        <v>0</v>
      </c>
    </row>
    <row r="20" spans="1:17">
      <c r="A20" s="67" t="s">
        <v>238</v>
      </c>
      <c r="B20" s="14"/>
      <c r="C20" s="14"/>
      <c r="G20" s="69">
        <v>0</v>
      </c>
      <c r="J20" s="68">
        <v>0</v>
      </c>
      <c r="K20" s="69">
        <v>0</v>
      </c>
      <c r="M20" s="69">
        <v>0</v>
      </c>
      <c r="N20" s="69">
        <v>0</v>
      </c>
      <c r="P20" s="68">
        <v>0</v>
      </c>
      <c r="Q20" s="68">
        <v>0</v>
      </c>
    </row>
    <row r="21" spans="1:17">
      <c r="A21" t="s">
        <v>222</v>
      </c>
      <c r="B21" t="s">
        <v>222</v>
      </c>
      <c r="C21" s="14"/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N21" s="65">
        <v>0</v>
      </c>
      <c r="O21" s="66">
        <v>0</v>
      </c>
      <c r="P21" s="66">
        <v>0</v>
      </c>
      <c r="Q21" s="66">
        <v>0</v>
      </c>
    </row>
    <row r="22" spans="1:17">
      <c r="A22" s="67" t="s">
        <v>239</v>
      </c>
      <c r="B22" s="14"/>
      <c r="C22" s="14"/>
      <c r="G22" s="69">
        <v>0</v>
      </c>
      <c r="J22" s="68">
        <v>0</v>
      </c>
      <c r="K22" s="69">
        <v>0</v>
      </c>
      <c r="M22" s="69">
        <v>0</v>
      </c>
      <c r="N22" s="69">
        <v>0</v>
      </c>
      <c r="P22" s="68">
        <v>0</v>
      </c>
      <c r="Q22" s="68">
        <v>0</v>
      </c>
    </row>
    <row r="23" spans="1:17">
      <c r="A23" t="s">
        <v>222</v>
      </c>
      <c r="B23" t="s">
        <v>222</v>
      </c>
      <c r="C23" s="14"/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N23" s="65">
        <v>0</v>
      </c>
      <c r="O23" s="66">
        <v>0</v>
      </c>
      <c r="P23" s="66">
        <v>0</v>
      </c>
      <c r="Q23" s="66">
        <v>0</v>
      </c>
    </row>
    <row r="24" spans="1:17">
      <c r="A24" s="67" t="s">
        <v>227</v>
      </c>
      <c r="B24" s="14"/>
      <c r="C24" s="14"/>
      <c r="G24" s="69">
        <v>0</v>
      </c>
      <c r="J24" s="68">
        <v>0</v>
      </c>
      <c r="K24" s="69">
        <v>0</v>
      </c>
      <c r="M24" s="69">
        <v>0</v>
      </c>
      <c r="N24" s="69">
        <v>0</v>
      </c>
      <c r="P24" s="68">
        <v>0</v>
      </c>
      <c r="Q24" s="68">
        <v>0</v>
      </c>
    </row>
    <row r="25" spans="1:17">
      <c r="A25" s="67" t="s">
        <v>240</v>
      </c>
      <c r="B25" s="14"/>
      <c r="C25" s="14"/>
      <c r="G25" s="69">
        <v>0</v>
      </c>
      <c r="J25" s="68">
        <v>0</v>
      </c>
      <c r="K25" s="69">
        <v>0</v>
      </c>
      <c r="M25" s="69">
        <v>0</v>
      </c>
      <c r="N25" s="69">
        <v>0</v>
      </c>
      <c r="P25" s="68">
        <v>0</v>
      </c>
      <c r="Q25" s="68">
        <v>0</v>
      </c>
    </row>
    <row r="26" spans="1:17">
      <c r="A26" t="s">
        <v>222</v>
      </c>
      <c r="B26" t="s">
        <v>222</v>
      </c>
      <c r="C26" s="14"/>
      <c r="D26" t="s">
        <v>222</v>
      </c>
      <c r="G26" s="65">
        <v>0</v>
      </c>
      <c r="H26" t="s">
        <v>222</v>
      </c>
      <c r="I26" s="66">
        <v>0</v>
      </c>
      <c r="J26" s="66">
        <v>0</v>
      </c>
      <c r="K26" s="65">
        <v>0</v>
      </c>
      <c r="L26" s="65">
        <v>0</v>
      </c>
      <c r="N26" s="65">
        <v>0</v>
      </c>
      <c r="O26" s="66">
        <v>0</v>
      </c>
      <c r="P26" s="66">
        <v>0</v>
      </c>
      <c r="Q26" s="66">
        <v>0</v>
      </c>
    </row>
    <row r="27" spans="1:17">
      <c r="A27" s="67" t="s">
        <v>241</v>
      </c>
      <c r="B27" s="14"/>
      <c r="C27" s="14"/>
      <c r="G27" s="69">
        <v>0</v>
      </c>
      <c r="J27" s="68">
        <v>0</v>
      </c>
      <c r="K27" s="69">
        <v>0</v>
      </c>
      <c r="M27" s="69">
        <v>0</v>
      </c>
      <c r="N27" s="69">
        <v>0</v>
      </c>
      <c r="P27" s="68">
        <v>0</v>
      </c>
      <c r="Q27" s="68">
        <v>0</v>
      </c>
    </row>
    <row r="28" spans="1:17">
      <c r="A28" t="s">
        <v>222</v>
      </c>
      <c r="B28" t="s">
        <v>222</v>
      </c>
      <c r="C28" s="14"/>
      <c r="D28" t="s">
        <v>222</v>
      </c>
      <c r="G28" s="65">
        <v>0</v>
      </c>
      <c r="H28" t="s">
        <v>222</v>
      </c>
      <c r="I28" s="66">
        <v>0</v>
      </c>
      <c r="J28" s="66">
        <v>0</v>
      </c>
      <c r="K28" s="65">
        <v>0</v>
      </c>
      <c r="L28" s="65">
        <v>0</v>
      </c>
      <c r="N28" s="65">
        <v>0</v>
      </c>
      <c r="O28" s="66">
        <v>0</v>
      </c>
      <c r="P28" s="66">
        <v>0</v>
      </c>
      <c r="Q28" s="66">
        <v>0</v>
      </c>
    </row>
    <row r="29" spans="1:17">
      <c r="A29" s="85" t="s">
        <v>242</v>
      </c>
      <c r="B29" s="14"/>
      <c r="C29" s="14"/>
    </row>
    <row r="30" spans="1:17">
      <c r="A30" s="85" t="s">
        <v>243</v>
      </c>
      <c r="B30" s="14"/>
      <c r="C30" s="14"/>
    </row>
    <row r="31" spans="1:17">
      <c r="A31" s="85" t="s">
        <v>244</v>
      </c>
      <c r="B31" s="14"/>
      <c r="C31" s="14"/>
    </row>
    <row r="32" spans="1:17">
      <c r="A32" s="85" t="s">
        <v>245</v>
      </c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2">
    <dataValidation allowBlank="1" showInputMessage="1" showErrorMessage="1" sqref="M8 M10:M1048576 E15:E1048576 A1:D1048576 E1:E13 F1:L1048576 M1:M6 N1:XFD1048576"/>
    <dataValidation type="list" allowBlank="1" showInputMessage="1" showErrorMessage="1" sqref="E14">
      <formula1>$BL$6:$BL$9</formula1>
    </dataValidation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5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99" t="s">
        <v>178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201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718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222</v>
      </c>
      <c r="B12" t="s">
        <v>222</v>
      </c>
      <c r="C12" t="s">
        <v>222</v>
      </c>
      <c r="D12" t="s">
        <v>222</v>
      </c>
      <c r="E12" s="13"/>
      <c r="F12" s="13"/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719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222</v>
      </c>
      <c r="B14" t="s">
        <v>222</v>
      </c>
      <c r="C14" t="s">
        <v>222</v>
      </c>
      <c r="D14" t="s">
        <v>222</v>
      </c>
      <c r="E14" s="13"/>
      <c r="F14" s="13"/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247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222</v>
      </c>
      <c r="B16" t="s">
        <v>222</v>
      </c>
      <c r="C16" t="s">
        <v>222</v>
      </c>
      <c r="D16" t="s">
        <v>222</v>
      </c>
      <c r="E16" s="13"/>
      <c r="F16" s="13"/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314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222</v>
      </c>
      <c r="B18" t="s">
        <v>222</v>
      </c>
      <c r="C18" t="s">
        <v>222</v>
      </c>
      <c r="D18" t="s">
        <v>222</v>
      </c>
      <c r="E18" s="13"/>
      <c r="F18" s="13"/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248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249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5" t="s">
        <v>229</v>
      </c>
      <c r="C24" s="14"/>
    </row>
    <row r="25" spans="1:22">
      <c r="A25" s="85" t="s">
        <v>242</v>
      </c>
      <c r="C25" s="14"/>
    </row>
    <row r="26" spans="1:22">
      <c r="A26" s="85" t="s">
        <v>243</v>
      </c>
      <c r="C26" s="14"/>
    </row>
    <row r="27" spans="1:22">
      <c r="A27" s="85" t="s">
        <v>244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O6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7" width="0" style="14" hidden="1"/>
    <col min="68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 ht="19.5" customHeight="1">
      <c r="A4" s="2" t="s">
        <v>3</v>
      </c>
      <c r="B4" t="s">
        <v>199</v>
      </c>
    </row>
    <row r="5" spans="1:67" ht="26.25" customHeight="1">
      <c r="A5" s="86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BO5" s="16"/>
    </row>
    <row r="6" spans="1:67" ht="26.25" customHeight="1">
      <c r="A6" s="86" t="s">
        <v>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J6" s="16"/>
      <c r="BO6" s="16"/>
    </row>
    <row r="7" spans="1:67" s="16" customFormat="1" ht="20.25">
      <c r="A7" s="97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3" t="s">
        <v>191</v>
      </c>
      <c r="Q7" s="43" t="s">
        <v>55</v>
      </c>
      <c r="R7" s="43" t="s">
        <v>72</v>
      </c>
      <c r="S7" s="43" t="s">
        <v>56</v>
      </c>
      <c r="T7" s="98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201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246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222</v>
      </c>
      <c r="B13" t="s">
        <v>222</v>
      </c>
      <c r="C13" s="14"/>
      <c r="D13" s="14"/>
      <c r="E13" s="14"/>
      <c r="F13" t="s">
        <v>222</v>
      </c>
      <c r="G13" t="s">
        <v>222</v>
      </c>
      <c r="J13" s="65">
        <v>0</v>
      </c>
      <c r="K13" t="s">
        <v>222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235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222</v>
      </c>
      <c r="B15" t="s">
        <v>222</v>
      </c>
      <c r="C15" s="14"/>
      <c r="D15" s="14"/>
      <c r="E15" s="14"/>
      <c r="F15" t="s">
        <v>222</v>
      </c>
      <c r="G15" t="s">
        <v>222</v>
      </c>
      <c r="J15" s="65">
        <v>0</v>
      </c>
      <c r="K15" t="s">
        <v>222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247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222</v>
      </c>
      <c r="B17" t="s">
        <v>222</v>
      </c>
      <c r="C17" s="14"/>
      <c r="D17" s="14"/>
      <c r="E17" s="14"/>
      <c r="F17" t="s">
        <v>222</v>
      </c>
      <c r="G17" t="s">
        <v>222</v>
      </c>
      <c r="J17" s="65">
        <v>0</v>
      </c>
      <c r="K17" t="s">
        <v>222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227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248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222</v>
      </c>
      <c r="B20" t="s">
        <v>222</v>
      </c>
      <c r="C20" s="14"/>
      <c r="D20" s="14"/>
      <c r="E20" s="14"/>
      <c r="F20" t="s">
        <v>222</v>
      </c>
      <c r="G20" t="s">
        <v>222</v>
      </c>
      <c r="J20" s="65">
        <v>0</v>
      </c>
      <c r="K20" t="s">
        <v>222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249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222</v>
      </c>
      <c r="B22" t="s">
        <v>222</v>
      </c>
      <c r="C22" s="14"/>
      <c r="D22" s="14"/>
      <c r="E22" s="14"/>
      <c r="F22" t="s">
        <v>222</v>
      </c>
      <c r="G22" t="s">
        <v>222</v>
      </c>
      <c r="J22" s="65">
        <v>0</v>
      </c>
      <c r="K22" t="s">
        <v>222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5" t="s">
        <v>229</v>
      </c>
      <c r="B23" s="14"/>
      <c r="C23" s="14"/>
      <c r="D23" s="14"/>
      <c r="E23" s="14"/>
      <c r="F23" s="14"/>
    </row>
    <row r="24" spans="1:20">
      <c r="A24" s="85" t="s">
        <v>242</v>
      </c>
      <c r="B24" s="14"/>
      <c r="C24" s="14"/>
      <c r="D24" s="14"/>
      <c r="E24" s="14"/>
      <c r="F24" s="14"/>
    </row>
    <row r="25" spans="1:20">
      <c r="A25" s="85" t="s">
        <v>243</v>
      </c>
      <c r="B25" s="14"/>
      <c r="C25" s="14"/>
      <c r="D25" s="14"/>
      <c r="E25" s="14"/>
      <c r="F25" s="14"/>
    </row>
    <row r="26" spans="1:20">
      <c r="A26" s="85" t="s">
        <v>244</v>
      </c>
      <c r="B26" s="14"/>
      <c r="C26" s="14"/>
      <c r="D26" s="14"/>
      <c r="E26" s="14"/>
      <c r="F26" s="14"/>
    </row>
    <row r="27" spans="1:20">
      <c r="A27" s="85" t="s">
        <v>245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80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3" width="0" style="14" hidden="1"/>
    <col min="64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6" spans="1:63" ht="26.25" customHeight="1">
      <c r="A6" s="99" t="s">
        <v>88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  <c r="BK6" s="16"/>
    </row>
    <row r="7" spans="1:63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3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BG7" s="14"/>
      <c r="BH7" s="14"/>
    </row>
    <row r="8" spans="1:63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F8" s="14"/>
      <c r="BG8" s="14"/>
      <c r="BH8" s="14"/>
      <c r="BK8" s="20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BF9" s="14"/>
      <c r="BG9" s="16"/>
      <c r="BH9" s="14"/>
    </row>
    <row r="10" spans="1:63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3.38</v>
      </c>
      <c r="K10" s="7"/>
      <c r="L10" s="7"/>
      <c r="M10" s="64">
        <v>7.0099999999999996E-2</v>
      </c>
      <c r="N10" s="63">
        <v>1497605.1</v>
      </c>
      <c r="O10" s="28"/>
      <c r="P10" s="63">
        <v>0.49986000000000003</v>
      </c>
      <c r="Q10" s="63">
        <v>1442.9590552</v>
      </c>
      <c r="R10" s="7"/>
      <c r="S10" s="64">
        <v>1</v>
      </c>
      <c r="T10" s="64">
        <v>2.64E-2</v>
      </c>
      <c r="BF10" s="14"/>
      <c r="BG10" s="16"/>
      <c r="BH10" s="14"/>
      <c r="BK10" s="14"/>
    </row>
    <row r="11" spans="1:63">
      <c r="A11" s="67" t="s">
        <v>201</v>
      </c>
      <c r="B11" s="14"/>
      <c r="C11" s="14"/>
      <c r="D11" s="14"/>
      <c r="E11" s="14"/>
      <c r="J11" s="69">
        <v>3.38</v>
      </c>
      <c r="M11" s="68">
        <v>7.0099999999999996E-2</v>
      </c>
      <c r="N11" s="69">
        <v>1497605.1</v>
      </c>
      <c r="P11" s="69">
        <v>0.49986000000000003</v>
      </c>
      <c r="Q11" s="69">
        <v>1442.9590552</v>
      </c>
      <c r="S11" s="68">
        <v>1</v>
      </c>
      <c r="T11" s="68">
        <v>2.64E-2</v>
      </c>
    </row>
    <row r="12" spans="1:63">
      <c r="A12" s="67" t="s">
        <v>246</v>
      </c>
      <c r="B12" s="14"/>
      <c r="C12" s="14"/>
      <c r="D12" s="14"/>
      <c r="E12" s="14"/>
      <c r="J12" s="69">
        <v>3.72</v>
      </c>
      <c r="M12" s="68">
        <v>2.8500000000000001E-2</v>
      </c>
      <c r="N12" s="69">
        <v>160729</v>
      </c>
      <c r="P12" s="69">
        <v>0.49986000000000003</v>
      </c>
      <c r="Q12" s="69">
        <v>175.52060399999999</v>
      </c>
      <c r="S12" s="68">
        <v>0.1216</v>
      </c>
      <c r="T12" s="68">
        <v>3.2000000000000002E-3</v>
      </c>
    </row>
    <row r="13" spans="1:63">
      <c r="A13" t="s">
        <v>250</v>
      </c>
      <c r="B13" t="s">
        <v>251</v>
      </c>
      <c r="C13" t="s">
        <v>99</v>
      </c>
      <c r="D13" t="s">
        <v>122</v>
      </c>
      <c r="E13" t="s">
        <v>252</v>
      </c>
      <c r="F13" t="s">
        <v>253</v>
      </c>
      <c r="G13" t="s">
        <v>799</v>
      </c>
      <c r="H13" t="s">
        <v>206</v>
      </c>
      <c r="I13" t="s">
        <v>254</v>
      </c>
      <c r="J13" s="65">
        <v>5.88</v>
      </c>
      <c r="K13" t="s">
        <v>101</v>
      </c>
      <c r="L13" s="66">
        <v>3.3500000000000002E-2</v>
      </c>
      <c r="M13" s="66">
        <v>3.1300000000000001E-2</v>
      </c>
      <c r="N13" s="65">
        <v>63764</v>
      </c>
      <c r="O13" s="65">
        <v>101.53</v>
      </c>
      <c r="P13" s="65">
        <v>0</v>
      </c>
      <c r="Q13" s="65">
        <v>64.739589199999998</v>
      </c>
      <c r="R13" s="66">
        <v>1E-4</v>
      </c>
      <c r="S13" s="66">
        <v>4.4900000000000002E-2</v>
      </c>
      <c r="T13" s="66">
        <v>1.1999999999999999E-3</v>
      </c>
    </row>
    <row r="14" spans="1:63">
      <c r="A14" t="s">
        <v>255</v>
      </c>
      <c r="B14" t="s">
        <v>256</v>
      </c>
      <c r="C14" t="s">
        <v>99</v>
      </c>
      <c r="D14" t="s">
        <v>122</v>
      </c>
      <c r="E14" t="s">
        <v>257</v>
      </c>
      <c r="F14" t="s">
        <v>258</v>
      </c>
      <c r="G14" t="s">
        <v>799</v>
      </c>
      <c r="H14" t="s">
        <v>206</v>
      </c>
      <c r="I14" t="s">
        <v>259</v>
      </c>
      <c r="J14" s="65">
        <v>1.7</v>
      </c>
      <c r="K14" t="s">
        <v>101</v>
      </c>
      <c r="L14" s="66">
        <v>4.4999999999999998E-2</v>
      </c>
      <c r="M14" s="66">
        <v>1.9699999999999999E-2</v>
      </c>
      <c r="N14" s="65">
        <v>36813</v>
      </c>
      <c r="O14" s="65">
        <v>125.96</v>
      </c>
      <c r="P14" s="65">
        <v>0.49986000000000003</v>
      </c>
      <c r="Q14" s="65">
        <v>46.869514799999997</v>
      </c>
      <c r="R14" s="66">
        <v>0</v>
      </c>
      <c r="S14" s="66">
        <v>3.2500000000000001E-2</v>
      </c>
      <c r="T14" s="66">
        <v>8.9999999999999998E-4</v>
      </c>
    </row>
    <row r="15" spans="1:63">
      <c r="A15" t="s">
        <v>260</v>
      </c>
      <c r="B15" t="s">
        <v>261</v>
      </c>
      <c r="C15" t="s">
        <v>99</v>
      </c>
      <c r="D15" t="s">
        <v>122</v>
      </c>
      <c r="E15" t="s">
        <v>262</v>
      </c>
      <c r="F15" t="s">
        <v>122</v>
      </c>
      <c r="G15" t="s">
        <v>800</v>
      </c>
      <c r="H15" t="s">
        <v>149</v>
      </c>
      <c r="I15" t="s">
        <v>254</v>
      </c>
      <c r="J15" s="65">
        <v>3.02</v>
      </c>
      <c r="K15" t="s">
        <v>101</v>
      </c>
      <c r="L15" s="66">
        <v>4.65E-2</v>
      </c>
      <c r="M15" s="66">
        <v>3.2000000000000001E-2</v>
      </c>
      <c r="N15" s="65">
        <v>60152</v>
      </c>
      <c r="O15" s="65">
        <v>106.25</v>
      </c>
      <c r="P15" s="65">
        <v>0</v>
      </c>
      <c r="Q15" s="65">
        <v>63.911499999999997</v>
      </c>
      <c r="R15" s="66">
        <v>1E-4</v>
      </c>
      <c r="S15" s="66">
        <v>4.4299999999999999E-2</v>
      </c>
      <c r="T15" s="66">
        <v>1.1999999999999999E-3</v>
      </c>
    </row>
    <row r="16" spans="1:63">
      <c r="A16" s="67" t="s">
        <v>235</v>
      </c>
      <c r="B16" s="14"/>
      <c r="C16" s="14"/>
      <c r="D16" s="14"/>
      <c r="E16" s="14"/>
      <c r="J16" s="69">
        <v>3.32</v>
      </c>
      <c r="M16" s="68">
        <v>7.7299999999999994E-2</v>
      </c>
      <c r="N16" s="69">
        <v>1221869.1000000001</v>
      </c>
      <c r="P16" s="69">
        <v>0</v>
      </c>
      <c r="Q16" s="69">
        <v>1161.7815203</v>
      </c>
      <c r="S16" s="68">
        <v>0.80510000000000004</v>
      </c>
      <c r="T16" s="68">
        <v>2.12E-2</v>
      </c>
    </row>
    <row r="17" spans="1:20">
      <c r="A17" t="s">
        <v>263</v>
      </c>
      <c r="B17" t="s">
        <v>264</v>
      </c>
      <c r="C17" t="s">
        <v>99</v>
      </c>
      <c r="D17" t="s">
        <v>122</v>
      </c>
      <c r="E17" t="s">
        <v>265</v>
      </c>
      <c r="F17" t="s">
        <v>127</v>
      </c>
      <c r="G17" t="s">
        <v>801</v>
      </c>
      <c r="H17" t="s">
        <v>149</v>
      </c>
      <c r="I17" t="s">
        <v>259</v>
      </c>
      <c r="J17" s="65">
        <v>2.11</v>
      </c>
      <c r="K17" t="s">
        <v>101</v>
      </c>
      <c r="L17" s="66">
        <v>1.49E-2</v>
      </c>
      <c r="M17" s="66">
        <v>1.8700000000000001E-2</v>
      </c>
      <c r="N17" s="65">
        <v>2115</v>
      </c>
      <c r="O17" s="65">
        <v>99.7</v>
      </c>
      <c r="P17" s="65">
        <v>0</v>
      </c>
      <c r="Q17" s="65">
        <v>2.1086550000000002</v>
      </c>
      <c r="R17" s="66">
        <v>0</v>
      </c>
      <c r="S17" s="66">
        <v>1.5E-3</v>
      </c>
      <c r="T17" s="66">
        <v>0</v>
      </c>
    </row>
    <row r="18" spans="1:20">
      <c r="A18" t="s">
        <v>266</v>
      </c>
      <c r="B18" t="s">
        <v>267</v>
      </c>
      <c r="C18" t="s">
        <v>99</v>
      </c>
      <c r="D18" t="s">
        <v>122</v>
      </c>
      <c r="E18" t="s">
        <v>268</v>
      </c>
      <c r="F18" t="s">
        <v>269</v>
      </c>
      <c r="G18" t="s">
        <v>802</v>
      </c>
      <c r="H18" t="s">
        <v>149</v>
      </c>
      <c r="I18" t="s">
        <v>254</v>
      </c>
      <c r="J18" s="65">
        <v>4.01</v>
      </c>
      <c r="K18" t="s">
        <v>101</v>
      </c>
      <c r="L18" s="66">
        <v>3.9199999999999999E-2</v>
      </c>
      <c r="M18" s="66">
        <v>2.9000000000000001E-2</v>
      </c>
      <c r="N18" s="65">
        <v>136302</v>
      </c>
      <c r="O18" s="65">
        <v>104.86</v>
      </c>
      <c r="P18" s="65">
        <v>0</v>
      </c>
      <c r="Q18" s="65">
        <v>142.92627719999999</v>
      </c>
      <c r="R18" s="66">
        <v>1E-4</v>
      </c>
      <c r="S18" s="66">
        <v>9.9099999999999994E-2</v>
      </c>
      <c r="T18" s="66">
        <v>2.5999999999999999E-3</v>
      </c>
    </row>
    <row r="19" spans="1:20">
      <c r="A19" t="s">
        <v>270</v>
      </c>
      <c r="B19" t="s">
        <v>271</v>
      </c>
      <c r="C19" t="s">
        <v>99</v>
      </c>
      <c r="D19" t="s">
        <v>122</v>
      </c>
      <c r="E19" t="s">
        <v>272</v>
      </c>
      <c r="F19" t="s">
        <v>253</v>
      </c>
      <c r="G19" t="s">
        <v>799</v>
      </c>
      <c r="H19" t="s">
        <v>206</v>
      </c>
      <c r="I19" t="s">
        <v>254</v>
      </c>
      <c r="J19" s="65">
        <v>3.98</v>
      </c>
      <c r="K19" t="s">
        <v>101</v>
      </c>
      <c r="L19" s="66">
        <v>3.5000000000000003E-2</v>
      </c>
      <c r="M19" s="66">
        <v>3.1899999999999998E-2</v>
      </c>
      <c r="N19" s="65">
        <v>132138</v>
      </c>
      <c r="O19" s="65">
        <v>102.2</v>
      </c>
      <c r="P19" s="65">
        <v>0</v>
      </c>
      <c r="Q19" s="65">
        <v>135.04503600000001</v>
      </c>
      <c r="R19" s="66">
        <v>1E-4</v>
      </c>
      <c r="S19" s="66">
        <v>9.3600000000000003E-2</v>
      </c>
      <c r="T19" s="66">
        <v>2.5000000000000001E-3</v>
      </c>
    </row>
    <row r="20" spans="1:20">
      <c r="A20" t="s">
        <v>273</v>
      </c>
      <c r="B20" t="s">
        <v>274</v>
      </c>
      <c r="C20" t="s">
        <v>99</v>
      </c>
      <c r="D20" t="s">
        <v>122</v>
      </c>
      <c r="E20" t="s">
        <v>275</v>
      </c>
      <c r="F20" t="s">
        <v>111</v>
      </c>
      <c r="G20" t="s">
        <v>803</v>
      </c>
      <c r="H20" t="s">
        <v>149</v>
      </c>
      <c r="I20" t="s">
        <v>259</v>
      </c>
      <c r="J20" s="65">
        <v>4.28</v>
      </c>
      <c r="K20" t="s">
        <v>101</v>
      </c>
      <c r="L20" s="66">
        <v>1.8599999999999998E-2</v>
      </c>
      <c r="M20" s="66">
        <v>3.2500000000000001E-2</v>
      </c>
      <c r="N20" s="65">
        <v>1775</v>
      </c>
      <c r="O20" s="65">
        <v>94.98</v>
      </c>
      <c r="P20" s="65">
        <v>0</v>
      </c>
      <c r="Q20" s="65">
        <v>1.6858949999999999</v>
      </c>
      <c r="R20" s="66">
        <v>0</v>
      </c>
      <c r="S20" s="66">
        <v>1.1999999999999999E-3</v>
      </c>
      <c r="T20" s="66">
        <v>0</v>
      </c>
    </row>
    <row r="21" spans="1:20">
      <c r="A21" t="s">
        <v>276</v>
      </c>
      <c r="B21" t="s">
        <v>277</v>
      </c>
      <c r="C21" t="s">
        <v>99</v>
      </c>
      <c r="D21" t="s">
        <v>122</v>
      </c>
      <c r="E21" t="s">
        <v>278</v>
      </c>
      <c r="F21" t="s">
        <v>122</v>
      </c>
      <c r="G21" t="s">
        <v>804</v>
      </c>
      <c r="H21" t="s">
        <v>206</v>
      </c>
      <c r="I21" t="s">
        <v>279</v>
      </c>
      <c r="J21" s="65">
        <v>1.98</v>
      </c>
      <c r="K21" t="s">
        <v>101</v>
      </c>
      <c r="L21" s="66">
        <v>6.0499999999999998E-2</v>
      </c>
      <c r="M21" s="66">
        <v>5.91E-2</v>
      </c>
      <c r="N21" s="65">
        <v>26149</v>
      </c>
      <c r="O21" s="65">
        <v>102.44</v>
      </c>
      <c r="P21" s="65">
        <v>0</v>
      </c>
      <c r="Q21" s="65">
        <v>26.787035599999999</v>
      </c>
      <c r="R21" s="66">
        <v>0</v>
      </c>
      <c r="S21" s="66">
        <v>1.8599999999999998E-2</v>
      </c>
      <c r="T21" s="66">
        <v>5.0000000000000001E-4</v>
      </c>
    </row>
    <row r="22" spans="1:20">
      <c r="A22" t="s">
        <v>280</v>
      </c>
      <c r="B22" t="s">
        <v>281</v>
      </c>
      <c r="C22" t="s">
        <v>99</v>
      </c>
      <c r="D22" t="s">
        <v>122</v>
      </c>
      <c r="E22" t="s">
        <v>282</v>
      </c>
      <c r="F22" t="s">
        <v>122</v>
      </c>
      <c r="G22" t="s">
        <v>804</v>
      </c>
      <c r="H22" t="s">
        <v>206</v>
      </c>
      <c r="I22" t="s">
        <v>279</v>
      </c>
      <c r="J22" s="65">
        <v>4.12</v>
      </c>
      <c r="K22" t="s">
        <v>101</v>
      </c>
      <c r="L22" s="66">
        <v>3.9E-2</v>
      </c>
      <c r="M22" s="66">
        <v>4.1599999999999998E-2</v>
      </c>
      <c r="N22" s="65">
        <v>131190</v>
      </c>
      <c r="O22" s="65">
        <v>100.39</v>
      </c>
      <c r="P22" s="65">
        <v>0</v>
      </c>
      <c r="Q22" s="65">
        <v>131.701641</v>
      </c>
      <c r="R22" s="66">
        <v>2.9999999999999997E-4</v>
      </c>
      <c r="S22" s="66">
        <v>9.1300000000000006E-2</v>
      </c>
      <c r="T22" s="66">
        <v>2.3999999999999998E-3</v>
      </c>
    </row>
    <row r="23" spans="1:20">
      <c r="A23" t="s">
        <v>283</v>
      </c>
      <c r="B23" t="s">
        <v>284</v>
      </c>
      <c r="C23" t="s">
        <v>99</v>
      </c>
      <c r="D23" t="s">
        <v>122</v>
      </c>
      <c r="E23" t="s">
        <v>285</v>
      </c>
      <c r="F23" t="s">
        <v>253</v>
      </c>
      <c r="G23" t="s">
        <v>805</v>
      </c>
      <c r="H23" t="s">
        <v>206</v>
      </c>
      <c r="I23" t="s">
        <v>286</v>
      </c>
      <c r="J23" s="65">
        <v>4.08</v>
      </c>
      <c r="K23" t="s">
        <v>101</v>
      </c>
      <c r="L23" s="66">
        <v>4.2999999999999997E-2</v>
      </c>
      <c r="M23" s="66">
        <v>3.49E-2</v>
      </c>
      <c r="N23" s="65">
        <v>110389</v>
      </c>
      <c r="O23" s="65">
        <v>104.3</v>
      </c>
      <c r="P23" s="65">
        <v>0</v>
      </c>
      <c r="Q23" s="65">
        <v>115.135727</v>
      </c>
      <c r="R23" s="66">
        <v>1E-4</v>
      </c>
      <c r="S23" s="66">
        <v>7.9799999999999996E-2</v>
      </c>
      <c r="T23" s="66">
        <v>2.0999999999999999E-3</v>
      </c>
    </row>
    <row r="24" spans="1:20">
      <c r="A24" t="s">
        <v>287</v>
      </c>
      <c r="B24" t="s">
        <v>288</v>
      </c>
      <c r="C24" t="s">
        <v>99</v>
      </c>
      <c r="D24" t="s">
        <v>122</v>
      </c>
      <c r="E24" t="s">
        <v>289</v>
      </c>
      <c r="F24" t="s">
        <v>111</v>
      </c>
      <c r="G24" t="s">
        <v>805</v>
      </c>
      <c r="H24" t="s">
        <v>206</v>
      </c>
      <c r="I24" t="s">
        <v>286</v>
      </c>
      <c r="J24" s="65">
        <v>5.43</v>
      </c>
      <c r="K24" t="s">
        <v>101</v>
      </c>
      <c r="L24" s="66">
        <v>2.1999999999999999E-2</v>
      </c>
      <c r="M24" s="66">
        <v>4.9500000000000002E-2</v>
      </c>
      <c r="N24" s="65">
        <v>18906</v>
      </c>
      <c r="O24" s="65">
        <v>87</v>
      </c>
      <c r="P24" s="65">
        <v>0</v>
      </c>
      <c r="Q24" s="65">
        <v>16.448219999999999</v>
      </c>
      <c r="R24" s="66">
        <v>0</v>
      </c>
      <c r="S24" s="66">
        <v>1.14E-2</v>
      </c>
      <c r="T24" s="66">
        <v>2.9999999999999997E-4</v>
      </c>
    </row>
    <row r="25" spans="1:20">
      <c r="A25" t="s">
        <v>290</v>
      </c>
      <c r="B25" t="s">
        <v>291</v>
      </c>
      <c r="C25" t="s">
        <v>99</v>
      </c>
      <c r="D25" t="s">
        <v>122</v>
      </c>
      <c r="E25" t="s">
        <v>292</v>
      </c>
      <c r="F25" t="s">
        <v>253</v>
      </c>
      <c r="G25" t="s">
        <v>806</v>
      </c>
      <c r="H25" t="s">
        <v>149</v>
      </c>
      <c r="I25" t="s">
        <v>254</v>
      </c>
      <c r="J25" s="65">
        <v>5.44</v>
      </c>
      <c r="K25" t="s">
        <v>101</v>
      </c>
      <c r="L25" s="66">
        <v>2.8000000000000001E-2</v>
      </c>
      <c r="M25" s="66">
        <v>3.04E-2</v>
      </c>
      <c r="N25" s="65">
        <v>56289</v>
      </c>
      <c r="O25" s="65">
        <v>99.5</v>
      </c>
      <c r="P25" s="65">
        <v>0</v>
      </c>
      <c r="Q25" s="65">
        <v>56.007555000000004</v>
      </c>
      <c r="R25" s="66">
        <v>1E-4</v>
      </c>
      <c r="S25" s="66">
        <v>3.8800000000000001E-2</v>
      </c>
      <c r="T25" s="66">
        <v>1E-3</v>
      </c>
    </row>
    <row r="26" spans="1:20">
      <c r="A26" t="s">
        <v>293</v>
      </c>
      <c r="B26" t="s">
        <v>294</v>
      </c>
      <c r="C26" t="s">
        <v>99</v>
      </c>
      <c r="D26" t="s">
        <v>122</v>
      </c>
      <c r="E26" t="s">
        <v>295</v>
      </c>
      <c r="F26" t="s">
        <v>131</v>
      </c>
      <c r="G26" t="s">
        <v>805</v>
      </c>
      <c r="H26" t="s">
        <v>206</v>
      </c>
      <c r="I26" t="s">
        <v>254</v>
      </c>
      <c r="J26" s="65">
        <v>5.0599999999999996</v>
      </c>
      <c r="K26" t="s">
        <v>101</v>
      </c>
      <c r="L26" s="66">
        <v>2.5000000000000001E-2</v>
      </c>
      <c r="M26" s="66">
        <v>4.1300000000000003E-2</v>
      </c>
      <c r="N26" s="65">
        <v>54672</v>
      </c>
      <c r="O26" s="65">
        <v>92.81</v>
      </c>
      <c r="P26" s="65">
        <v>0</v>
      </c>
      <c r="Q26" s="65">
        <v>50.741083199999998</v>
      </c>
      <c r="R26" s="66">
        <v>1E-4</v>
      </c>
      <c r="S26" s="66">
        <v>3.5200000000000002E-2</v>
      </c>
      <c r="T26" s="66">
        <v>8.9999999999999998E-4</v>
      </c>
    </row>
    <row r="27" spans="1:20">
      <c r="A27" t="s">
        <v>296</v>
      </c>
      <c r="B27" t="s">
        <v>297</v>
      </c>
      <c r="C27" t="s">
        <v>99</v>
      </c>
      <c r="D27" t="s">
        <v>122</v>
      </c>
      <c r="E27" t="s">
        <v>282</v>
      </c>
      <c r="F27" t="s">
        <v>122</v>
      </c>
      <c r="G27" t="s">
        <v>805</v>
      </c>
      <c r="H27" t="s">
        <v>206</v>
      </c>
      <c r="I27" t="s">
        <v>286</v>
      </c>
      <c r="J27" s="65">
        <v>1.9</v>
      </c>
      <c r="K27" t="s">
        <v>101</v>
      </c>
      <c r="L27" s="66">
        <v>6.9000000000000006E-2</v>
      </c>
      <c r="M27" s="66">
        <v>0.12909999999999999</v>
      </c>
      <c r="N27" s="65">
        <v>82500</v>
      </c>
      <c r="O27" s="65">
        <v>92.2</v>
      </c>
      <c r="P27" s="65">
        <v>0</v>
      </c>
      <c r="Q27" s="65">
        <v>76.064999999999998</v>
      </c>
      <c r="R27" s="66">
        <v>2.0000000000000001E-4</v>
      </c>
      <c r="S27" s="66">
        <v>5.2699999999999997E-2</v>
      </c>
      <c r="T27" s="66">
        <v>1.4E-3</v>
      </c>
    </row>
    <row r="28" spans="1:20">
      <c r="A28" t="s">
        <v>298</v>
      </c>
      <c r="B28" t="s">
        <v>299</v>
      </c>
      <c r="C28" t="s">
        <v>99</v>
      </c>
      <c r="D28" t="s">
        <v>122</v>
      </c>
      <c r="E28" t="s">
        <v>300</v>
      </c>
      <c r="F28" t="s">
        <v>122</v>
      </c>
      <c r="G28" t="s">
        <v>807</v>
      </c>
      <c r="H28" t="s">
        <v>206</v>
      </c>
      <c r="I28" t="s">
        <v>279</v>
      </c>
      <c r="J28" s="65">
        <v>2.64</v>
      </c>
      <c r="K28" t="s">
        <v>101</v>
      </c>
      <c r="L28" s="66">
        <v>6.9000000000000006E-2</v>
      </c>
      <c r="M28" s="66">
        <v>0.2157</v>
      </c>
      <c r="N28" s="65">
        <v>180956</v>
      </c>
      <c r="O28" s="65">
        <v>71.489999999999995</v>
      </c>
      <c r="P28" s="65">
        <v>0</v>
      </c>
      <c r="Q28" s="65">
        <v>129.3654444</v>
      </c>
      <c r="R28" s="66">
        <v>2.9999999999999997E-4</v>
      </c>
      <c r="S28" s="66">
        <v>8.9700000000000002E-2</v>
      </c>
      <c r="T28" s="66">
        <v>2.3999999999999998E-3</v>
      </c>
    </row>
    <row r="29" spans="1:20">
      <c r="A29" t="s">
        <v>301</v>
      </c>
      <c r="B29" t="s">
        <v>302</v>
      </c>
      <c r="C29" t="s">
        <v>99</v>
      </c>
      <c r="D29" t="s">
        <v>122</v>
      </c>
      <c r="E29" t="s">
        <v>303</v>
      </c>
      <c r="F29" t="s">
        <v>304</v>
      </c>
      <c r="G29" t="s">
        <v>800</v>
      </c>
      <c r="H29" t="s">
        <v>149</v>
      </c>
      <c r="I29" t="s">
        <v>254</v>
      </c>
      <c r="J29" s="65">
        <v>3.71</v>
      </c>
      <c r="K29" t="s">
        <v>101</v>
      </c>
      <c r="L29" s="66">
        <v>3.2899999999999999E-2</v>
      </c>
      <c r="M29" s="66">
        <v>3.2000000000000001E-2</v>
      </c>
      <c r="N29" s="65">
        <v>35611</v>
      </c>
      <c r="O29" s="65">
        <v>100.42</v>
      </c>
      <c r="P29" s="65">
        <v>0</v>
      </c>
      <c r="Q29" s="65">
        <v>35.7605662</v>
      </c>
      <c r="R29" s="66">
        <v>1E-4</v>
      </c>
      <c r="S29" s="66">
        <v>2.4799999999999999E-2</v>
      </c>
      <c r="T29" s="66">
        <v>6.9999999999999999E-4</v>
      </c>
    </row>
    <row r="30" spans="1:20">
      <c r="A30" t="s">
        <v>305</v>
      </c>
      <c r="B30" t="s">
        <v>306</v>
      </c>
      <c r="C30" t="s">
        <v>99</v>
      </c>
      <c r="D30" t="s">
        <v>122</v>
      </c>
      <c r="E30" t="s">
        <v>307</v>
      </c>
      <c r="F30" t="s">
        <v>122</v>
      </c>
      <c r="G30" t="s">
        <v>807</v>
      </c>
      <c r="H30" t="s">
        <v>206</v>
      </c>
      <c r="I30" t="s">
        <v>308</v>
      </c>
      <c r="J30" s="65">
        <v>1.67</v>
      </c>
      <c r="K30" t="s">
        <v>101</v>
      </c>
      <c r="L30" s="66">
        <v>7.2999999999999995E-2</v>
      </c>
      <c r="M30" s="66">
        <v>0.1104</v>
      </c>
      <c r="N30" s="65">
        <v>252877.1</v>
      </c>
      <c r="O30" s="65">
        <v>95.7</v>
      </c>
      <c r="P30" s="65">
        <v>0</v>
      </c>
      <c r="Q30" s="65">
        <v>242.0033847</v>
      </c>
      <c r="R30" s="66">
        <v>8.9999999999999998E-4</v>
      </c>
      <c r="S30" s="66">
        <v>0.16769999999999999</v>
      </c>
      <c r="T30" s="66">
        <v>4.4000000000000003E-3</v>
      </c>
    </row>
    <row r="31" spans="1:20">
      <c r="A31" s="67" t="s">
        <v>247</v>
      </c>
      <c r="B31" s="14"/>
      <c r="C31" s="14"/>
      <c r="D31" s="14"/>
      <c r="E31" s="14"/>
      <c r="J31" s="69">
        <v>3.42</v>
      </c>
      <c r="M31" s="68">
        <v>6.0499999999999998E-2</v>
      </c>
      <c r="N31" s="69">
        <v>115007</v>
      </c>
      <c r="P31" s="69">
        <v>0</v>
      </c>
      <c r="Q31" s="69">
        <v>105.65693090000001</v>
      </c>
      <c r="S31" s="68">
        <v>7.3200000000000001E-2</v>
      </c>
      <c r="T31" s="68">
        <v>1.9E-3</v>
      </c>
    </row>
    <row r="32" spans="1:20">
      <c r="A32" t="s">
        <v>309</v>
      </c>
      <c r="B32" t="s">
        <v>310</v>
      </c>
      <c r="C32" t="s">
        <v>99</v>
      </c>
      <c r="D32" t="s">
        <v>122</v>
      </c>
      <c r="E32" t="s">
        <v>311</v>
      </c>
      <c r="F32" t="s">
        <v>312</v>
      </c>
      <c r="G32" t="s">
        <v>804</v>
      </c>
      <c r="H32" t="s">
        <v>206</v>
      </c>
      <c r="I32" t="s">
        <v>313</v>
      </c>
      <c r="J32" s="65">
        <v>3.42</v>
      </c>
      <c r="K32" t="s">
        <v>122</v>
      </c>
      <c r="L32" s="66">
        <v>3.9E-2</v>
      </c>
      <c r="M32" s="66">
        <v>6.0499999999999998E-2</v>
      </c>
      <c r="N32" s="65">
        <v>115007</v>
      </c>
      <c r="O32" s="65">
        <v>91.87</v>
      </c>
      <c r="P32" s="65">
        <v>0</v>
      </c>
      <c r="Q32" s="65">
        <v>105.65693090000001</v>
      </c>
      <c r="R32" s="66">
        <v>5.9999999999999995E-4</v>
      </c>
      <c r="S32" s="66">
        <v>7.3200000000000001E-2</v>
      </c>
      <c r="T32" s="66">
        <v>1.9E-3</v>
      </c>
    </row>
    <row r="33" spans="1:20">
      <c r="A33" s="67" t="s">
        <v>314</v>
      </c>
      <c r="B33" s="14"/>
      <c r="C33" s="14"/>
      <c r="D33" s="14"/>
      <c r="E33" s="14"/>
      <c r="J33" s="69">
        <v>0</v>
      </c>
      <c r="M33" s="68">
        <v>0</v>
      </c>
      <c r="N33" s="69">
        <v>0</v>
      </c>
      <c r="P33" s="69">
        <v>0</v>
      </c>
      <c r="Q33" s="69">
        <v>0</v>
      </c>
      <c r="S33" s="68">
        <v>0</v>
      </c>
      <c r="T33" s="68">
        <v>0</v>
      </c>
    </row>
    <row r="34" spans="1:20">
      <c r="A34" t="s">
        <v>222</v>
      </c>
      <c r="B34" t="s">
        <v>222</v>
      </c>
      <c r="C34" s="14"/>
      <c r="D34" s="14"/>
      <c r="E34" s="14"/>
      <c r="F34" t="s">
        <v>222</v>
      </c>
      <c r="G34" t="s">
        <v>222</v>
      </c>
      <c r="J34" s="65">
        <v>0</v>
      </c>
      <c r="K34" t="s">
        <v>222</v>
      </c>
      <c r="L34" s="66">
        <v>0</v>
      </c>
      <c r="M34" s="66">
        <v>0</v>
      </c>
      <c r="N34" s="65">
        <v>0</v>
      </c>
      <c r="O34" s="65">
        <v>0</v>
      </c>
      <c r="Q34" s="65">
        <v>0</v>
      </c>
      <c r="R34" s="66">
        <v>0</v>
      </c>
      <c r="S34" s="66">
        <v>0</v>
      </c>
      <c r="T34" s="66">
        <v>0</v>
      </c>
    </row>
    <row r="35" spans="1:20">
      <c r="A35" s="67" t="s">
        <v>227</v>
      </c>
      <c r="B35" s="14"/>
      <c r="C35" s="14"/>
      <c r="D35" s="14"/>
      <c r="E35" s="14"/>
      <c r="J35" s="69">
        <v>0</v>
      </c>
      <c r="M35" s="68">
        <v>0</v>
      </c>
      <c r="N35" s="69">
        <v>0</v>
      </c>
      <c r="P35" s="69">
        <v>0</v>
      </c>
      <c r="Q35" s="69">
        <v>0</v>
      </c>
      <c r="S35" s="68">
        <v>0</v>
      </c>
      <c r="T35" s="68">
        <v>0</v>
      </c>
    </row>
    <row r="36" spans="1:20">
      <c r="A36" s="67" t="s">
        <v>248</v>
      </c>
      <c r="B36" s="14"/>
      <c r="C36" s="14"/>
      <c r="D36" s="14"/>
      <c r="E36" s="14"/>
      <c r="J36" s="69">
        <v>0</v>
      </c>
      <c r="M36" s="68">
        <v>0</v>
      </c>
      <c r="N36" s="69">
        <v>0</v>
      </c>
      <c r="P36" s="69">
        <v>0</v>
      </c>
      <c r="Q36" s="69">
        <v>0</v>
      </c>
      <c r="S36" s="68">
        <v>0</v>
      </c>
      <c r="T36" s="68">
        <v>0</v>
      </c>
    </row>
    <row r="37" spans="1:20">
      <c r="A37" t="s">
        <v>222</v>
      </c>
      <c r="B37" t="s">
        <v>222</v>
      </c>
      <c r="C37" s="14"/>
      <c r="D37" s="14"/>
      <c r="E37" s="14"/>
      <c r="F37" t="s">
        <v>222</v>
      </c>
      <c r="G37" t="s">
        <v>222</v>
      </c>
      <c r="J37" s="65">
        <v>0</v>
      </c>
      <c r="K37" t="s">
        <v>222</v>
      </c>
      <c r="L37" s="66">
        <v>0</v>
      </c>
      <c r="M37" s="66">
        <v>0</v>
      </c>
      <c r="N37" s="65">
        <v>0</v>
      </c>
      <c r="O37" s="65">
        <v>0</v>
      </c>
      <c r="Q37" s="65">
        <v>0</v>
      </c>
      <c r="R37" s="66">
        <v>0</v>
      </c>
      <c r="S37" s="66">
        <v>0</v>
      </c>
      <c r="T37" s="66">
        <v>0</v>
      </c>
    </row>
    <row r="38" spans="1:20">
      <c r="A38" s="67" t="s">
        <v>249</v>
      </c>
      <c r="B38" s="14"/>
      <c r="C38" s="14"/>
      <c r="D38" s="14"/>
      <c r="E38" s="14"/>
      <c r="J38" s="69">
        <v>0</v>
      </c>
      <c r="M38" s="68">
        <v>0</v>
      </c>
      <c r="N38" s="69">
        <v>0</v>
      </c>
      <c r="P38" s="69">
        <v>0</v>
      </c>
      <c r="Q38" s="69">
        <v>0</v>
      </c>
      <c r="S38" s="68">
        <v>0</v>
      </c>
      <c r="T38" s="68">
        <v>0</v>
      </c>
    </row>
    <row r="39" spans="1:20">
      <c r="A39" t="s">
        <v>222</v>
      </c>
      <c r="B39" t="s">
        <v>222</v>
      </c>
      <c r="C39" s="14"/>
      <c r="D39" s="14"/>
      <c r="E39" s="14"/>
      <c r="F39" t="s">
        <v>222</v>
      </c>
      <c r="G39" t="s">
        <v>222</v>
      </c>
      <c r="J39" s="65">
        <v>0</v>
      </c>
      <c r="K39" t="s">
        <v>222</v>
      </c>
      <c r="L39" s="66">
        <v>0</v>
      </c>
      <c r="M39" s="66">
        <v>0</v>
      </c>
      <c r="N39" s="65">
        <v>0</v>
      </c>
      <c r="O39" s="65">
        <v>0</v>
      </c>
      <c r="Q39" s="65">
        <v>0</v>
      </c>
      <c r="R39" s="66">
        <v>0</v>
      </c>
      <c r="S39" s="66">
        <v>0</v>
      </c>
      <c r="T39" s="66">
        <v>0</v>
      </c>
    </row>
    <row r="40" spans="1:20">
      <c r="A40" s="85" t="s">
        <v>229</v>
      </c>
      <c r="B40" s="14"/>
      <c r="C40" s="14"/>
      <c r="D40" s="14"/>
      <c r="E40" s="14"/>
    </row>
    <row r="41" spans="1:20">
      <c r="A41" s="85" t="s">
        <v>242</v>
      </c>
      <c r="B41" s="14"/>
      <c r="C41" s="14"/>
      <c r="D41" s="14"/>
      <c r="E41" s="14"/>
    </row>
    <row r="42" spans="1:20">
      <c r="A42" s="85" t="s">
        <v>243</v>
      </c>
      <c r="B42" s="14"/>
      <c r="C42" s="14"/>
      <c r="D42" s="14"/>
      <c r="E42" s="14"/>
    </row>
    <row r="43" spans="1:20">
      <c r="A43" s="85" t="s">
        <v>244</v>
      </c>
      <c r="B43" s="14"/>
      <c r="C43" s="14"/>
      <c r="D43" s="14"/>
      <c r="E43" s="14"/>
    </row>
    <row r="44" spans="1:20">
      <c r="A44" s="85" t="s">
        <v>245</v>
      </c>
      <c r="B44" s="14"/>
      <c r="C44" s="14"/>
      <c r="D44" s="14"/>
      <c r="E44" s="14"/>
    </row>
    <row r="45" spans="1:20" hidden="1">
      <c r="B45" s="14"/>
      <c r="C45" s="14"/>
      <c r="D45" s="14"/>
      <c r="E45" s="14"/>
    </row>
    <row r="46" spans="1:20" hidden="1">
      <c r="B46" s="14"/>
      <c r="C46" s="14"/>
      <c r="D46" s="14"/>
      <c r="E46" s="14"/>
    </row>
    <row r="47" spans="1:20" hidden="1">
      <c r="B47" s="14"/>
      <c r="C47" s="14"/>
      <c r="D47" s="14"/>
      <c r="E47" s="14"/>
    </row>
    <row r="48" spans="1:20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</sheetData>
  <dataValidations count="5">
    <dataValidation type="list" allowBlank="1" showInputMessage="1" showErrorMessage="1" sqref="K11:K804">
      <formula1>$BK$6:$BK$10</formula1>
    </dataValidation>
    <dataValidation type="list" allowBlank="1" showInputMessage="1" showErrorMessage="1" sqref="D11:D798">
      <formula1>$BF$6:$BF$10</formula1>
    </dataValidation>
    <dataValidation type="list" allowBlank="1" showInputMessage="1" showErrorMessage="1" sqref="H11:H804">
      <formula1>$BJ$6:$BJ$9</formula1>
    </dataValidation>
    <dataValidation allowBlank="1" showInputMessage="1" showErrorMessage="1" sqref="G2 P8"/>
    <dataValidation type="list" allowBlank="1" showInputMessage="1" showErrorMessage="1" sqref="F11:F804">
      <formula1>$BH$6:$BH$10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339"/>
  <sheetViews>
    <sheetView rightToLeft="1" workbookViewId="0">
      <selection activeCell="A7" sqref="A7"/>
    </sheetView>
  </sheetViews>
  <sheetFormatPr defaultColWidth="0" defaultRowHeight="18" zeroHeight="1"/>
  <cols>
    <col min="1" max="1" width="45.5703125" style="13" customWidth="1"/>
    <col min="2" max="2" width="14.5703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1" width="0" style="14" hidden="1"/>
    <col min="62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BI5" s="16"/>
    </row>
    <row r="6" spans="1:61" ht="26.25" customHeight="1">
      <c r="A6" s="99" t="s">
        <v>90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E6" s="16"/>
      <c r="BI6" s="16"/>
    </row>
    <row r="7" spans="1:61" s="16" customFormat="1" ht="20.25">
      <c r="A7" s="40" t="s">
        <v>47</v>
      </c>
      <c r="B7" s="41" t="s">
        <v>48</v>
      </c>
      <c r="C7" s="102" t="s">
        <v>69</v>
      </c>
      <c r="D7" s="102" t="s">
        <v>82</v>
      </c>
      <c r="E7" s="102" t="s">
        <v>49</v>
      </c>
      <c r="F7" s="102" t="s">
        <v>83</v>
      </c>
      <c r="G7" s="102" t="s">
        <v>52</v>
      </c>
      <c r="H7" s="93" t="s">
        <v>186</v>
      </c>
      <c r="I7" s="93" t="s">
        <v>187</v>
      </c>
      <c r="J7" s="93" t="s">
        <v>191</v>
      </c>
      <c r="K7" s="93" t="s">
        <v>55</v>
      </c>
      <c r="L7" s="93" t="s">
        <v>72</v>
      </c>
      <c r="M7" s="93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2542386.67</v>
      </c>
      <c r="I10" s="7"/>
      <c r="J10" s="63">
        <v>19.382960000000001</v>
      </c>
      <c r="K10" s="63">
        <v>27094.192116916001</v>
      </c>
      <c r="L10" s="7"/>
      <c r="M10" s="64">
        <v>1</v>
      </c>
      <c r="N10" s="64">
        <v>0.495</v>
      </c>
      <c r="BE10" s="14"/>
      <c r="BF10" s="16"/>
      <c r="BG10" s="14"/>
      <c r="BI10" s="14"/>
    </row>
    <row r="11" spans="1:61">
      <c r="A11" s="67" t="s">
        <v>201</v>
      </c>
      <c r="D11" s="14"/>
      <c r="E11" s="14"/>
      <c r="F11" s="14"/>
      <c r="H11" s="69">
        <v>2492256.67</v>
      </c>
      <c r="J11" s="69">
        <v>19.382960000000001</v>
      </c>
      <c r="K11" s="69">
        <v>20971.526646750001</v>
      </c>
      <c r="M11" s="68">
        <v>0.77400000000000002</v>
      </c>
      <c r="N11" s="68">
        <v>0.38319999999999999</v>
      </c>
    </row>
    <row r="12" spans="1:61">
      <c r="A12" s="67" t="s">
        <v>315</v>
      </c>
      <c r="D12" s="14"/>
      <c r="E12" s="14"/>
      <c r="F12" s="14"/>
      <c r="H12" s="69">
        <v>836473.72</v>
      </c>
      <c r="J12" s="69">
        <v>7.4293399999999998</v>
      </c>
      <c r="K12" s="69">
        <v>12486.16243</v>
      </c>
      <c r="M12" s="68">
        <v>0.46079999999999999</v>
      </c>
      <c r="N12" s="68">
        <v>0.2281</v>
      </c>
    </row>
    <row r="13" spans="1:61">
      <c r="A13" t="s">
        <v>316</v>
      </c>
      <c r="B13" t="s">
        <v>317</v>
      </c>
      <c r="C13" t="s">
        <v>99</v>
      </c>
      <c r="D13" t="s">
        <v>122</v>
      </c>
      <c r="E13" t="s">
        <v>318</v>
      </c>
      <c r="F13" t="s">
        <v>122</v>
      </c>
      <c r="G13" t="s">
        <v>101</v>
      </c>
      <c r="H13" s="65">
        <v>12394</v>
      </c>
      <c r="I13" s="65">
        <v>2720</v>
      </c>
      <c r="J13" s="65">
        <v>0</v>
      </c>
      <c r="K13" s="65">
        <v>337.11680000000001</v>
      </c>
      <c r="L13" s="66">
        <v>1E-4</v>
      </c>
      <c r="M13" s="66">
        <v>1.24E-2</v>
      </c>
      <c r="N13" s="66">
        <v>6.1999999999999998E-3</v>
      </c>
    </row>
    <row r="14" spans="1:61">
      <c r="A14" t="s">
        <v>319</v>
      </c>
      <c r="B14" t="s">
        <v>320</v>
      </c>
      <c r="C14" t="s">
        <v>99</v>
      </c>
      <c r="D14" t="s">
        <v>122</v>
      </c>
      <c r="E14" t="s">
        <v>321</v>
      </c>
      <c r="F14" t="s">
        <v>304</v>
      </c>
      <c r="G14" t="s">
        <v>101</v>
      </c>
      <c r="H14" s="65">
        <v>123052</v>
      </c>
      <c r="I14" s="65">
        <v>97.1</v>
      </c>
      <c r="J14" s="65">
        <v>0</v>
      </c>
      <c r="K14" s="65">
        <v>119.483492</v>
      </c>
      <c r="L14" s="66">
        <v>0</v>
      </c>
      <c r="M14" s="66">
        <v>4.4000000000000003E-3</v>
      </c>
      <c r="N14" s="66">
        <v>2.2000000000000001E-3</v>
      </c>
    </row>
    <row r="15" spans="1:61">
      <c r="A15" t="s">
        <v>322</v>
      </c>
      <c r="B15" t="s">
        <v>323</v>
      </c>
      <c r="C15" t="s">
        <v>99</v>
      </c>
      <c r="D15" t="s">
        <v>122</v>
      </c>
      <c r="E15" t="s">
        <v>324</v>
      </c>
      <c r="F15" t="s">
        <v>269</v>
      </c>
      <c r="G15" t="s">
        <v>101</v>
      </c>
      <c r="H15" s="65">
        <v>20499</v>
      </c>
      <c r="I15" s="65">
        <v>1700</v>
      </c>
      <c r="J15" s="65">
        <v>0</v>
      </c>
      <c r="K15" s="65">
        <v>348.483</v>
      </c>
      <c r="L15" s="66">
        <v>1E-4</v>
      </c>
      <c r="M15" s="66">
        <v>1.29E-2</v>
      </c>
      <c r="N15" s="66">
        <v>6.4000000000000003E-3</v>
      </c>
    </row>
    <row r="16" spans="1:61">
      <c r="A16" t="s">
        <v>325</v>
      </c>
      <c r="B16" t="s">
        <v>326</v>
      </c>
      <c r="C16" t="s">
        <v>99</v>
      </c>
      <c r="D16" t="s">
        <v>122</v>
      </c>
      <c r="E16" t="s">
        <v>327</v>
      </c>
      <c r="F16" t="s">
        <v>269</v>
      </c>
      <c r="G16" t="s">
        <v>101</v>
      </c>
      <c r="H16" s="65">
        <v>43122</v>
      </c>
      <c r="I16" s="65">
        <v>1940</v>
      </c>
      <c r="J16" s="65">
        <v>0</v>
      </c>
      <c r="K16" s="65">
        <v>836.56679999999994</v>
      </c>
      <c r="L16" s="66">
        <v>2.0000000000000001E-4</v>
      </c>
      <c r="M16" s="66">
        <v>3.09E-2</v>
      </c>
      <c r="N16" s="66">
        <v>1.5299999999999999E-2</v>
      </c>
    </row>
    <row r="17" spans="1:14">
      <c r="A17" t="s">
        <v>328</v>
      </c>
      <c r="B17" t="s">
        <v>329</v>
      </c>
      <c r="C17" t="s">
        <v>99</v>
      </c>
      <c r="D17" t="s">
        <v>122</v>
      </c>
      <c r="E17" t="s">
        <v>330</v>
      </c>
      <c r="F17" t="s">
        <v>331</v>
      </c>
      <c r="G17" t="s">
        <v>101</v>
      </c>
      <c r="H17" s="65">
        <v>1290</v>
      </c>
      <c r="I17" s="65">
        <v>46240</v>
      </c>
      <c r="J17" s="65">
        <v>0</v>
      </c>
      <c r="K17" s="65">
        <v>596.49599999999998</v>
      </c>
      <c r="L17" s="66">
        <v>0</v>
      </c>
      <c r="M17" s="66">
        <v>2.1999999999999999E-2</v>
      </c>
      <c r="N17" s="66">
        <v>1.09E-2</v>
      </c>
    </row>
    <row r="18" spans="1:14">
      <c r="A18" t="s">
        <v>332</v>
      </c>
      <c r="B18" t="s">
        <v>333</v>
      </c>
      <c r="C18" t="s">
        <v>99</v>
      </c>
      <c r="D18" t="s">
        <v>122</v>
      </c>
      <c r="E18" t="s">
        <v>334</v>
      </c>
      <c r="F18" t="s">
        <v>258</v>
      </c>
      <c r="G18" t="s">
        <v>101</v>
      </c>
      <c r="H18" s="65">
        <v>4414</v>
      </c>
      <c r="I18" s="65">
        <v>8676</v>
      </c>
      <c r="J18" s="65">
        <v>0</v>
      </c>
      <c r="K18" s="65">
        <v>382.95864</v>
      </c>
      <c r="L18" s="66">
        <v>0</v>
      </c>
      <c r="M18" s="66">
        <v>1.41E-2</v>
      </c>
      <c r="N18" s="66">
        <v>7.0000000000000001E-3</v>
      </c>
    </row>
    <row r="19" spans="1:14">
      <c r="A19" t="s">
        <v>335</v>
      </c>
      <c r="B19" t="s">
        <v>336</v>
      </c>
      <c r="C19" t="s">
        <v>99</v>
      </c>
      <c r="D19" t="s">
        <v>122</v>
      </c>
      <c r="E19" t="s">
        <v>337</v>
      </c>
      <c r="F19" t="s">
        <v>258</v>
      </c>
      <c r="G19" t="s">
        <v>101</v>
      </c>
      <c r="H19" s="65">
        <v>97644</v>
      </c>
      <c r="I19" s="65">
        <v>1050</v>
      </c>
      <c r="J19" s="65">
        <v>4.08941</v>
      </c>
      <c r="K19" s="65">
        <v>1029.35141</v>
      </c>
      <c r="L19" s="66">
        <v>1E-4</v>
      </c>
      <c r="M19" s="66">
        <v>3.7999999999999999E-2</v>
      </c>
      <c r="N19" s="66">
        <v>1.8800000000000001E-2</v>
      </c>
    </row>
    <row r="20" spans="1:14">
      <c r="A20" t="s">
        <v>338</v>
      </c>
      <c r="B20" t="s">
        <v>339</v>
      </c>
      <c r="C20" t="s">
        <v>99</v>
      </c>
      <c r="D20" t="s">
        <v>122</v>
      </c>
      <c r="E20" t="s">
        <v>340</v>
      </c>
      <c r="F20" t="s">
        <v>258</v>
      </c>
      <c r="G20" t="s">
        <v>101</v>
      </c>
      <c r="H20" s="65">
        <v>106208</v>
      </c>
      <c r="I20" s="65">
        <v>1960</v>
      </c>
      <c r="J20" s="65">
        <v>0</v>
      </c>
      <c r="K20" s="65">
        <v>2081.6768000000002</v>
      </c>
      <c r="L20" s="66">
        <v>1E-4</v>
      </c>
      <c r="M20" s="66">
        <v>7.6799999999999993E-2</v>
      </c>
      <c r="N20" s="66">
        <v>3.7999999999999999E-2</v>
      </c>
    </row>
    <row r="21" spans="1:14">
      <c r="A21" t="s">
        <v>341</v>
      </c>
      <c r="B21" t="s">
        <v>342</v>
      </c>
      <c r="C21" t="s">
        <v>99</v>
      </c>
      <c r="D21" t="s">
        <v>122</v>
      </c>
      <c r="E21" t="s">
        <v>343</v>
      </c>
      <c r="F21" t="s">
        <v>258</v>
      </c>
      <c r="G21" t="s">
        <v>101</v>
      </c>
      <c r="H21" s="65">
        <v>77908</v>
      </c>
      <c r="I21" s="65">
        <v>2131</v>
      </c>
      <c r="J21" s="65">
        <v>0</v>
      </c>
      <c r="K21" s="65">
        <v>1660.21948</v>
      </c>
      <c r="L21" s="66">
        <v>1E-4</v>
      </c>
      <c r="M21" s="66">
        <v>6.13E-2</v>
      </c>
      <c r="N21" s="66">
        <v>3.0300000000000001E-2</v>
      </c>
    </row>
    <row r="22" spans="1:14">
      <c r="A22" t="s">
        <v>344</v>
      </c>
      <c r="B22" t="s">
        <v>345</v>
      </c>
      <c r="C22" t="s">
        <v>99</v>
      </c>
      <c r="D22" t="s">
        <v>122</v>
      </c>
      <c r="E22" t="s">
        <v>289</v>
      </c>
      <c r="F22" t="s">
        <v>111</v>
      </c>
      <c r="G22" t="s">
        <v>101</v>
      </c>
      <c r="H22" s="65">
        <v>99</v>
      </c>
      <c r="I22" s="65">
        <v>35900</v>
      </c>
      <c r="J22" s="65">
        <v>0</v>
      </c>
      <c r="K22" s="65">
        <v>35.540999999999997</v>
      </c>
      <c r="L22" s="66">
        <v>0</v>
      </c>
      <c r="M22" s="66">
        <v>1.2999999999999999E-3</v>
      </c>
      <c r="N22" s="66">
        <v>5.9999999999999995E-4</v>
      </c>
    </row>
    <row r="23" spans="1:14">
      <c r="A23" t="s">
        <v>346</v>
      </c>
      <c r="B23" t="s">
        <v>347</v>
      </c>
      <c r="C23" t="s">
        <v>99</v>
      </c>
      <c r="D23" t="s">
        <v>122</v>
      </c>
      <c r="E23" t="s">
        <v>348</v>
      </c>
      <c r="F23" t="s">
        <v>349</v>
      </c>
      <c r="G23" t="s">
        <v>101</v>
      </c>
      <c r="H23" s="65">
        <v>11351</v>
      </c>
      <c r="I23" s="65">
        <v>2578</v>
      </c>
      <c r="J23" s="65">
        <v>0</v>
      </c>
      <c r="K23" s="65">
        <v>292.62878000000001</v>
      </c>
      <c r="L23" s="66">
        <v>1E-4</v>
      </c>
      <c r="M23" s="66">
        <v>1.0800000000000001E-2</v>
      </c>
      <c r="N23" s="66">
        <v>5.3E-3</v>
      </c>
    </row>
    <row r="24" spans="1:14">
      <c r="A24" t="s">
        <v>350</v>
      </c>
      <c r="B24" t="s">
        <v>351</v>
      </c>
      <c r="C24" t="s">
        <v>99</v>
      </c>
      <c r="D24" t="s">
        <v>122</v>
      </c>
      <c r="E24" t="s">
        <v>352</v>
      </c>
      <c r="F24" t="s">
        <v>349</v>
      </c>
      <c r="G24" t="s">
        <v>101</v>
      </c>
      <c r="H24" s="65">
        <v>25977</v>
      </c>
      <c r="I24" s="65">
        <v>297</v>
      </c>
      <c r="J24" s="65">
        <v>0</v>
      </c>
      <c r="K24" s="65">
        <v>77.151690000000002</v>
      </c>
      <c r="L24" s="66">
        <v>0</v>
      </c>
      <c r="M24" s="66">
        <v>2.8E-3</v>
      </c>
      <c r="N24" s="66">
        <v>1.4E-3</v>
      </c>
    </row>
    <row r="25" spans="1:14">
      <c r="A25" t="s">
        <v>353</v>
      </c>
      <c r="B25" t="s">
        <v>354</v>
      </c>
      <c r="C25" t="s">
        <v>99</v>
      </c>
      <c r="D25" t="s">
        <v>122</v>
      </c>
      <c r="E25" t="s">
        <v>355</v>
      </c>
      <c r="F25" t="s">
        <v>356</v>
      </c>
      <c r="G25" t="s">
        <v>101</v>
      </c>
      <c r="H25" s="65">
        <v>19666</v>
      </c>
      <c r="I25" s="65">
        <v>1128</v>
      </c>
      <c r="J25" s="65">
        <v>0</v>
      </c>
      <c r="K25" s="65">
        <v>221.83248</v>
      </c>
      <c r="L25" s="66">
        <v>0</v>
      </c>
      <c r="M25" s="66">
        <v>8.2000000000000007E-3</v>
      </c>
      <c r="N25" s="66">
        <v>4.1000000000000003E-3</v>
      </c>
    </row>
    <row r="26" spans="1:14">
      <c r="A26" t="s">
        <v>357</v>
      </c>
      <c r="B26" t="s">
        <v>358</v>
      </c>
      <c r="C26" t="s">
        <v>99</v>
      </c>
      <c r="D26" t="s">
        <v>122</v>
      </c>
      <c r="E26" t="s">
        <v>359</v>
      </c>
      <c r="F26" t="s">
        <v>360</v>
      </c>
      <c r="G26" t="s">
        <v>101</v>
      </c>
      <c r="H26" s="65">
        <v>1512</v>
      </c>
      <c r="I26" s="65">
        <v>9250</v>
      </c>
      <c r="J26" s="65">
        <v>0</v>
      </c>
      <c r="K26" s="65">
        <v>139.86000000000001</v>
      </c>
      <c r="L26" s="66">
        <v>0</v>
      </c>
      <c r="M26" s="66">
        <v>5.1999999999999998E-3</v>
      </c>
      <c r="N26" s="66">
        <v>2.5999999999999999E-3</v>
      </c>
    </row>
    <row r="27" spans="1:14">
      <c r="A27" t="s">
        <v>361</v>
      </c>
      <c r="B27" t="s">
        <v>362</v>
      </c>
      <c r="C27" t="s">
        <v>99</v>
      </c>
      <c r="D27" t="s">
        <v>122</v>
      </c>
      <c r="E27" t="s">
        <v>363</v>
      </c>
      <c r="F27" t="s">
        <v>364</v>
      </c>
      <c r="G27" t="s">
        <v>101</v>
      </c>
      <c r="H27" s="65">
        <v>831</v>
      </c>
      <c r="I27" s="65">
        <v>12180</v>
      </c>
      <c r="J27" s="65">
        <v>0</v>
      </c>
      <c r="K27" s="65">
        <v>101.2158</v>
      </c>
      <c r="L27" s="66">
        <v>1E-4</v>
      </c>
      <c r="M27" s="66">
        <v>3.7000000000000002E-3</v>
      </c>
      <c r="N27" s="66">
        <v>1.8E-3</v>
      </c>
    </row>
    <row r="28" spans="1:14">
      <c r="A28" t="s">
        <v>365</v>
      </c>
      <c r="B28" t="s">
        <v>366</v>
      </c>
      <c r="C28" t="s">
        <v>99</v>
      </c>
      <c r="D28" t="s">
        <v>122</v>
      </c>
      <c r="E28" t="s">
        <v>367</v>
      </c>
      <c r="F28" t="s">
        <v>368</v>
      </c>
      <c r="G28" t="s">
        <v>101</v>
      </c>
      <c r="H28" s="65">
        <v>48570</v>
      </c>
      <c r="I28" s="65">
        <v>2010</v>
      </c>
      <c r="J28" s="65">
        <v>0</v>
      </c>
      <c r="K28" s="65">
        <v>976.25699999999995</v>
      </c>
      <c r="L28" s="66">
        <v>2.0000000000000001E-4</v>
      </c>
      <c r="M28" s="66">
        <v>3.5999999999999997E-2</v>
      </c>
      <c r="N28" s="66">
        <v>1.78E-2</v>
      </c>
    </row>
    <row r="29" spans="1:14">
      <c r="A29" t="s">
        <v>369</v>
      </c>
      <c r="B29" t="s">
        <v>370</v>
      </c>
      <c r="C29" t="s">
        <v>99</v>
      </c>
      <c r="D29" t="s">
        <v>122</v>
      </c>
      <c r="E29" t="s">
        <v>371</v>
      </c>
      <c r="F29" t="s">
        <v>372</v>
      </c>
      <c r="G29" t="s">
        <v>101</v>
      </c>
      <c r="H29" s="65">
        <v>4257</v>
      </c>
      <c r="I29" s="65">
        <v>2269</v>
      </c>
      <c r="J29" s="65">
        <v>0</v>
      </c>
      <c r="K29" s="65">
        <v>96.591329999999999</v>
      </c>
      <c r="L29" s="66">
        <v>0</v>
      </c>
      <c r="M29" s="66">
        <v>3.5999999999999999E-3</v>
      </c>
      <c r="N29" s="66">
        <v>1.8E-3</v>
      </c>
    </row>
    <row r="30" spans="1:14">
      <c r="A30" t="s">
        <v>373</v>
      </c>
      <c r="B30" t="s">
        <v>374</v>
      </c>
      <c r="C30" t="s">
        <v>99</v>
      </c>
      <c r="D30" t="s">
        <v>122</v>
      </c>
      <c r="E30" t="s">
        <v>375</v>
      </c>
      <c r="F30" t="s">
        <v>253</v>
      </c>
      <c r="G30" t="s">
        <v>101</v>
      </c>
      <c r="H30" s="65">
        <v>3734.72</v>
      </c>
      <c r="I30" s="65">
        <v>5200</v>
      </c>
      <c r="J30" s="65">
        <v>0</v>
      </c>
      <c r="K30" s="65">
        <v>194.20544000000001</v>
      </c>
      <c r="L30" s="66">
        <v>0</v>
      </c>
      <c r="M30" s="66">
        <v>7.1999999999999998E-3</v>
      </c>
      <c r="N30" s="66">
        <v>3.5000000000000001E-3</v>
      </c>
    </row>
    <row r="31" spans="1:14">
      <c r="A31" t="s">
        <v>376</v>
      </c>
      <c r="B31" t="s">
        <v>377</v>
      </c>
      <c r="C31" t="s">
        <v>99</v>
      </c>
      <c r="D31" t="s">
        <v>122</v>
      </c>
      <c r="E31" t="s">
        <v>378</v>
      </c>
      <c r="F31" t="s">
        <v>253</v>
      </c>
      <c r="G31" t="s">
        <v>101</v>
      </c>
      <c r="H31" s="65">
        <v>11517</v>
      </c>
      <c r="I31" s="65">
        <v>4130</v>
      </c>
      <c r="J31" s="65">
        <v>3.3399299999999998</v>
      </c>
      <c r="K31" s="65">
        <v>478.99203</v>
      </c>
      <c r="L31" s="66">
        <v>1E-4</v>
      </c>
      <c r="M31" s="66">
        <v>1.77E-2</v>
      </c>
      <c r="N31" s="66">
        <v>8.8000000000000005E-3</v>
      </c>
    </row>
    <row r="32" spans="1:14">
      <c r="A32" t="s">
        <v>379</v>
      </c>
      <c r="B32" t="s">
        <v>380</v>
      </c>
      <c r="C32" t="s">
        <v>99</v>
      </c>
      <c r="D32" t="s">
        <v>122</v>
      </c>
      <c r="E32" t="s">
        <v>381</v>
      </c>
      <c r="F32" t="s">
        <v>253</v>
      </c>
      <c r="G32" t="s">
        <v>101</v>
      </c>
      <c r="H32" s="65">
        <v>22304</v>
      </c>
      <c r="I32" s="65">
        <v>2100</v>
      </c>
      <c r="J32" s="65">
        <v>0</v>
      </c>
      <c r="K32" s="65">
        <v>468.38400000000001</v>
      </c>
      <c r="L32" s="66">
        <v>1E-4</v>
      </c>
      <c r="M32" s="66">
        <v>1.7299999999999999E-2</v>
      </c>
      <c r="N32" s="66">
        <v>8.6E-3</v>
      </c>
    </row>
    <row r="33" spans="1:14">
      <c r="A33" t="s">
        <v>382</v>
      </c>
      <c r="B33" t="s">
        <v>383</v>
      </c>
      <c r="C33" t="s">
        <v>99</v>
      </c>
      <c r="D33" t="s">
        <v>122</v>
      </c>
      <c r="E33" t="s">
        <v>384</v>
      </c>
      <c r="F33" t="s">
        <v>253</v>
      </c>
      <c r="G33" t="s">
        <v>101</v>
      </c>
      <c r="H33" s="65">
        <v>59885</v>
      </c>
      <c r="I33" s="65">
        <v>771</v>
      </c>
      <c r="J33" s="65">
        <v>0</v>
      </c>
      <c r="K33" s="65">
        <v>461.71334999999999</v>
      </c>
      <c r="L33" s="66">
        <v>1E-4</v>
      </c>
      <c r="M33" s="66">
        <v>1.7000000000000001E-2</v>
      </c>
      <c r="N33" s="66">
        <v>8.3999999999999995E-3</v>
      </c>
    </row>
    <row r="34" spans="1:14">
      <c r="A34" t="s">
        <v>385</v>
      </c>
      <c r="B34" t="s">
        <v>386</v>
      </c>
      <c r="C34" t="s">
        <v>99</v>
      </c>
      <c r="D34" t="s">
        <v>122</v>
      </c>
      <c r="E34" t="s">
        <v>387</v>
      </c>
      <c r="F34" t="s">
        <v>253</v>
      </c>
      <c r="G34" t="s">
        <v>101</v>
      </c>
      <c r="H34" s="65">
        <v>1781</v>
      </c>
      <c r="I34" s="65">
        <v>20480</v>
      </c>
      <c r="J34" s="65">
        <v>0</v>
      </c>
      <c r="K34" s="65">
        <v>364.74880000000002</v>
      </c>
      <c r="L34" s="66">
        <v>0</v>
      </c>
      <c r="M34" s="66">
        <v>1.35E-2</v>
      </c>
      <c r="N34" s="66">
        <v>6.7000000000000002E-3</v>
      </c>
    </row>
    <row r="35" spans="1:14">
      <c r="A35" t="s">
        <v>388</v>
      </c>
      <c r="B35" t="s">
        <v>389</v>
      </c>
      <c r="C35" t="s">
        <v>99</v>
      </c>
      <c r="D35" t="s">
        <v>122</v>
      </c>
      <c r="E35" t="s">
        <v>390</v>
      </c>
      <c r="F35" t="s">
        <v>253</v>
      </c>
      <c r="G35" t="s">
        <v>101</v>
      </c>
      <c r="H35" s="65">
        <v>696</v>
      </c>
      <c r="I35" s="65">
        <v>1230</v>
      </c>
      <c r="J35" s="65">
        <v>0</v>
      </c>
      <c r="K35" s="65">
        <v>8.5608000000000004</v>
      </c>
      <c r="L35" s="66">
        <v>0</v>
      </c>
      <c r="M35" s="66">
        <v>2.9999999999999997E-4</v>
      </c>
      <c r="N35" s="66">
        <v>2.0000000000000001E-4</v>
      </c>
    </row>
    <row r="36" spans="1:14">
      <c r="A36" t="s">
        <v>391</v>
      </c>
      <c r="B36" t="s">
        <v>392</v>
      </c>
      <c r="C36" t="s">
        <v>99</v>
      </c>
      <c r="D36" t="s">
        <v>122</v>
      </c>
      <c r="E36" t="s">
        <v>393</v>
      </c>
      <c r="F36" t="s">
        <v>394</v>
      </c>
      <c r="G36" t="s">
        <v>101</v>
      </c>
      <c r="H36" s="65">
        <v>10825</v>
      </c>
      <c r="I36" s="65">
        <v>3258</v>
      </c>
      <c r="J36" s="65">
        <v>0</v>
      </c>
      <c r="K36" s="65">
        <v>352.67849999999999</v>
      </c>
      <c r="L36" s="66">
        <v>0</v>
      </c>
      <c r="M36" s="66">
        <v>1.2999999999999999E-2</v>
      </c>
      <c r="N36" s="66">
        <v>6.4000000000000003E-3</v>
      </c>
    </row>
    <row r="37" spans="1:14">
      <c r="A37" t="s">
        <v>395</v>
      </c>
      <c r="B37" t="s">
        <v>396</v>
      </c>
      <c r="C37" t="s">
        <v>99</v>
      </c>
      <c r="D37" t="s">
        <v>122</v>
      </c>
      <c r="E37" t="s">
        <v>397</v>
      </c>
      <c r="F37" t="s">
        <v>124</v>
      </c>
      <c r="G37" t="s">
        <v>101</v>
      </c>
      <c r="H37" s="65">
        <v>509</v>
      </c>
      <c r="I37" s="65">
        <v>24100</v>
      </c>
      <c r="J37" s="65">
        <v>0</v>
      </c>
      <c r="K37" s="65">
        <v>122.669</v>
      </c>
      <c r="L37" s="66">
        <v>0</v>
      </c>
      <c r="M37" s="66">
        <v>4.4999999999999997E-3</v>
      </c>
      <c r="N37" s="66">
        <v>2.2000000000000001E-3</v>
      </c>
    </row>
    <row r="38" spans="1:14">
      <c r="A38" t="s">
        <v>398</v>
      </c>
      <c r="B38" t="s">
        <v>399</v>
      </c>
      <c r="C38" t="s">
        <v>99</v>
      </c>
      <c r="D38" t="s">
        <v>122</v>
      </c>
      <c r="E38" t="s">
        <v>400</v>
      </c>
      <c r="F38" t="s">
        <v>128</v>
      </c>
      <c r="G38" t="s">
        <v>101</v>
      </c>
      <c r="H38" s="65">
        <v>722</v>
      </c>
      <c r="I38" s="65">
        <v>52350</v>
      </c>
      <c r="J38" s="65">
        <v>0</v>
      </c>
      <c r="K38" s="65">
        <v>377.96699999999998</v>
      </c>
      <c r="L38" s="66">
        <v>0</v>
      </c>
      <c r="M38" s="66">
        <v>1.4E-2</v>
      </c>
      <c r="N38" s="66">
        <v>6.8999999999999999E-3</v>
      </c>
    </row>
    <row r="39" spans="1:14">
      <c r="A39" t="s">
        <v>401</v>
      </c>
      <c r="B39" t="s">
        <v>402</v>
      </c>
      <c r="C39" t="s">
        <v>99</v>
      </c>
      <c r="D39" t="s">
        <v>122</v>
      </c>
      <c r="E39" t="s">
        <v>403</v>
      </c>
      <c r="F39" t="s">
        <v>131</v>
      </c>
      <c r="G39" t="s">
        <v>101</v>
      </c>
      <c r="H39" s="65">
        <v>125706</v>
      </c>
      <c r="I39" s="65">
        <v>256.8</v>
      </c>
      <c r="J39" s="65">
        <v>0</v>
      </c>
      <c r="K39" s="65">
        <v>322.81300800000002</v>
      </c>
      <c r="L39" s="66">
        <v>0</v>
      </c>
      <c r="M39" s="66">
        <v>1.1900000000000001E-2</v>
      </c>
      <c r="N39" s="66">
        <v>5.8999999999999999E-3</v>
      </c>
    </row>
    <row r="40" spans="1:14">
      <c r="A40" s="67" t="s">
        <v>404</v>
      </c>
      <c r="D40" s="14"/>
      <c r="E40" s="14"/>
      <c r="F40" s="14"/>
      <c r="H40" s="69">
        <v>660233.94999999995</v>
      </c>
      <c r="J40" s="69">
        <v>6.89391</v>
      </c>
      <c r="K40" s="69">
        <v>6765.6232527499997</v>
      </c>
      <c r="M40" s="68">
        <v>0.24970000000000001</v>
      </c>
      <c r="N40" s="68">
        <v>0.1236</v>
      </c>
    </row>
    <row r="41" spans="1:14">
      <c r="A41" t="s">
        <v>405</v>
      </c>
      <c r="B41" t="s">
        <v>406</v>
      </c>
      <c r="C41" t="s">
        <v>99</v>
      </c>
      <c r="D41" t="s">
        <v>122</v>
      </c>
      <c r="E41" t="s">
        <v>407</v>
      </c>
      <c r="F41" t="s">
        <v>100</v>
      </c>
      <c r="G41" t="s">
        <v>101</v>
      </c>
      <c r="H41" s="65">
        <v>2054</v>
      </c>
      <c r="I41" s="65">
        <v>11790</v>
      </c>
      <c r="J41" s="65">
        <v>0</v>
      </c>
      <c r="K41" s="65">
        <v>242.16659999999999</v>
      </c>
      <c r="L41" s="66">
        <v>2.0000000000000001E-4</v>
      </c>
      <c r="M41" s="66">
        <v>8.8999999999999999E-3</v>
      </c>
      <c r="N41" s="66">
        <v>4.4000000000000003E-3</v>
      </c>
    </row>
    <row r="42" spans="1:14">
      <c r="A42" t="s">
        <v>408</v>
      </c>
      <c r="B42" t="s">
        <v>409</v>
      </c>
      <c r="C42" t="s">
        <v>99</v>
      </c>
      <c r="D42" t="s">
        <v>122</v>
      </c>
      <c r="E42" t="s">
        <v>262</v>
      </c>
      <c r="F42" t="s">
        <v>122</v>
      </c>
      <c r="G42" t="s">
        <v>101</v>
      </c>
      <c r="H42" s="65">
        <v>31001</v>
      </c>
      <c r="I42" s="65">
        <v>465.1</v>
      </c>
      <c r="J42" s="65">
        <v>2.1186500000000001</v>
      </c>
      <c r="K42" s="65">
        <v>146.30430100000001</v>
      </c>
      <c r="L42" s="66">
        <v>2.0000000000000001E-4</v>
      </c>
      <c r="M42" s="66">
        <v>5.4000000000000003E-3</v>
      </c>
      <c r="N42" s="66">
        <v>2.7000000000000001E-3</v>
      </c>
    </row>
    <row r="43" spans="1:14">
      <c r="A43" t="s">
        <v>410</v>
      </c>
      <c r="B43" t="s">
        <v>411</v>
      </c>
      <c r="C43" t="s">
        <v>99</v>
      </c>
      <c r="D43" t="s">
        <v>122</v>
      </c>
      <c r="E43" t="s">
        <v>412</v>
      </c>
      <c r="F43" t="s">
        <v>122</v>
      </c>
      <c r="G43" t="s">
        <v>101</v>
      </c>
      <c r="H43" s="65">
        <v>39218</v>
      </c>
      <c r="I43" s="65">
        <v>1693</v>
      </c>
      <c r="J43" s="65">
        <v>0</v>
      </c>
      <c r="K43" s="65">
        <v>663.96073999999999</v>
      </c>
      <c r="L43" s="66">
        <v>6.9999999999999999E-4</v>
      </c>
      <c r="M43" s="66">
        <v>2.4500000000000001E-2</v>
      </c>
      <c r="N43" s="66">
        <v>1.21E-2</v>
      </c>
    </row>
    <row r="44" spans="1:14">
      <c r="A44" t="s">
        <v>413</v>
      </c>
      <c r="B44" t="s">
        <v>414</v>
      </c>
      <c r="C44" t="s">
        <v>99</v>
      </c>
      <c r="D44" t="s">
        <v>122</v>
      </c>
      <c r="E44" t="s">
        <v>415</v>
      </c>
      <c r="F44" t="s">
        <v>122</v>
      </c>
      <c r="G44" t="s">
        <v>101</v>
      </c>
      <c r="H44" s="65">
        <v>5130</v>
      </c>
      <c r="I44" s="65">
        <v>8972</v>
      </c>
      <c r="J44" s="65">
        <v>0</v>
      </c>
      <c r="K44" s="65">
        <v>460.2636</v>
      </c>
      <c r="L44" s="66">
        <v>2.0000000000000001E-4</v>
      </c>
      <c r="M44" s="66">
        <v>1.7000000000000001E-2</v>
      </c>
      <c r="N44" s="66">
        <v>8.3999999999999995E-3</v>
      </c>
    </row>
    <row r="45" spans="1:14">
      <c r="A45" t="s">
        <v>416</v>
      </c>
      <c r="B45" t="s">
        <v>417</v>
      </c>
      <c r="C45" t="s">
        <v>99</v>
      </c>
      <c r="D45" t="s">
        <v>122</v>
      </c>
      <c r="E45" t="s">
        <v>418</v>
      </c>
      <c r="F45" t="s">
        <v>304</v>
      </c>
      <c r="G45" t="s">
        <v>101</v>
      </c>
      <c r="H45" s="65">
        <v>705</v>
      </c>
      <c r="I45" s="65">
        <v>29840</v>
      </c>
      <c r="J45" s="65">
        <v>0</v>
      </c>
      <c r="K45" s="65">
        <v>210.37200000000001</v>
      </c>
      <c r="L45" s="66">
        <v>1E-4</v>
      </c>
      <c r="M45" s="66">
        <v>7.7999999999999996E-3</v>
      </c>
      <c r="N45" s="66">
        <v>3.8E-3</v>
      </c>
    </row>
    <row r="46" spans="1:14">
      <c r="A46" t="s">
        <v>419</v>
      </c>
      <c r="B46" t="s">
        <v>420</v>
      </c>
      <c r="C46" t="s">
        <v>99</v>
      </c>
      <c r="D46" t="s">
        <v>122</v>
      </c>
      <c r="E46" t="s">
        <v>421</v>
      </c>
      <c r="F46" t="s">
        <v>269</v>
      </c>
      <c r="G46" t="s">
        <v>101</v>
      </c>
      <c r="H46" s="65">
        <v>4054</v>
      </c>
      <c r="I46" s="65">
        <v>2959</v>
      </c>
      <c r="J46" s="65">
        <v>0</v>
      </c>
      <c r="K46" s="65">
        <v>119.95786</v>
      </c>
      <c r="L46" s="66">
        <v>1E-4</v>
      </c>
      <c r="M46" s="66">
        <v>4.4000000000000003E-3</v>
      </c>
      <c r="N46" s="66">
        <v>2.2000000000000001E-3</v>
      </c>
    </row>
    <row r="47" spans="1:14">
      <c r="A47" t="s">
        <v>422</v>
      </c>
      <c r="B47" t="s">
        <v>423</v>
      </c>
      <c r="C47" t="s">
        <v>99</v>
      </c>
      <c r="D47" t="s">
        <v>122</v>
      </c>
      <c r="E47" t="s">
        <v>424</v>
      </c>
      <c r="F47" t="s">
        <v>269</v>
      </c>
      <c r="G47" t="s">
        <v>101</v>
      </c>
      <c r="H47" s="65">
        <v>4200</v>
      </c>
      <c r="I47" s="65">
        <v>4006</v>
      </c>
      <c r="J47" s="65">
        <v>0</v>
      </c>
      <c r="K47" s="65">
        <v>168.25200000000001</v>
      </c>
      <c r="L47" s="66">
        <v>1E-4</v>
      </c>
      <c r="M47" s="66">
        <v>6.1999999999999998E-3</v>
      </c>
      <c r="N47" s="66">
        <v>3.0999999999999999E-3</v>
      </c>
    </row>
    <row r="48" spans="1:14">
      <c r="A48" t="s">
        <v>425</v>
      </c>
      <c r="B48" t="s">
        <v>426</v>
      </c>
      <c r="C48" t="s">
        <v>99</v>
      </c>
      <c r="D48" t="s">
        <v>122</v>
      </c>
      <c r="E48" t="s">
        <v>427</v>
      </c>
      <c r="F48" t="s">
        <v>111</v>
      </c>
      <c r="G48" t="s">
        <v>122</v>
      </c>
      <c r="H48" s="65">
        <v>992</v>
      </c>
      <c r="I48" s="65">
        <v>15610</v>
      </c>
      <c r="J48" s="65">
        <v>0</v>
      </c>
      <c r="K48" s="65">
        <v>154.85120000000001</v>
      </c>
      <c r="L48" s="66">
        <v>1E-4</v>
      </c>
      <c r="M48" s="66">
        <v>5.7000000000000002E-3</v>
      </c>
      <c r="N48" s="66">
        <v>2.8E-3</v>
      </c>
    </row>
    <row r="49" spans="1:14">
      <c r="A49" t="s">
        <v>428</v>
      </c>
      <c r="B49" t="s">
        <v>429</v>
      </c>
      <c r="C49" t="s">
        <v>99</v>
      </c>
      <c r="D49" t="s">
        <v>122</v>
      </c>
      <c r="E49" t="s">
        <v>430</v>
      </c>
      <c r="F49" t="s">
        <v>111</v>
      </c>
      <c r="G49" t="s">
        <v>101</v>
      </c>
      <c r="H49" s="65">
        <v>5689</v>
      </c>
      <c r="I49" s="65">
        <v>6874</v>
      </c>
      <c r="J49" s="65">
        <v>0</v>
      </c>
      <c r="K49" s="65">
        <v>391.06186000000002</v>
      </c>
      <c r="L49" s="66">
        <v>2.0000000000000001E-4</v>
      </c>
      <c r="M49" s="66">
        <v>1.44E-2</v>
      </c>
      <c r="N49" s="66">
        <v>7.1000000000000004E-3</v>
      </c>
    </row>
    <row r="50" spans="1:14">
      <c r="A50" t="s">
        <v>431</v>
      </c>
      <c r="B50" t="s">
        <v>432</v>
      </c>
      <c r="C50" t="s">
        <v>99</v>
      </c>
      <c r="D50" t="s">
        <v>122</v>
      </c>
      <c r="E50" t="s">
        <v>433</v>
      </c>
      <c r="F50" t="s">
        <v>349</v>
      </c>
      <c r="G50" t="s">
        <v>101</v>
      </c>
      <c r="H50" s="65">
        <v>134431.4</v>
      </c>
      <c r="I50" s="65">
        <v>33</v>
      </c>
      <c r="J50" s="65">
        <v>0</v>
      </c>
      <c r="K50" s="65">
        <v>44.362361999999997</v>
      </c>
      <c r="L50" s="66">
        <v>0</v>
      </c>
      <c r="M50" s="66">
        <v>1.6000000000000001E-3</v>
      </c>
      <c r="N50" s="66">
        <v>8.0000000000000004E-4</v>
      </c>
    </row>
    <row r="51" spans="1:14">
      <c r="A51" t="s">
        <v>434</v>
      </c>
      <c r="B51" t="s">
        <v>435</v>
      </c>
      <c r="C51" t="s">
        <v>99</v>
      </c>
      <c r="D51" t="s">
        <v>122</v>
      </c>
      <c r="E51" t="s">
        <v>436</v>
      </c>
      <c r="F51" t="s">
        <v>349</v>
      </c>
      <c r="G51" t="s">
        <v>101</v>
      </c>
      <c r="H51" s="65">
        <v>28721</v>
      </c>
      <c r="I51" s="65">
        <v>99.3</v>
      </c>
      <c r="J51" s="65">
        <v>0</v>
      </c>
      <c r="K51" s="65">
        <v>28.519953000000001</v>
      </c>
      <c r="L51" s="66">
        <v>0</v>
      </c>
      <c r="M51" s="66">
        <v>1.1000000000000001E-3</v>
      </c>
      <c r="N51" s="66">
        <v>5.0000000000000001E-4</v>
      </c>
    </row>
    <row r="52" spans="1:14">
      <c r="A52" t="s">
        <v>437</v>
      </c>
      <c r="B52" t="s">
        <v>438</v>
      </c>
      <c r="C52" t="s">
        <v>99</v>
      </c>
      <c r="D52" t="s">
        <v>122</v>
      </c>
      <c r="E52" t="s">
        <v>439</v>
      </c>
      <c r="F52" t="s">
        <v>368</v>
      </c>
      <c r="G52" t="s">
        <v>101</v>
      </c>
      <c r="H52" s="65">
        <v>931</v>
      </c>
      <c r="I52" s="65">
        <v>14030</v>
      </c>
      <c r="J52" s="65">
        <v>0</v>
      </c>
      <c r="K52" s="65">
        <v>130.61930000000001</v>
      </c>
      <c r="L52" s="66">
        <v>1E-4</v>
      </c>
      <c r="M52" s="66">
        <v>4.7999999999999996E-3</v>
      </c>
      <c r="N52" s="66">
        <v>2.3999999999999998E-3</v>
      </c>
    </row>
    <row r="53" spans="1:14">
      <c r="A53" t="s">
        <v>440</v>
      </c>
      <c r="B53" t="s">
        <v>441</v>
      </c>
      <c r="C53" t="s">
        <v>99</v>
      </c>
      <c r="D53" t="s">
        <v>122</v>
      </c>
      <c r="E53" t="s">
        <v>442</v>
      </c>
      <c r="F53" t="s">
        <v>368</v>
      </c>
      <c r="G53" t="s">
        <v>101</v>
      </c>
      <c r="H53" s="65">
        <v>3397</v>
      </c>
      <c r="I53" s="65">
        <v>5784</v>
      </c>
      <c r="J53" s="65">
        <v>0</v>
      </c>
      <c r="K53" s="65">
        <v>196.48248000000001</v>
      </c>
      <c r="L53" s="66">
        <v>2.9999999999999997E-4</v>
      </c>
      <c r="M53" s="66">
        <v>7.3000000000000001E-3</v>
      </c>
      <c r="N53" s="66">
        <v>3.5999999999999999E-3</v>
      </c>
    </row>
    <row r="54" spans="1:14">
      <c r="A54" t="s">
        <v>443</v>
      </c>
      <c r="B54" t="s">
        <v>444</v>
      </c>
      <c r="C54" t="s">
        <v>99</v>
      </c>
      <c r="D54" t="s">
        <v>122</v>
      </c>
      <c r="E54" t="s">
        <v>445</v>
      </c>
      <c r="F54" t="s">
        <v>372</v>
      </c>
      <c r="G54" t="s">
        <v>101</v>
      </c>
      <c r="H54" s="65">
        <v>1174</v>
      </c>
      <c r="I54" s="65">
        <v>8896</v>
      </c>
      <c r="J54" s="65">
        <v>0</v>
      </c>
      <c r="K54" s="65">
        <v>104.43904000000001</v>
      </c>
      <c r="L54" s="66">
        <v>1E-4</v>
      </c>
      <c r="M54" s="66">
        <v>3.8999999999999998E-3</v>
      </c>
      <c r="N54" s="66">
        <v>1.9E-3</v>
      </c>
    </row>
    <row r="55" spans="1:14">
      <c r="A55" t="s">
        <v>446</v>
      </c>
      <c r="B55" t="s">
        <v>447</v>
      </c>
      <c r="C55" t="s">
        <v>99</v>
      </c>
      <c r="D55" t="s">
        <v>122</v>
      </c>
      <c r="E55" t="s">
        <v>448</v>
      </c>
      <c r="F55" t="s">
        <v>253</v>
      </c>
      <c r="G55" t="s">
        <v>101</v>
      </c>
      <c r="H55" s="65">
        <v>2252</v>
      </c>
      <c r="I55" s="65">
        <v>9800</v>
      </c>
      <c r="J55" s="65">
        <v>0</v>
      </c>
      <c r="K55" s="65">
        <v>220.696</v>
      </c>
      <c r="L55" s="66">
        <v>1E-4</v>
      </c>
      <c r="M55" s="66">
        <v>8.0999999999999996E-3</v>
      </c>
      <c r="N55" s="66">
        <v>4.0000000000000001E-3</v>
      </c>
    </row>
    <row r="56" spans="1:14">
      <c r="A56" t="s">
        <v>449</v>
      </c>
      <c r="B56" t="s">
        <v>450</v>
      </c>
      <c r="C56" t="s">
        <v>99</v>
      </c>
      <c r="D56" t="s">
        <v>122</v>
      </c>
      <c r="E56" t="s">
        <v>451</v>
      </c>
      <c r="F56" t="s">
        <v>253</v>
      </c>
      <c r="G56" t="s">
        <v>101</v>
      </c>
      <c r="H56" s="65">
        <v>2495</v>
      </c>
      <c r="I56" s="65">
        <v>8629</v>
      </c>
      <c r="J56" s="65">
        <v>2.0607000000000002</v>
      </c>
      <c r="K56" s="65">
        <v>217.35425000000001</v>
      </c>
      <c r="L56" s="66">
        <v>1E-4</v>
      </c>
      <c r="M56" s="66">
        <v>8.0000000000000002E-3</v>
      </c>
      <c r="N56" s="66">
        <v>4.0000000000000001E-3</v>
      </c>
    </row>
    <row r="57" spans="1:14">
      <c r="A57" t="s">
        <v>452</v>
      </c>
      <c r="B57" t="s">
        <v>453</v>
      </c>
      <c r="C57" t="s">
        <v>99</v>
      </c>
      <c r="D57" t="s">
        <v>122</v>
      </c>
      <c r="E57" t="s">
        <v>454</v>
      </c>
      <c r="F57" t="s">
        <v>253</v>
      </c>
      <c r="G57" t="s">
        <v>101</v>
      </c>
      <c r="H57" s="65">
        <v>27479</v>
      </c>
      <c r="I57" s="65">
        <v>720</v>
      </c>
      <c r="J57" s="65">
        <v>0</v>
      </c>
      <c r="K57" s="65">
        <v>197.84880000000001</v>
      </c>
      <c r="L57" s="66">
        <v>1E-4</v>
      </c>
      <c r="M57" s="66">
        <v>7.3000000000000001E-3</v>
      </c>
      <c r="N57" s="66">
        <v>3.5999999999999999E-3</v>
      </c>
    </row>
    <row r="58" spans="1:14">
      <c r="A58" t="s">
        <v>455</v>
      </c>
      <c r="B58" t="s">
        <v>456</v>
      </c>
      <c r="C58" t="s">
        <v>99</v>
      </c>
      <c r="D58" t="s">
        <v>122</v>
      </c>
      <c r="E58" t="s">
        <v>457</v>
      </c>
      <c r="F58" t="s">
        <v>253</v>
      </c>
      <c r="G58" t="s">
        <v>101</v>
      </c>
      <c r="H58" s="65">
        <v>834</v>
      </c>
      <c r="I58" s="65">
        <v>14130</v>
      </c>
      <c r="J58" s="65">
        <v>0</v>
      </c>
      <c r="K58" s="65">
        <v>117.8442</v>
      </c>
      <c r="L58" s="66">
        <v>1E-4</v>
      </c>
      <c r="M58" s="66">
        <v>4.3E-3</v>
      </c>
      <c r="N58" s="66">
        <v>2.2000000000000001E-3</v>
      </c>
    </row>
    <row r="59" spans="1:14">
      <c r="A59" t="s">
        <v>458</v>
      </c>
      <c r="B59" t="s">
        <v>459</v>
      </c>
      <c r="C59" t="s">
        <v>99</v>
      </c>
      <c r="D59" t="s">
        <v>122</v>
      </c>
      <c r="E59" t="s">
        <v>460</v>
      </c>
      <c r="F59" t="s">
        <v>253</v>
      </c>
      <c r="G59" t="s">
        <v>101</v>
      </c>
      <c r="H59" s="65">
        <v>15968</v>
      </c>
      <c r="I59" s="65">
        <v>1726</v>
      </c>
      <c r="J59" s="65">
        <v>2.7145600000000001</v>
      </c>
      <c r="K59" s="65">
        <v>278.32224000000002</v>
      </c>
      <c r="L59" s="66">
        <v>1E-4</v>
      </c>
      <c r="M59" s="66">
        <v>1.03E-2</v>
      </c>
      <c r="N59" s="66">
        <v>5.1000000000000004E-3</v>
      </c>
    </row>
    <row r="60" spans="1:14">
      <c r="A60" t="s">
        <v>461</v>
      </c>
      <c r="B60" t="s">
        <v>462</v>
      </c>
      <c r="C60" t="s">
        <v>99</v>
      </c>
      <c r="D60" t="s">
        <v>122</v>
      </c>
      <c r="E60" t="s">
        <v>463</v>
      </c>
      <c r="F60" t="s">
        <v>124</v>
      </c>
      <c r="G60" t="s">
        <v>101</v>
      </c>
      <c r="H60" s="65">
        <v>226293</v>
      </c>
      <c r="I60" s="65">
        <v>356.8</v>
      </c>
      <c r="J60" s="65">
        <v>0</v>
      </c>
      <c r="K60" s="65">
        <v>807.41342399999996</v>
      </c>
      <c r="L60" s="66">
        <v>2.9999999999999997E-4</v>
      </c>
      <c r="M60" s="66">
        <v>2.98E-2</v>
      </c>
      <c r="N60" s="66">
        <v>1.4800000000000001E-2</v>
      </c>
    </row>
    <row r="61" spans="1:14">
      <c r="A61" t="s">
        <v>464</v>
      </c>
      <c r="B61" t="s">
        <v>465</v>
      </c>
      <c r="C61" t="s">
        <v>99</v>
      </c>
      <c r="D61" t="s">
        <v>122</v>
      </c>
      <c r="E61" t="s">
        <v>466</v>
      </c>
      <c r="F61" t="s">
        <v>124</v>
      </c>
      <c r="G61" t="s">
        <v>101</v>
      </c>
      <c r="H61" s="65">
        <v>25171</v>
      </c>
      <c r="I61" s="65">
        <v>1021</v>
      </c>
      <c r="J61" s="65">
        <v>0</v>
      </c>
      <c r="K61" s="65">
        <v>256.99590999999998</v>
      </c>
      <c r="L61" s="66">
        <v>1E-4</v>
      </c>
      <c r="M61" s="66">
        <v>9.4999999999999998E-3</v>
      </c>
      <c r="N61" s="66">
        <v>4.7000000000000002E-3</v>
      </c>
    </row>
    <row r="62" spans="1:14">
      <c r="A62" t="s">
        <v>467</v>
      </c>
      <c r="B62" t="s">
        <v>468</v>
      </c>
      <c r="C62" t="s">
        <v>99</v>
      </c>
      <c r="D62" t="s">
        <v>122</v>
      </c>
      <c r="E62" t="s">
        <v>469</v>
      </c>
      <c r="F62" t="s">
        <v>470</v>
      </c>
      <c r="G62" t="s">
        <v>101</v>
      </c>
      <c r="H62" s="65">
        <v>1298</v>
      </c>
      <c r="I62" s="65">
        <v>11160</v>
      </c>
      <c r="J62" s="65">
        <v>0</v>
      </c>
      <c r="K62" s="65">
        <v>144.85679999999999</v>
      </c>
      <c r="L62" s="66">
        <v>1E-4</v>
      </c>
      <c r="M62" s="66">
        <v>5.3E-3</v>
      </c>
      <c r="N62" s="66">
        <v>2.5999999999999999E-3</v>
      </c>
    </row>
    <row r="63" spans="1:14">
      <c r="A63" t="s">
        <v>471</v>
      </c>
      <c r="B63" t="s">
        <v>472</v>
      </c>
      <c r="C63" t="s">
        <v>99</v>
      </c>
      <c r="D63" t="s">
        <v>122</v>
      </c>
      <c r="E63" t="s">
        <v>473</v>
      </c>
      <c r="F63" t="s">
        <v>470</v>
      </c>
      <c r="G63" t="s">
        <v>101</v>
      </c>
      <c r="H63" s="65">
        <v>4264</v>
      </c>
      <c r="I63" s="65">
        <v>5810</v>
      </c>
      <c r="J63" s="65">
        <v>0</v>
      </c>
      <c r="K63" s="65">
        <v>247.73840000000001</v>
      </c>
      <c r="L63" s="66">
        <v>1E-4</v>
      </c>
      <c r="M63" s="66">
        <v>9.1000000000000004E-3</v>
      </c>
      <c r="N63" s="66">
        <v>4.4999999999999997E-3</v>
      </c>
    </row>
    <row r="64" spans="1:14">
      <c r="A64" t="s">
        <v>474</v>
      </c>
      <c r="B64" t="s">
        <v>475</v>
      </c>
      <c r="C64" t="s">
        <v>99</v>
      </c>
      <c r="D64" t="s">
        <v>122</v>
      </c>
      <c r="E64" t="s">
        <v>476</v>
      </c>
      <c r="F64" t="s">
        <v>126</v>
      </c>
      <c r="G64" t="s">
        <v>101</v>
      </c>
      <c r="H64" s="65">
        <v>685</v>
      </c>
      <c r="I64" s="65">
        <v>24770</v>
      </c>
      <c r="J64" s="65">
        <v>0</v>
      </c>
      <c r="K64" s="65">
        <v>169.67449999999999</v>
      </c>
      <c r="L64" s="66">
        <v>1E-4</v>
      </c>
      <c r="M64" s="66">
        <v>6.3E-3</v>
      </c>
      <c r="N64" s="66">
        <v>3.0999999999999999E-3</v>
      </c>
    </row>
    <row r="65" spans="1:14">
      <c r="A65" t="s">
        <v>477</v>
      </c>
      <c r="B65" t="s">
        <v>478</v>
      </c>
      <c r="C65" t="s">
        <v>99</v>
      </c>
      <c r="D65" t="s">
        <v>122</v>
      </c>
      <c r="E65" t="s">
        <v>479</v>
      </c>
      <c r="F65" t="s">
        <v>127</v>
      </c>
      <c r="G65" t="s">
        <v>101</v>
      </c>
      <c r="H65" s="65">
        <v>28735</v>
      </c>
      <c r="I65" s="65">
        <v>1262</v>
      </c>
      <c r="J65" s="65">
        <v>0</v>
      </c>
      <c r="K65" s="65">
        <v>362.63569999999999</v>
      </c>
      <c r="L65" s="66">
        <v>2.0000000000000001E-4</v>
      </c>
      <c r="M65" s="66">
        <v>1.34E-2</v>
      </c>
      <c r="N65" s="66">
        <v>6.6E-3</v>
      </c>
    </row>
    <row r="66" spans="1:14">
      <c r="A66" t="s">
        <v>480</v>
      </c>
      <c r="B66" t="s">
        <v>481</v>
      </c>
      <c r="C66" t="s">
        <v>99</v>
      </c>
      <c r="D66" t="s">
        <v>122</v>
      </c>
      <c r="E66" t="s">
        <v>265</v>
      </c>
      <c r="F66" t="s">
        <v>127</v>
      </c>
      <c r="G66" t="s">
        <v>101</v>
      </c>
      <c r="H66" s="65">
        <v>27273.55</v>
      </c>
      <c r="I66" s="65">
        <v>950.5</v>
      </c>
      <c r="J66" s="65">
        <v>0</v>
      </c>
      <c r="K66" s="65">
        <v>259.23509274999998</v>
      </c>
      <c r="L66" s="66">
        <v>1E-4</v>
      </c>
      <c r="M66" s="66">
        <v>9.5999999999999992E-3</v>
      </c>
      <c r="N66" s="66">
        <v>4.7000000000000002E-3</v>
      </c>
    </row>
    <row r="67" spans="1:14">
      <c r="A67" t="s">
        <v>482</v>
      </c>
      <c r="B67" t="s">
        <v>483</v>
      </c>
      <c r="C67" t="s">
        <v>99</v>
      </c>
      <c r="D67" t="s">
        <v>122</v>
      </c>
      <c r="E67" t="s">
        <v>295</v>
      </c>
      <c r="F67" t="s">
        <v>131</v>
      </c>
      <c r="G67" t="s">
        <v>101</v>
      </c>
      <c r="H67" s="65">
        <v>17701</v>
      </c>
      <c r="I67" s="65">
        <v>1040</v>
      </c>
      <c r="J67" s="65">
        <v>0</v>
      </c>
      <c r="K67" s="65">
        <v>184.09039999999999</v>
      </c>
      <c r="L67" s="66">
        <v>1E-4</v>
      </c>
      <c r="M67" s="66">
        <v>6.7999999999999996E-3</v>
      </c>
      <c r="N67" s="66">
        <v>3.3999999999999998E-3</v>
      </c>
    </row>
    <row r="68" spans="1:14">
      <c r="A68" t="s">
        <v>484</v>
      </c>
      <c r="B68" t="s">
        <v>485</v>
      </c>
      <c r="C68" t="s">
        <v>99</v>
      </c>
      <c r="D68" t="s">
        <v>122</v>
      </c>
      <c r="E68" t="s">
        <v>486</v>
      </c>
      <c r="F68" t="s">
        <v>131</v>
      </c>
      <c r="G68" t="s">
        <v>101</v>
      </c>
      <c r="H68" s="65">
        <v>18088</v>
      </c>
      <c r="I68" s="65">
        <v>1323</v>
      </c>
      <c r="J68" s="65">
        <v>0</v>
      </c>
      <c r="K68" s="65">
        <v>239.30423999999999</v>
      </c>
      <c r="L68" s="66">
        <v>1E-4</v>
      </c>
      <c r="M68" s="66">
        <v>8.8000000000000005E-3</v>
      </c>
      <c r="N68" s="66">
        <v>4.4000000000000003E-3</v>
      </c>
    </row>
    <row r="69" spans="1:14">
      <c r="A69" s="67" t="s">
        <v>487</v>
      </c>
      <c r="D69" s="14"/>
      <c r="E69" s="14"/>
      <c r="F69" s="14"/>
      <c r="H69" s="69">
        <v>995549</v>
      </c>
      <c r="J69" s="69">
        <v>5.0597099999999999</v>
      </c>
      <c r="K69" s="69">
        <v>1719.7409640000001</v>
      </c>
      <c r="M69" s="68">
        <v>6.3500000000000001E-2</v>
      </c>
      <c r="N69" s="68">
        <v>3.1399999999999997E-2</v>
      </c>
    </row>
    <row r="70" spans="1:14">
      <c r="A70" t="s">
        <v>488</v>
      </c>
      <c r="B70" t="s">
        <v>489</v>
      </c>
      <c r="C70" t="s">
        <v>99</v>
      </c>
      <c r="D70" t="s">
        <v>122</v>
      </c>
      <c r="E70" t="s">
        <v>490</v>
      </c>
      <c r="F70" t="s">
        <v>491</v>
      </c>
      <c r="G70" t="s">
        <v>101</v>
      </c>
      <c r="H70" s="65">
        <v>17087</v>
      </c>
      <c r="I70" s="65">
        <v>614</v>
      </c>
      <c r="J70" s="65">
        <v>0</v>
      </c>
      <c r="K70" s="65">
        <v>104.91418</v>
      </c>
      <c r="L70" s="66">
        <v>1.1000000000000001E-3</v>
      </c>
      <c r="M70" s="66">
        <v>3.8999999999999998E-3</v>
      </c>
      <c r="N70" s="66">
        <v>1.9E-3</v>
      </c>
    </row>
    <row r="71" spans="1:14">
      <c r="A71" t="s">
        <v>492</v>
      </c>
      <c r="B71" t="s">
        <v>493</v>
      </c>
      <c r="C71" t="s">
        <v>99</v>
      </c>
      <c r="D71" t="s">
        <v>122</v>
      </c>
      <c r="E71" t="s">
        <v>494</v>
      </c>
      <c r="F71" t="s">
        <v>253</v>
      </c>
      <c r="G71" t="s">
        <v>101</v>
      </c>
      <c r="H71" s="65">
        <v>30150</v>
      </c>
      <c r="I71" s="65">
        <v>369.4</v>
      </c>
      <c r="J71" s="65">
        <v>0</v>
      </c>
      <c r="K71" s="65">
        <v>111.3741</v>
      </c>
      <c r="L71" s="66">
        <v>8.0000000000000004E-4</v>
      </c>
      <c r="M71" s="66">
        <v>4.1000000000000003E-3</v>
      </c>
      <c r="N71" s="66">
        <v>2E-3</v>
      </c>
    </row>
    <row r="72" spans="1:14">
      <c r="A72" t="s">
        <v>495</v>
      </c>
      <c r="B72" t="s">
        <v>496</v>
      </c>
      <c r="C72" t="s">
        <v>99</v>
      </c>
      <c r="D72" t="s">
        <v>122</v>
      </c>
      <c r="E72" t="s">
        <v>497</v>
      </c>
      <c r="F72" t="s">
        <v>253</v>
      </c>
      <c r="G72" t="s">
        <v>101</v>
      </c>
      <c r="H72" s="65">
        <v>4607</v>
      </c>
      <c r="I72" s="65">
        <v>8198</v>
      </c>
      <c r="J72" s="65">
        <v>0</v>
      </c>
      <c r="K72" s="65">
        <v>377.68185999999997</v>
      </c>
      <c r="L72" s="66">
        <v>4.0000000000000002E-4</v>
      </c>
      <c r="M72" s="66">
        <v>1.3899999999999999E-2</v>
      </c>
      <c r="N72" s="66">
        <v>6.8999999999999999E-3</v>
      </c>
    </row>
    <row r="73" spans="1:14">
      <c r="A73" t="s">
        <v>498</v>
      </c>
      <c r="B73" t="s">
        <v>499</v>
      </c>
      <c r="C73" t="s">
        <v>99</v>
      </c>
      <c r="D73" t="s">
        <v>122</v>
      </c>
      <c r="E73" t="s">
        <v>500</v>
      </c>
      <c r="F73" t="s">
        <v>253</v>
      </c>
      <c r="G73" t="s">
        <v>101</v>
      </c>
      <c r="H73" s="65">
        <v>186</v>
      </c>
      <c r="I73" s="65">
        <v>12000</v>
      </c>
      <c r="J73" s="65">
        <v>0</v>
      </c>
      <c r="K73" s="65">
        <v>22.32</v>
      </c>
      <c r="L73" s="66">
        <v>0</v>
      </c>
      <c r="M73" s="66">
        <v>8.0000000000000004E-4</v>
      </c>
      <c r="N73" s="66">
        <v>4.0000000000000002E-4</v>
      </c>
    </row>
    <row r="74" spans="1:14">
      <c r="A74" t="s">
        <v>501</v>
      </c>
      <c r="B74" t="s">
        <v>502</v>
      </c>
      <c r="C74" t="s">
        <v>99</v>
      </c>
      <c r="D74" t="s">
        <v>122</v>
      </c>
      <c r="E74" t="s">
        <v>503</v>
      </c>
      <c r="F74" t="s">
        <v>253</v>
      </c>
      <c r="G74" t="s">
        <v>101</v>
      </c>
      <c r="H74" s="65">
        <v>31705</v>
      </c>
      <c r="I74" s="65">
        <v>764.3</v>
      </c>
      <c r="J74" s="65">
        <v>0</v>
      </c>
      <c r="K74" s="65">
        <v>242.321315</v>
      </c>
      <c r="L74" s="66">
        <v>5.9999999999999995E-4</v>
      </c>
      <c r="M74" s="66">
        <v>8.8999999999999999E-3</v>
      </c>
      <c r="N74" s="66">
        <v>4.4000000000000003E-3</v>
      </c>
    </row>
    <row r="75" spans="1:14">
      <c r="A75" t="s">
        <v>504</v>
      </c>
      <c r="B75" t="s">
        <v>505</v>
      </c>
      <c r="C75" t="s">
        <v>99</v>
      </c>
      <c r="D75" t="s">
        <v>122</v>
      </c>
      <c r="E75" t="s">
        <v>506</v>
      </c>
      <c r="F75" t="s">
        <v>253</v>
      </c>
      <c r="G75" t="s">
        <v>101</v>
      </c>
      <c r="H75" s="65">
        <v>352853</v>
      </c>
      <c r="I75" s="65">
        <v>52.2</v>
      </c>
      <c r="J75" s="65">
        <v>0</v>
      </c>
      <c r="K75" s="65">
        <v>184.189266</v>
      </c>
      <c r="L75" s="66">
        <v>4.0000000000000002E-4</v>
      </c>
      <c r="M75" s="66">
        <v>6.7999999999999996E-3</v>
      </c>
      <c r="N75" s="66">
        <v>3.3999999999999998E-3</v>
      </c>
    </row>
    <row r="76" spans="1:14">
      <c r="A76" t="s">
        <v>507</v>
      </c>
      <c r="B76" t="s">
        <v>508</v>
      </c>
      <c r="C76" t="s">
        <v>99</v>
      </c>
      <c r="D76" t="s">
        <v>122</v>
      </c>
      <c r="E76" t="s">
        <v>509</v>
      </c>
      <c r="F76" t="s">
        <v>127</v>
      </c>
      <c r="G76" t="s">
        <v>101</v>
      </c>
      <c r="H76" s="65">
        <v>148480</v>
      </c>
      <c r="I76" s="65">
        <v>263.89999999999998</v>
      </c>
      <c r="J76" s="65">
        <v>5.0597099999999999</v>
      </c>
      <c r="K76" s="65">
        <v>396.89843000000002</v>
      </c>
      <c r="L76" s="66">
        <v>1.4E-3</v>
      </c>
      <c r="M76" s="66">
        <v>1.46E-2</v>
      </c>
      <c r="N76" s="66">
        <v>7.3000000000000001E-3</v>
      </c>
    </row>
    <row r="77" spans="1:14">
      <c r="A77" t="s">
        <v>510</v>
      </c>
      <c r="B77" t="s">
        <v>511</v>
      </c>
      <c r="C77" t="s">
        <v>99</v>
      </c>
      <c r="D77" t="s">
        <v>122</v>
      </c>
      <c r="E77" t="s">
        <v>512</v>
      </c>
      <c r="F77" t="s">
        <v>128</v>
      </c>
      <c r="G77" t="s">
        <v>101</v>
      </c>
      <c r="H77" s="65">
        <v>108000</v>
      </c>
      <c r="I77" s="65">
        <v>42.8</v>
      </c>
      <c r="J77" s="65">
        <v>0</v>
      </c>
      <c r="K77" s="65">
        <v>46.223999999999997</v>
      </c>
      <c r="L77" s="66">
        <v>6.9999999999999999E-4</v>
      </c>
      <c r="M77" s="66">
        <v>1.6999999999999999E-3</v>
      </c>
      <c r="N77" s="66">
        <v>8.0000000000000004E-4</v>
      </c>
    </row>
    <row r="78" spans="1:14">
      <c r="A78" t="s">
        <v>513</v>
      </c>
      <c r="B78" t="s">
        <v>514</v>
      </c>
      <c r="C78" t="s">
        <v>99</v>
      </c>
      <c r="D78" t="s">
        <v>122</v>
      </c>
      <c r="E78" t="s">
        <v>515</v>
      </c>
      <c r="F78" t="s">
        <v>131</v>
      </c>
      <c r="G78" t="s">
        <v>101</v>
      </c>
      <c r="H78" s="65">
        <v>302481</v>
      </c>
      <c r="I78" s="65">
        <v>77.3</v>
      </c>
      <c r="J78" s="65">
        <v>0</v>
      </c>
      <c r="K78" s="65">
        <v>233.817813</v>
      </c>
      <c r="L78" s="66">
        <v>5.8999999999999999E-3</v>
      </c>
      <c r="M78" s="66">
        <v>8.6E-3</v>
      </c>
      <c r="N78" s="66">
        <v>4.3E-3</v>
      </c>
    </row>
    <row r="79" spans="1:14">
      <c r="A79" s="67" t="s">
        <v>516</v>
      </c>
      <c r="D79" s="14"/>
      <c r="E79" s="14"/>
      <c r="F79" s="14"/>
      <c r="H79" s="69">
        <v>0</v>
      </c>
      <c r="J79" s="69">
        <v>0</v>
      </c>
      <c r="K79" s="69">
        <v>0</v>
      </c>
      <c r="M79" s="68">
        <v>0</v>
      </c>
      <c r="N79" s="68">
        <v>0</v>
      </c>
    </row>
    <row r="80" spans="1:14">
      <c r="A80" t="s">
        <v>222</v>
      </c>
      <c r="B80" t="s">
        <v>222</v>
      </c>
      <c r="D80" s="14"/>
      <c r="E80" s="14"/>
      <c r="F80" t="s">
        <v>222</v>
      </c>
      <c r="G80" t="s">
        <v>222</v>
      </c>
      <c r="H80" s="65">
        <v>0</v>
      </c>
      <c r="I80" s="65">
        <v>0</v>
      </c>
      <c r="K80" s="65">
        <v>0</v>
      </c>
      <c r="L80" s="66">
        <v>0</v>
      </c>
      <c r="M80" s="66">
        <v>0</v>
      </c>
      <c r="N80" s="66">
        <v>0</v>
      </c>
    </row>
    <row r="81" spans="1:14">
      <c r="A81" s="67" t="s">
        <v>227</v>
      </c>
      <c r="D81" s="14"/>
      <c r="E81" s="14"/>
      <c r="F81" s="14"/>
      <c r="H81" s="69">
        <v>50130</v>
      </c>
      <c r="J81" s="69">
        <v>0</v>
      </c>
      <c r="K81" s="69">
        <v>6122.665470166</v>
      </c>
      <c r="M81" s="68">
        <v>0.22600000000000001</v>
      </c>
      <c r="N81" s="68">
        <v>0.1119</v>
      </c>
    </row>
    <row r="82" spans="1:14">
      <c r="A82" s="67" t="s">
        <v>248</v>
      </c>
      <c r="D82" s="14"/>
      <c r="E82" s="14"/>
      <c r="F82" s="14"/>
      <c r="H82" s="69">
        <v>11257</v>
      </c>
      <c r="J82" s="69">
        <v>0</v>
      </c>
      <c r="K82" s="69">
        <v>440.44099089999997</v>
      </c>
      <c r="M82" s="68">
        <v>1.6299999999999999E-2</v>
      </c>
      <c r="N82" s="68">
        <v>8.0000000000000002E-3</v>
      </c>
    </row>
    <row r="83" spans="1:14">
      <c r="A83" t="s">
        <v>517</v>
      </c>
      <c r="B83" t="s">
        <v>518</v>
      </c>
      <c r="C83" t="s">
        <v>519</v>
      </c>
      <c r="D83" t="s">
        <v>520</v>
      </c>
      <c r="E83" t="s">
        <v>521</v>
      </c>
      <c r="F83" t="s">
        <v>522</v>
      </c>
      <c r="G83" t="s">
        <v>105</v>
      </c>
      <c r="H83" s="65">
        <v>1639</v>
      </c>
      <c r="I83" s="65">
        <v>2489</v>
      </c>
      <c r="J83" s="65">
        <v>0</v>
      </c>
      <c r="K83" s="65">
        <v>145.43314115000001</v>
      </c>
      <c r="L83" s="66">
        <v>0</v>
      </c>
      <c r="M83" s="66">
        <v>5.4000000000000003E-3</v>
      </c>
      <c r="N83" s="66">
        <v>2.7000000000000001E-3</v>
      </c>
    </row>
    <row r="84" spans="1:14">
      <c r="A84" t="s">
        <v>523</v>
      </c>
      <c r="B84" t="s">
        <v>524</v>
      </c>
      <c r="C84" t="s">
        <v>525</v>
      </c>
      <c r="D84" t="s">
        <v>520</v>
      </c>
      <c r="E84" t="s">
        <v>526</v>
      </c>
      <c r="F84" t="s">
        <v>522</v>
      </c>
      <c r="G84" t="s">
        <v>105</v>
      </c>
      <c r="H84" s="65">
        <v>7004</v>
      </c>
      <c r="I84" s="65">
        <v>350</v>
      </c>
      <c r="J84" s="65">
        <v>0</v>
      </c>
      <c r="K84" s="65">
        <v>87.392409999999998</v>
      </c>
      <c r="L84" s="66">
        <v>0</v>
      </c>
      <c r="M84" s="66">
        <v>3.2000000000000002E-3</v>
      </c>
      <c r="N84" s="66">
        <v>1.6000000000000001E-3</v>
      </c>
    </row>
    <row r="85" spans="1:14">
      <c r="A85" t="s">
        <v>527</v>
      </c>
      <c r="B85" t="s">
        <v>528</v>
      </c>
      <c r="C85" t="s">
        <v>525</v>
      </c>
      <c r="D85" t="s">
        <v>520</v>
      </c>
      <c r="E85" t="s">
        <v>529</v>
      </c>
      <c r="F85" t="s">
        <v>530</v>
      </c>
      <c r="G85" t="s">
        <v>105</v>
      </c>
      <c r="H85" s="65">
        <v>1031</v>
      </c>
      <c r="I85" s="65">
        <v>1784</v>
      </c>
      <c r="J85" s="65">
        <v>0</v>
      </c>
      <c r="K85" s="65">
        <v>65.571187600000002</v>
      </c>
      <c r="L85" s="66">
        <v>0</v>
      </c>
      <c r="M85" s="66">
        <v>2.3999999999999998E-3</v>
      </c>
      <c r="N85" s="66">
        <v>1.1999999999999999E-3</v>
      </c>
    </row>
    <row r="86" spans="1:14">
      <c r="A86" t="s">
        <v>531</v>
      </c>
      <c r="B86" t="s">
        <v>532</v>
      </c>
      <c r="C86" t="s">
        <v>519</v>
      </c>
      <c r="D86" t="s">
        <v>520</v>
      </c>
      <c r="E86" t="s">
        <v>533</v>
      </c>
      <c r="F86" t="s">
        <v>534</v>
      </c>
      <c r="G86" t="s">
        <v>105</v>
      </c>
      <c r="H86" s="65">
        <v>1583</v>
      </c>
      <c r="I86" s="65">
        <v>2517</v>
      </c>
      <c r="J86" s="65">
        <v>0</v>
      </c>
      <c r="K86" s="65">
        <v>142.04425215000001</v>
      </c>
      <c r="L86" s="66">
        <v>0</v>
      </c>
      <c r="M86" s="66">
        <v>5.1999999999999998E-3</v>
      </c>
      <c r="N86" s="66">
        <v>2.5999999999999999E-3</v>
      </c>
    </row>
    <row r="87" spans="1:14">
      <c r="A87" s="67" t="s">
        <v>249</v>
      </c>
      <c r="D87" s="14"/>
      <c r="E87" s="14"/>
      <c r="F87" s="14"/>
      <c r="H87" s="69">
        <v>38873</v>
      </c>
      <c r="J87" s="69">
        <v>0</v>
      </c>
      <c r="K87" s="69">
        <v>5682.2244792660003</v>
      </c>
      <c r="M87" s="68">
        <v>0.2097</v>
      </c>
      <c r="N87" s="68">
        <v>0.1038</v>
      </c>
    </row>
    <row r="88" spans="1:14">
      <c r="A88" t="s">
        <v>535</v>
      </c>
      <c r="B88" t="s">
        <v>536</v>
      </c>
      <c r="C88" t="s">
        <v>519</v>
      </c>
      <c r="D88" t="s">
        <v>520</v>
      </c>
      <c r="E88" t="s">
        <v>537</v>
      </c>
      <c r="F88" t="s">
        <v>538</v>
      </c>
      <c r="G88" t="s">
        <v>105</v>
      </c>
      <c r="H88" s="65">
        <v>254</v>
      </c>
      <c r="I88" s="65">
        <v>24156</v>
      </c>
      <c r="J88" s="65">
        <v>0</v>
      </c>
      <c r="K88" s="65">
        <v>218.73499559999999</v>
      </c>
      <c r="L88" s="66">
        <v>0</v>
      </c>
      <c r="M88" s="66">
        <v>8.0999999999999996E-3</v>
      </c>
      <c r="N88" s="66">
        <v>4.0000000000000001E-3</v>
      </c>
    </row>
    <row r="89" spans="1:14">
      <c r="A89" t="s">
        <v>539</v>
      </c>
      <c r="B89" t="s">
        <v>540</v>
      </c>
      <c r="C89" t="s">
        <v>99</v>
      </c>
      <c r="D89" t="s">
        <v>520</v>
      </c>
      <c r="E89" t="s">
        <v>541</v>
      </c>
      <c r="F89" t="s">
        <v>542</v>
      </c>
      <c r="G89" t="s">
        <v>105</v>
      </c>
      <c r="H89" s="65">
        <v>1060</v>
      </c>
      <c r="I89" s="65">
        <v>16680</v>
      </c>
      <c r="J89" s="65">
        <v>0</v>
      </c>
      <c r="K89" s="65">
        <v>630.32051999999999</v>
      </c>
      <c r="L89" s="66">
        <v>0</v>
      </c>
      <c r="M89" s="66">
        <v>2.3300000000000001E-2</v>
      </c>
      <c r="N89" s="66">
        <v>1.15E-2</v>
      </c>
    </row>
    <row r="90" spans="1:14">
      <c r="A90" t="s">
        <v>543</v>
      </c>
      <c r="B90" t="s">
        <v>544</v>
      </c>
      <c r="C90" t="s">
        <v>519</v>
      </c>
      <c r="D90" t="s">
        <v>520</v>
      </c>
      <c r="E90" t="s">
        <v>545</v>
      </c>
      <c r="F90" t="s">
        <v>542</v>
      </c>
      <c r="G90" t="s">
        <v>105</v>
      </c>
      <c r="H90" s="65">
        <v>60</v>
      </c>
      <c r="I90" s="65">
        <v>99300</v>
      </c>
      <c r="J90" s="65">
        <v>0</v>
      </c>
      <c r="K90" s="65">
        <v>212.40270000000001</v>
      </c>
      <c r="L90" s="66">
        <v>0</v>
      </c>
      <c r="M90" s="66">
        <v>7.7999999999999996E-3</v>
      </c>
      <c r="N90" s="66">
        <v>3.8999999999999998E-3</v>
      </c>
    </row>
    <row r="91" spans="1:14">
      <c r="A91" t="s">
        <v>546</v>
      </c>
      <c r="B91" t="s">
        <v>547</v>
      </c>
      <c r="C91" t="s">
        <v>548</v>
      </c>
      <c r="D91" t="s">
        <v>520</v>
      </c>
      <c r="E91" t="s">
        <v>549</v>
      </c>
      <c r="F91" t="s">
        <v>522</v>
      </c>
      <c r="G91" t="s">
        <v>109</v>
      </c>
      <c r="H91" s="65">
        <v>591</v>
      </c>
      <c r="I91" s="65">
        <v>5934</v>
      </c>
      <c r="J91" s="65">
        <v>0</v>
      </c>
      <c r="K91" s="65">
        <v>136.78328698199999</v>
      </c>
      <c r="L91" s="66">
        <v>0</v>
      </c>
      <c r="M91" s="66">
        <v>5.0000000000000001E-3</v>
      </c>
      <c r="N91" s="66">
        <v>2.5000000000000001E-3</v>
      </c>
    </row>
    <row r="92" spans="1:14">
      <c r="A92" t="s">
        <v>550</v>
      </c>
      <c r="B92" t="s">
        <v>551</v>
      </c>
      <c r="C92" t="s">
        <v>519</v>
      </c>
      <c r="D92" t="s">
        <v>520</v>
      </c>
      <c r="E92" t="s">
        <v>552</v>
      </c>
      <c r="F92" t="s">
        <v>522</v>
      </c>
      <c r="G92" t="s">
        <v>105</v>
      </c>
      <c r="H92" s="65">
        <v>109</v>
      </c>
      <c r="I92" s="65">
        <v>194972</v>
      </c>
      <c r="J92" s="65">
        <v>0</v>
      </c>
      <c r="K92" s="65">
        <v>757.63194620000002</v>
      </c>
      <c r="L92" s="66">
        <v>0</v>
      </c>
      <c r="M92" s="66">
        <v>2.8000000000000001E-2</v>
      </c>
      <c r="N92" s="66">
        <v>1.38E-2</v>
      </c>
    </row>
    <row r="93" spans="1:14">
      <c r="A93" t="s">
        <v>553</v>
      </c>
      <c r="B93" t="s">
        <v>554</v>
      </c>
      <c r="C93" t="s">
        <v>122</v>
      </c>
      <c r="D93" t="s">
        <v>520</v>
      </c>
      <c r="E93" t="s">
        <v>555</v>
      </c>
      <c r="F93" t="s">
        <v>556</v>
      </c>
      <c r="G93" t="s">
        <v>109</v>
      </c>
      <c r="H93" s="65">
        <v>14118</v>
      </c>
      <c r="I93" s="65">
        <v>271</v>
      </c>
      <c r="J93" s="65">
        <v>0</v>
      </c>
      <c r="K93" s="65">
        <v>149.224619934</v>
      </c>
      <c r="L93" s="66">
        <v>0</v>
      </c>
      <c r="M93" s="66">
        <v>5.4999999999999997E-3</v>
      </c>
      <c r="N93" s="66">
        <v>2.7000000000000001E-3</v>
      </c>
    </row>
    <row r="94" spans="1:14">
      <c r="A94" t="s">
        <v>557</v>
      </c>
      <c r="B94" t="s">
        <v>558</v>
      </c>
      <c r="C94" t="s">
        <v>559</v>
      </c>
      <c r="D94" t="s">
        <v>520</v>
      </c>
      <c r="E94" t="s">
        <v>560</v>
      </c>
      <c r="F94" t="s">
        <v>556</v>
      </c>
      <c r="G94" t="s">
        <v>112</v>
      </c>
      <c r="H94" s="65">
        <v>3044</v>
      </c>
      <c r="I94" s="65">
        <v>975</v>
      </c>
      <c r="J94" s="65">
        <v>0</v>
      </c>
      <c r="K94" s="65">
        <v>130.54604939999999</v>
      </c>
      <c r="L94" s="66">
        <v>0</v>
      </c>
      <c r="M94" s="66">
        <v>4.7999999999999996E-3</v>
      </c>
      <c r="N94" s="66">
        <v>2.3999999999999998E-3</v>
      </c>
    </row>
    <row r="95" spans="1:14">
      <c r="A95" t="s">
        <v>561</v>
      </c>
      <c r="B95" t="s">
        <v>562</v>
      </c>
      <c r="C95" t="s">
        <v>519</v>
      </c>
      <c r="D95" t="s">
        <v>520</v>
      </c>
      <c r="E95" t="s">
        <v>563</v>
      </c>
      <c r="F95" t="s">
        <v>564</v>
      </c>
      <c r="G95" t="s">
        <v>105</v>
      </c>
      <c r="H95" s="65">
        <v>496</v>
      </c>
      <c r="I95" s="65">
        <v>26360</v>
      </c>
      <c r="J95" s="65">
        <v>0</v>
      </c>
      <c r="K95" s="65">
        <v>466.10806400000001</v>
      </c>
      <c r="L95" s="66">
        <v>0</v>
      </c>
      <c r="M95" s="66">
        <v>1.72E-2</v>
      </c>
      <c r="N95" s="66">
        <v>8.5000000000000006E-3</v>
      </c>
    </row>
    <row r="96" spans="1:14">
      <c r="A96" t="s">
        <v>565</v>
      </c>
      <c r="B96" t="s">
        <v>566</v>
      </c>
      <c r="C96" t="s">
        <v>519</v>
      </c>
      <c r="D96" t="s">
        <v>520</v>
      </c>
      <c r="E96" t="s">
        <v>567</v>
      </c>
      <c r="F96" t="s">
        <v>534</v>
      </c>
      <c r="G96" t="s">
        <v>105</v>
      </c>
      <c r="H96" s="65">
        <v>454</v>
      </c>
      <c r="I96" s="65">
        <v>19448</v>
      </c>
      <c r="J96" s="65">
        <v>0</v>
      </c>
      <c r="K96" s="65">
        <v>314.76782480000003</v>
      </c>
      <c r="L96" s="66">
        <v>0</v>
      </c>
      <c r="M96" s="66">
        <v>1.1599999999999999E-2</v>
      </c>
      <c r="N96" s="66">
        <v>5.7999999999999996E-3</v>
      </c>
    </row>
    <row r="97" spans="1:14">
      <c r="A97" t="s">
        <v>568</v>
      </c>
      <c r="B97" t="s">
        <v>569</v>
      </c>
      <c r="C97" t="s">
        <v>519</v>
      </c>
      <c r="D97" t="s">
        <v>520</v>
      </c>
      <c r="E97" t="s">
        <v>570</v>
      </c>
      <c r="F97" t="s">
        <v>534</v>
      </c>
      <c r="G97" t="s">
        <v>105</v>
      </c>
      <c r="H97" s="65">
        <v>1331</v>
      </c>
      <c r="I97" s="65">
        <v>15771</v>
      </c>
      <c r="J97" s="65">
        <v>0</v>
      </c>
      <c r="K97" s="65">
        <v>748.33631564999996</v>
      </c>
      <c r="L97" s="66">
        <v>0</v>
      </c>
      <c r="M97" s="66">
        <v>2.76E-2</v>
      </c>
      <c r="N97" s="66">
        <v>1.37E-2</v>
      </c>
    </row>
    <row r="98" spans="1:14">
      <c r="A98" t="s">
        <v>571</v>
      </c>
      <c r="B98" t="s">
        <v>572</v>
      </c>
      <c r="C98" t="s">
        <v>525</v>
      </c>
      <c r="D98" t="s">
        <v>520</v>
      </c>
      <c r="E98" t="s">
        <v>573</v>
      </c>
      <c r="F98" t="s">
        <v>534</v>
      </c>
      <c r="G98" t="s">
        <v>105</v>
      </c>
      <c r="H98" s="65">
        <v>1207</v>
      </c>
      <c r="I98" s="65">
        <v>9574</v>
      </c>
      <c r="J98" s="65">
        <v>0</v>
      </c>
      <c r="K98" s="65">
        <v>411.96491170000002</v>
      </c>
      <c r="L98" s="66">
        <v>0</v>
      </c>
      <c r="M98" s="66">
        <v>1.52E-2</v>
      </c>
      <c r="N98" s="66">
        <v>7.4999999999999997E-3</v>
      </c>
    </row>
    <row r="99" spans="1:14">
      <c r="A99" t="s">
        <v>574</v>
      </c>
      <c r="B99" t="s">
        <v>575</v>
      </c>
      <c r="C99" t="s">
        <v>519</v>
      </c>
      <c r="D99" t="s">
        <v>520</v>
      </c>
      <c r="E99" t="s">
        <v>576</v>
      </c>
      <c r="F99" t="s">
        <v>534</v>
      </c>
      <c r="G99" t="s">
        <v>105</v>
      </c>
      <c r="H99" s="65">
        <v>552</v>
      </c>
      <c r="I99" s="65">
        <v>4909</v>
      </c>
      <c r="J99" s="65">
        <v>0</v>
      </c>
      <c r="K99" s="65">
        <v>96.603229200000001</v>
      </c>
      <c r="L99" s="66">
        <v>0</v>
      </c>
      <c r="M99" s="66">
        <v>3.5999999999999999E-3</v>
      </c>
      <c r="N99" s="66">
        <v>1.8E-3</v>
      </c>
    </row>
    <row r="100" spans="1:14">
      <c r="A100" t="s">
        <v>577</v>
      </c>
      <c r="B100" t="s">
        <v>578</v>
      </c>
      <c r="C100" t="s">
        <v>519</v>
      </c>
      <c r="D100" t="s">
        <v>520</v>
      </c>
      <c r="E100" t="s">
        <v>579</v>
      </c>
      <c r="F100" t="s">
        <v>580</v>
      </c>
      <c r="G100" t="s">
        <v>105</v>
      </c>
      <c r="H100" s="65">
        <v>205</v>
      </c>
      <c r="I100" s="65">
        <v>25429</v>
      </c>
      <c r="J100" s="65">
        <v>0</v>
      </c>
      <c r="K100" s="65">
        <v>185.84148925</v>
      </c>
      <c r="L100" s="66">
        <v>0</v>
      </c>
      <c r="M100" s="66">
        <v>6.8999999999999999E-3</v>
      </c>
      <c r="N100" s="66">
        <v>3.3999999999999998E-3</v>
      </c>
    </row>
    <row r="101" spans="1:14">
      <c r="A101" t="s">
        <v>581</v>
      </c>
      <c r="B101" t="s">
        <v>582</v>
      </c>
      <c r="C101" t="s">
        <v>525</v>
      </c>
      <c r="D101" t="s">
        <v>520</v>
      </c>
      <c r="E101" t="s">
        <v>583</v>
      </c>
      <c r="F101" t="s">
        <v>580</v>
      </c>
      <c r="G101" t="s">
        <v>105</v>
      </c>
      <c r="H101" s="65">
        <v>1171</v>
      </c>
      <c r="I101" s="65">
        <v>3931</v>
      </c>
      <c r="J101" s="65">
        <v>0</v>
      </c>
      <c r="K101" s="65">
        <v>164.10411565000001</v>
      </c>
      <c r="L101" s="66">
        <v>0</v>
      </c>
      <c r="M101" s="66">
        <v>6.1000000000000004E-3</v>
      </c>
      <c r="N101" s="66">
        <v>3.0000000000000001E-3</v>
      </c>
    </row>
    <row r="102" spans="1:14">
      <c r="A102" t="s">
        <v>584</v>
      </c>
      <c r="B102" t="s">
        <v>585</v>
      </c>
      <c r="C102" t="s">
        <v>525</v>
      </c>
      <c r="D102" t="s">
        <v>520</v>
      </c>
      <c r="E102" t="s">
        <v>586</v>
      </c>
      <c r="F102" t="s">
        <v>580</v>
      </c>
      <c r="G102" t="s">
        <v>105</v>
      </c>
      <c r="H102" s="65">
        <v>124</v>
      </c>
      <c r="I102" s="65">
        <v>116195</v>
      </c>
      <c r="J102" s="65">
        <v>0</v>
      </c>
      <c r="K102" s="65">
        <v>513.65161699999999</v>
      </c>
      <c r="L102" s="66">
        <v>0</v>
      </c>
      <c r="M102" s="66">
        <v>1.9E-2</v>
      </c>
      <c r="N102" s="66">
        <v>9.4000000000000004E-3</v>
      </c>
    </row>
    <row r="103" spans="1:14">
      <c r="A103" t="s">
        <v>587</v>
      </c>
      <c r="B103" t="s">
        <v>588</v>
      </c>
      <c r="C103" t="s">
        <v>519</v>
      </c>
      <c r="D103" t="s">
        <v>520</v>
      </c>
      <c r="E103" t="s">
        <v>589</v>
      </c>
      <c r="F103" t="s">
        <v>580</v>
      </c>
      <c r="G103" t="s">
        <v>105</v>
      </c>
      <c r="H103" s="65">
        <v>527</v>
      </c>
      <c r="I103" s="65">
        <v>8188</v>
      </c>
      <c r="J103" s="65">
        <v>0</v>
      </c>
      <c r="K103" s="65">
        <v>153.8324594</v>
      </c>
      <c r="L103" s="66">
        <v>0</v>
      </c>
      <c r="M103" s="66">
        <v>5.7000000000000002E-3</v>
      </c>
      <c r="N103" s="66">
        <v>2.8E-3</v>
      </c>
    </row>
    <row r="104" spans="1:14">
      <c r="A104" t="s">
        <v>590</v>
      </c>
      <c r="B104" t="s">
        <v>591</v>
      </c>
      <c r="C104" t="s">
        <v>519</v>
      </c>
      <c r="D104" t="s">
        <v>520</v>
      </c>
      <c r="E104" t="s">
        <v>592</v>
      </c>
      <c r="F104" t="s">
        <v>593</v>
      </c>
      <c r="G104" t="s">
        <v>105</v>
      </c>
      <c r="H104" s="65">
        <v>13570</v>
      </c>
      <c r="I104" s="65">
        <v>809</v>
      </c>
      <c r="J104" s="65">
        <v>0</v>
      </c>
      <c r="K104" s="65">
        <v>391.37033450000001</v>
      </c>
      <c r="L104" s="66">
        <v>0</v>
      </c>
      <c r="M104" s="66">
        <v>1.44E-2</v>
      </c>
      <c r="N104" s="66">
        <v>7.1999999999999998E-3</v>
      </c>
    </row>
    <row r="105" spans="1:14">
      <c r="A105" s="85" t="s">
        <v>229</v>
      </c>
      <c r="D105" s="14"/>
      <c r="E105" s="14"/>
      <c r="F105" s="14"/>
    </row>
    <row r="106" spans="1:14">
      <c r="A106" s="85" t="s">
        <v>242</v>
      </c>
      <c r="D106" s="14"/>
      <c r="E106" s="14"/>
      <c r="F106" s="14"/>
    </row>
    <row r="107" spans="1:14">
      <c r="A107" s="85" t="s">
        <v>243</v>
      </c>
      <c r="D107" s="14"/>
      <c r="E107" s="14"/>
      <c r="F107" s="14"/>
    </row>
    <row r="108" spans="1:14">
      <c r="A108" s="85" t="s">
        <v>244</v>
      </c>
      <c r="D108" s="14"/>
      <c r="E108" s="14"/>
      <c r="F108" s="14"/>
    </row>
    <row r="109" spans="1:14">
      <c r="A109" s="85" t="s">
        <v>245</v>
      </c>
      <c r="D109" s="14"/>
      <c r="E109" s="14"/>
      <c r="F109" s="14"/>
    </row>
    <row r="110" spans="1:14" hidden="1">
      <c r="D110" s="14"/>
      <c r="E110" s="14"/>
      <c r="F110" s="14"/>
    </row>
    <row r="111" spans="1:14" hidden="1">
      <c r="D111" s="14"/>
      <c r="E111" s="14"/>
      <c r="F111" s="14"/>
    </row>
    <row r="112" spans="1:14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219"/>
  <sheetViews>
    <sheetView rightToLeft="1" workbookViewId="0">
      <selection activeCell="A7" sqref="A7"/>
    </sheetView>
  </sheetViews>
  <sheetFormatPr defaultColWidth="0" defaultRowHeight="18" zeroHeight="1"/>
  <cols>
    <col min="1" max="1" width="53.42578125" style="13" customWidth="1"/>
    <col min="2" max="2" width="13.710937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2" width="0" style="14" hidden="1"/>
    <col min="63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BJ5" s="16"/>
    </row>
    <row r="6" spans="1:62" ht="26.25" customHeight="1">
      <c r="A6" s="99" t="s">
        <v>193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3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210783</v>
      </c>
      <c r="H10" s="7"/>
      <c r="I10" s="63">
        <v>14.53331</v>
      </c>
      <c r="J10" s="63">
        <f>J11+J25</f>
        <v>13874.035224700001</v>
      </c>
      <c r="K10" s="7"/>
      <c r="L10" s="64">
        <v>1</v>
      </c>
      <c r="M10" s="64">
        <v>0.2535</v>
      </c>
      <c r="N10" s="30"/>
      <c r="BG10" s="14"/>
      <c r="BH10" s="16"/>
      <c r="BJ10" s="14"/>
    </row>
    <row r="11" spans="1:62">
      <c r="A11" s="67" t="s">
        <v>201</v>
      </c>
      <c r="C11" s="14"/>
      <c r="D11" s="14"/>
      <c r="E11" s="14"/>
      <c r="F11" s="14"/>
      <c r="G11" s="69">
        <v>110810</v>
      </c>
      <c r="I11" s="69">
        <v>0</v>
      </c>
      <c r="J11" s="69">
        <v>753.66377780000005</v>
      </c>
      <c r="L11" s="68">
        <v>5.4300000000000001E-2</v>
      </c>
      <c r="M11" s="68">
        <v>1.38E-2</v>
      </c>
    </row>
    <row r="12" spans="1:62">
      <c r="A12" s="67" t="s">
        <v>594</v>
      </c>
      <c r="C12" s="14"/>
      <c r="D12" s="14"/>
      <c r="E12" s="14"/>
      <c r="F12" s="14"/>
      <c r="G12" s="69">
        <v>34556</v>
      </c>
      <c r="I12" s="69">
        <v>0</v>
      </c>
      <c r="J12" s="69">
        <v>485.95886000000002</v>
      </c>
      <c r="L12" s="68">
        <v>3.5000000000000003E-2</v>
      </c>
      <c r="M12" s="68">
        <v>8.8999999999999999E-3</v>
      </c>
    </row>
    <row r="13" spans="1:62">
      <c r="A13" t="s">
        <v>595</v>
      </c>
      <c r="B13" t="s">
        <v>596</v>
      </c>
      <c r="C13" t="s">
        <v>99</v>
      </c>
      <c r="D13" t="s">
        <v>597</v>
      </c>
      <c r="E13" t="s">
        <v>598</v>
      </c>
      <c r="F13" t="s">
        <v>101</v>
      </c>
      <c r="G13" s="65">
        <v>28078</v>
      </c>
      <c r="H13" s="65">
        <v>1309</v>
      </c>
      <c r="I13" s="65">
        <v>0</v>
      </c>
      <c r="J13" s="65">
        <v>367.54102</v>
      </c>
      <c r="K13" s="66">
        <v>0</v>
      </c>
      <c r="L13" s="66">
        <v>2.6499999999999999E-2</v>
      </c>
      <c r="M13" s="66">
        <v>6.7000000000000002E-3</v>
      </c>
    </row>
    <row r="14" spans="1:62">
      <c r="A14" t="s">
        <v>599</v>
      </c>
      <c r="B14" t="s">
        <v>600</v>
      </c>
      <c r="C14" t="s">
        <v>99</v>
      </c>
      <c r="D14" t="s">
        <v>601</v>
      </c>
      <c r="E14" t="s">
        <v>598</v>
      </c>
      <c r="F14" t="s">
        <v>101</v>
      </c>
      <c r="G14" s="65">
        <v>6478</v>
      </c>
      <c r="H14" s="65">
        <v>1828</v>
      </c>
      <c r="I14" s="65">
        <v>0</v>
      </c>
      <c r="J14" s="65">
        <v>118.41784</v>
      </c>
      <c r="K14" s="66">
        <v>0</v>
      </c>
      <c r="L14" s="66">
        <v>8.5000000000000006E-3</v>
      </c>
      <c r="M14" s="66">
        <v>2.2000000000000001E-3</v>
      </c>
    </row>
    <row r="15" spans="1:62">
      <c r="A15" s="67" t="s">
        <v>602</v>
      </c>
      <c r="C15" s="14"/>
      <c r="D15" s="14"/>
      <c r="E15" s="14"/>
      <c r="F15" s="14"/>
      <c r="G15" s="69">
        <v>0</v>
      </c>
      <c r="I15" s="69">
        <v>0</v>
      </c>
      <c r="J15" s="69">
        <v>0</v>
      </c>
      <c r="L15" s="68">
        <v>0</v>
      </c>
      <c r="M15" s="68">
        <v>0</v>
      </c>
    </row>
    <row r="16" spans="1:62">
      <c r="A16" t="s">
        <v>222</v>
      </c>
      <c r="B16" t="s">
        <v>222</v>
      </c>
      <c r="C16" s="14"/>
      <c r="D16" s="14"/>
      <c r="E16" t="s">
        <v>222</v>
      </c>
      <c r="F16" t="s">
        <v>222</v>
      </c>
      <c r="G16" s="65">
        <v>0</v>
      </c>
      <c r="H16" s="65">
        <v>0</v>
      </c>
      <c r="J16" s="65">
        <v>0</v>
      </c>
      <c r="K16" s="66">
        <v>0</v>
      </c>
      <c r="L16" s="66">
        <v>0</v>
      </c>
      <c r="M16" s="66">
        <v>0</v>
      </c>
    </row>
    <row r="17" spans="1:13">
      <c r="A17" s="67" t="s">
        <v>603</v>
      </c>
      <c r="C17" s="14"/>
      <c r="D17" s="14"/>
      <c r="E17" s="14"/>
      <c r="F17" s="14"/>
      <c r="G17" s="69">
        <v>76254</v>
      </c>
      <c r="I17" s="69">
        <v>0</v>
      </c>
      <c r="J17" s="69">
        <v>267.70491779999998</v>
      </c>
      <c r="L17" s="68">
        <v>1.9300000000000001E-2</v>
      </c>
      <c r="M17" s="68">
        <v>4.8999999999999998E-3</v>
      </c>
    </row>
    <row r="18" spans="1:13">
      <c r="A18" t="s">
        <v>604</v>
      </c>
      <c r="B18" t="s">
        <v>605</v>
      </c>
      <c r="C18" t="s">
        <v>99</v>
      </c>
      <c r="D18" t="s">
        <v>601</v>
      </c>
      <c r="E18" t="s">
        <v>598</v>
      </c>
      <c r="F18" t="s">
        <v>101</v>
      </c>
      <c r="G18" s="65">
        <v>76254</v>
      </c>
      <c r="H18" s="65">
        <v>351.07</v>
      </c>
      <c r="I18" s="65">
        <v>0</v>
      </c>
      <c r="J18" s="65">
        <v>267.70491779999998</v>
      </c>
      <c r="K18" s="66">
        <v>1E-4</v>
      </c>
      <c r="L18" s="66">
        <v>1.9300000000000001E-2</v>
      </c>
      <c r="M18" s="66">
        <v>4.8999999999999998E-3</v>
      </c>
    </row>
    <row r="19" spans="1:13">
      <c r="A19" s="67" t="s">
        <v>606</v>
      </c>
      <c r="C19" s="14"/>
      <c r="D19" s="14"/>
      <c r="E19" s="14"/>
      <c r="F19" s="14"/>
      <c r="G19" s="69">
        <v>0</v>
      </c>
      <c r="I19" s="69">
        <v>0</v>
      </c>
      <c r="J19" s="69">
        <v>0</v>
      </c>
      <c r="L19" s="68">
        <v>0</v>
      </c>
      <c r="M19" s="68">
        <v>0</v>
      </c>
    </row>
    <row r="20" spans="1:13">
      <c r="A20" t="s">
        <v>222</v>
      </c>
      <c r="B20" t="s">
        <v>222</v>
      </c>
      <c r="C20" s="14"/>
      <c r="D20" s="14"/>
      <c r="E20" t="s">
        <v>222</v>
      </c>
      <c r="F20" t="s">
        <v>222</v>
      </c>
      <c r="G20" s="65">
        <v>0</v>
      </c>
      <c r="H20" s="65">
        <v>0</v>
      </c>
      <c r="J20" s="65">
        <v>0</v>
      </c>
      <c r="K20" s="66">
        <v>0</v>
      </c>
      <c r="L20" s="66">
        <v>0</v>
      </c>
      <c r="M20" s="66">
        <v>0</v>
      </c>
    </row>
    <row r="21" spans="1:13">
      <c r="A21" s="67" t="s">
        <v>314</v>
      </c>
      <c r="C21" s="14"/>
      <c r="D21" s="14"/>
      <c r="E21" s="14"/>
      <c r="F21" s="14"/>
      <c r="G21" s="69">
        <v>0</v>
      </c>
      <c r="I21" s="69">
        <v>0</v>
      </c>
      <c r="J21" s="69">
        <v>0</v>
      </c>
      <c r="L21" s="68">
        <v>0</v>
      </c>
      <c r="M21" s="68">
        <v>0</v>
      </c>
    </row>
    <row r="22" spans="1:13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G22" s="65">
        <v>0</v>
      </c>
      <c r="H22" s="65">
        <v>0</v>
      </c>
      <c r="J22" s="65">
        <v>0</v>
      </c>
      <c r="K22" s="66">
        <v>0</v>
      </c>
      <c r="L22" s="66">
        <v>0</v>
      </c>
      <c r="M22" s="66">
        <v>0</v>
      </c>
    </row>
    <row r="23" spans="1:13">
      <c r="A23" s="67" t="s">
        <v>607</v>
      </c>
      <c r="C23" s="14"/>
      <c r="D23" s="14"/>
      <c r="E23" s="14"/>
      <c r="F23" s="14"/>
      <c r="G23" s="69">
        <v>0</v>
      </c>
      <c r="I23" s="69">
        <v>0</v>
      </c>
      <c r="J23" s="69">
        <v>0</v>
      </c>
      <c r="L23" s="68">
        <v>0</v>
      </c>
      <c r="M23" s="68">
        <v>0</v>
      </c>
    </row>
    <row r="24" spans="1:13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G24" s="65">
        <v>0</v>
      </c>
      <c r="H24" s="65">
        <v>0</v>
      </c>
      <c r="J24" s="65">
        <v>0</v>
      </c>
      <c r="K24" s="66">
        <v>0</v>
      </c>
      <c r="L24" s="66">
        <v>0</v>
      </c>
      <c r="M24" s="66">
        <v>0</v>
      </c>
    </row>
    <row r="25" spans="1:13">
      <c r="A25" s="67" t="s">
        <v>227</v>
      </c>
      <c r="C25" s="14"/>
      <c r="D25" s="14"/>
      <c r="E25" s="14"/>
      <c r="F25" s="14"/>
      <c r="G25" s="69">
        <v>99973</v>
      </c>
      <c r="I25" s="69">
        <v>14.53331</v>
      </c>
      <c r="J25" s="69">
        <f>J26+J48+J50</f>
        <v>13120.371446900001</v>
      </c>
      <c r="L25" s="68">
        <v>0.94569999999999999</v>
      </c>
      <c r="M25" s="68">
        <v>0.23980000000000001</v>
      </c>
    </row>
    <row r="26" spans="1:13">
      <c r="A26" s="67" t="s">
        <v>608</v>
      </c>
      <c r="C26" s="14"/>
      <c r="D26" s="14"/>
      <c r="E26" s="14"/>
      <c r="F26" s="14"/>
      <c r="G26" s="69">
        <v>81838</v>
      </c>
      <c r="I26" s="69">
        <v>14.53331</v>
      </c>
      <c r="J26" s="69">
        <f>SUM(J27:J47)</f>
        <v>12825.46291805</v>
      </c>
      <c r="L26" s="68">
        <v>0.9244</v>
      </c>
      <c r="M26" s="68">
        <v>0.2344</v>
      </c>
    </row>
    <row r="27" spans="1:13">
      <c r="A27" t="s">
        <v>609</v>
      </c>
      <c r="B27" t="s">
        <v>610</v>
      </c>
      <c r="C27" t="s">
        <v>519</v>
      </c>
      <c r="D27" t="s">
        <v>611</v>
      </c>
      <c r="E27" t="s">
        <v>612</v>
      </c>
      <c r="F27" t="s">
        <v>105</v>
      </c>
      <c r="G27" s="65">
        <v>6774</v>
      </c>
      <c r="H27" s="65">
        <v>2082</v>
      </c>
      <c r="I27" s="65">
        <v>0</v>
      </c>
      <c r="J27" s="65">
        <v>502.78863419999999</v>
      </c>
      <c r="K27" s="66">
        <v>0</v>
      </c>
      <c r="L27" s="66">
        <v>3.6200000000000003E-2</v>
      </c>
      <c r="M27" s="66">
        <v>9.1999999999999998E-3</v>
      </c>
    </row>
    <row r="28" spans="1:13" s="74" customFormat="1">
      <c r="A28" s="71" t="s">
        <v>613</v>
      </c>
      <c r="B28" s="71" t="s">
        <v>614</v>
      </c>
      <c r="C28" s="71" t="s">
        <v>519</v>
      </c>
      <c r="D28" s="71" t="s">
        <v>611</v>
      </c>
      <c r="E28" s="71" t="s">
        <v>615</v>
      </c>
      <c r="F28" s="71" t="s">
        <v>105</v>
      </c>
      <c r="G28" s="72">
        <v>3249</v>
      </c>
      <c r="H28" s="72">
        <v>2906</v>
      </c>
      <c r="I28" s="72">
        <v>10.02678</v>
      </c>
      <c r="J28" s="72">
        <v>346.46100000000001</v>
      </c>
      <c r="K28" s="73">
        <v>0</v>
      </c>
      <c r="L28" s="73">
        <v>2.5000000000000001E-2</v>
      </c>
      <c r="M28" s="73">
        <v>6.3E-3</v>
      </c>
    </row>
    <row r="29" spans="1:13" s="74" customFormat="1">
      <c r="A29" s="71" t="s">
        <v>616</v>
      </c>
      <c r="B29" s="71" t="s">
        <v>617</v>
      </c>
      <c r="C29" s="71" t="s">
        <v>519</v>
      </c>
      <c r="D29" s="71" t="s">
        <v>618</v>
      </c>
      <c r="E29" s="71" t="s">
        <v>522</v>
      </c>
      <c r="F29" s="71" t="s">
        <v>105</v>
      </c>
      <c r="G29" s="72">
        <v>5972</v>
      </c>
      <c r="H29" s="72">
        <v>1554</v>
      </c>
      <c r="I29" s="72">
        <v>0</v>
      </c>
      <c r="J29" s="72">
        <v>330.8493972</v>
      </c>
      <c r="K29" s="73">
        <v>0</v>
      </c>
      <c r="L29" s="73">
        <v>2.3800000000000002E-2</v>
      </c>
      <c r="M29" s="73">
        <v>6.0000000000000001E-3</v>
      </c>
    </row>
    <row r="30" spans="1:13" s="74" customFormat="1">
      <c r="A30" s="71" t="s">
        <v>619</v>
      </c>
      <c r="B30" s="71" t="s">
        <v>620</v>
      </c>
      <c r="C30" s="71" t="s">
        <v>519</v>
      </c>
      <c r="D30" s="71" t="s">
        <v>618</v>
      </c>
      <c r="E30" s="71" t="s">
        <v>522</v>
      </c>
      <c r="F30" s="71" t="s">
        <v>105</v>
      </c>
      <c r="G30" s="72">
        <v>1541</v>
      </c>
      <c r="H30" s="72">
        <v>4692</v>
      </c>
      <c r="I30" s="72">
        <v>0</v>
      </c>
      <c r="J30" s="72">
        <v>257.76276180000002</v>
      </c>
      <c r="K30" s="73">
        <v>0</v>
      </c>
      <c r="L30" s="73">
        <v>1.8599999999999998E-2</v>
      </c>
      <c r="M30" s="73">
        <v>4.7000000000000002E-3</v>
      </c>
    </row>
    <row r="31" spans="1:13" s="74" customFormat="1">
      <c r="A31" s="71" t="s">
        <v>621</v>
      </c>
      <c r="B31" s="71" t="s">
        <v>622</v>
      </c>
      <c r="C31" s="71" t="s">
        <v>519</v>
      </c>
      <c r="D31" s="71" t="s">
        <v>618</v>
      </c>
      <c r="E31" s="71" t="s">
        <v>522</v>
      </c>
      <c r="F31" s="71" t="s">
        <v>105</v>
      </c>
      <c r="G31" s="72">
        <v>3125</v>
      </c>
      <c r="H31" s="72">
        <v>2565</v>
      </c>
      <c r="I31" s="72">
        <v>0</v>
      </c>
      <c r="J31" s="72">
        <v>285.75703125000001</v>
      </c>
      <c r="K31" s="73">
        <v>0</v>
      </c>
      <c r="L31" s="73">
        <v>2.06E-2</v>
      </c>
      <c r="M31" s="73">
        <v>5.1999999999999998E-3</v>
      </c>
    </row>
    <row r="32" spans="1:13" s="74" customFormat="1">
      <c r="A32" s="71" t="s">
        <v>623</v>
      </c>
      <c r="B32" s="71" t="s">
        <v>624</v>
      </c>
      <c r="C32" s="71" t="s">
        <v>519</v>
      </c>
      <c r="D32" s="71" t="s">
        <v>618</v>
      </c>
      <c r="E32" s="71" t="s">
        <v>522</v>
      </c>
      <c r="F32" s="71" t="s">
        <v>105</v>
      </c>
      <c r="G32" s="72">
        <v>1420</v>
      </c>
      <c r="H32" s="72">
        <v>20521</v>
      </c>
      <c r="I32" s="72">
        <v>0</v>
      </c>
      <c r="J32" s="72">
        <v>1038.8345830000001</v>
      </c>
      <c r="K32" s="73">
        <v>0</v>
      </c>
      <c r="L32" s="73">
        <v>7.4899999999999994E-2</v>
      </c>
      <c r="M32" s="73">
        <v>1.9E-2</v>
      </c>
    </row>
    <row r="33" spans="1:13" s="74" customFormat="1">
      <c r="A33" s="71" t="s">
        <v>625</v>
      </c>
      <c r="B33" s="71" t="s">
        <v>626</v>
      </c>
      <c r="C33" s="71" t="s">
        <v>519</v>
      </c>
      <c r="D33" s="71" t="s">
        <v>627</v>
      </c>
      <c r="E33" s="71" t="s">
        <v>522</v>
      </c>
      <c r="F33" s="71" t="s">
        <v>105</v>
      </c>
      <c r="G33" s="72">
        <v>4067</v>
      </c>
      <c r="H33" s="72">
        <v>3413</v>
      </c>
      <c r="I33" s="72">
        <v>0</v>
      </c>
      <c r="J33" s="72">
        <v>494.84592114999998</v>
      </c>
      <c r="K33" s="73">
        <v>0</v>
      </c>
      <c r="L33" s="73">
        <v>3.5700000000000003E-2</v>
      </c>
      <c r="M33" s="73">
        <v>8.9999999999999993E-3</v>
      </c>
    </row>
    <row r="34" spans="1:13" s="74" customFormat="1">
      <c r="A34" s="71" t="s">
        <v>628</v>
      </c>
      <c r="B34" s="71" t="s">
        <v>629</v>
      </c>
      <c r="C34" s="71" t="s">
        <v>122</v>
      </c>
      <c r="D34" s="71" t="s">
        <v>627</v>
      </c>
      <c r="E34" s="71" t="s">
        <v>522</v>
      </c>
      <c r="F34" s="71" t="s">
        <v>105</v>
      </c>
      <c r="G34" s="72">
        <v>4029</v>
      </c>
      <c r="H34" s="72">
        <v>3754</v>
      </c>
      <c r="I34" s="72">
        <v>0</v>
      </c>
      <c r="J34" s="72">
        <v>539.2014729</v>
      </c>
      <c r="K34" s="73">
        <v>0</v>
      </c>
      <c r="L34" s="73">
        <v>3.8899999999999997E-2</v>
      </c>
      <c r="M34" s="73">
        <v>9.9000000000000008E-3</v>
      </c>
    </row>
    <row r="35" spans="1:13" s="74" customFormat="1">
      <c r="A35" s="71" t="s">
        <v>630</v>
      </c>
      <c r="B35" s="71" t="s">
        <v>631</v>
      </c>
      <c r="C35" s="71" t="s">
        <v>519</v>
      </c>
      <c r="D35" s="71" t="s">
        <v>627</v>
      </c>
      <c r="E35" s="71" t="s">
        <v>522</v>
      </c>
      <c r="F35" s="71" t="s">
        <v>105</v>
      </c>
      <c r="G35" s="72">
        <v>2344</v>
      </c>
      <c r="H35" s="72">
        <v>9728</v>
      </c>
      <c r="I35" s="72">
        <v>0</v>
      </c>
      <c r="J35" s="72">
        <v>812.90670079999995</v>
      </c>
      <c r="K35" s="73">
        <v>0</v>
      </c>
      <c r="L35" s="73">
        <v>5.8599999999999999E-2</v>
      </c>
      <c r="M35" s="73">
        <v>1.49E-2</v>
      </c>
    </row>
    <row r="36" spans="1:13" s="74" customFormat="1">
      <c r="A36" s="71" t="s">
        <v>632</v>
      </c>
      <c r="B36" s="71" t="s">
        <v>633</v>
      </c>
      <c r="C36" s="71" t="s">
        <v>519</v>
      </c>
      <c r="D36" s="71" t="s">
        <v>634</v>
      </c>
      <c r="E36" s="71" t="s">
        <v>522</v>
      </c>
      <c r="F36" s="71" t="s">
        <v>105</v>
      </c>
      <c r="G36" s="72">
        <v>4390</v>
      </c>
      <c r="H36" s="72">
        <v>1473</v>
      </c>
      <c r="I36" s="72">
        <v>0</v>
      </c>
      <c r="J36" s="72">
        <v>230.52965549999999</v>
      </c>
      <c r="K36" s="73">
        <v>0</v>
      </c>
      <c r="L36" s="73">
        <v>1.66E-2</v>
      </c>
      <c r="M36" s="73">
        <v>4.1999999999999997E-3</v>
      </c>
    </row>
    <row r="37" spans="1:13" s="74" customFormat="1">
      <c r="A37" s="71" t="s">
        <v>635</v>
      </c>
      <c r="B37" s="71" t="s">
        <v>636</v>
      </c>
      <c r="C37" s="71" t="s">
        <v>519</v>
      </c>
      <c r="D37" s="71" t="s">
        <v>637</v>
      </c>
      <c r="E37" s="71" t="s">
        <v>522</v>
      </c>
      <c r="F37" s="71" t="s">
        <v>105</v>
      </c>
      <c r="G37" s="72">
        <v>7634</v>
      </c>
      <c r="H37" s="72">
        <v>4527</v>
      </c>
      <c r="I37" s="72">
        <v>0</v>
      </c>
      <c r="J37" s="72">
        <v>1232.0325567</v>
      </c>
      <c r="K37" s="73">
        <v>0</v>
      </c>
      <c r="L37" s="73">
        <v>8.8800000000000004E-2</v>
      </c>
      <c r="M37" s="73">
        <v>2.2499999999999999E-2</v>
      </c>
    </row>
    <row r="38" spans="1:13" s="74" customFormat="1">
      <c r="A38" s="71" t="s">
        <v>638</v>
      </c>
      <c r="B38" s="71" t="s">
        <v>639</v>
      </c>
      <c r="C38" s="71" t="s">
        <v>519</v>
      </c>
      <c r="D38" s="71" t="s">
        <v>611</v>
      </c>
      <c r="E38" s="71" t="s">
        <v>522</v>
      </c>
      <c r="F38" s="71" t="s">
        <v>105</v>
      </c>
      <c r="G38" s="72">
        <v>1498</v>
      </c>
      <c r="H38" s="72">
        <v>4424</v>
      </c>
      <c r="I38" s="72">
        <v>0</v>
      </c>
      <c r="J38" s="72">
        <v>236.25796879999999</v>
      </c>
      <c r="K38" s="73">
        <v>0</v>
      </c>
      <c r="L38" s="73">
        <v>1.7000000000000001E-2</v>
      </c>
      <c r="M38" s="73">
        <v>4.3E-3</v>
      </c>
    </row>
    <row r="39" spans="1:13" s="74" customFormat="1">
      <c r="A39" s="71" t="s">
        <v>640</v>
      </c>
      <c r="B39" s="71" t="s">
        <v>641</v>
      </c>
      <c r="C39" s="71" t="s">
        <v>519</v>
      </c>
      <c r="D39" s="71" t="s">
        <v>611</v>
      </c>
      <c r="E39" s="71" t="s">
        <v>522</v>
      </c>
      <c r="F39" s="71" t="s">
        <v>105</v>
      </c>
      <c r="G39" s="72">
        <v>5104</v>
      </c>
      <c r="H39" s="72">
        <v>8858</v>
      </c>
      <c r="I39" s="72">
        <v>0</v>
      </c>
      <c r="J39" s="72">
        <v>1611.7804208</v>
      </c>
      <c r="K39" s="73">
        <v>0</v>
      </c>
      <c r="L39" s="73">
        <v>0.1162</v>
      </c>
      <c r="M39" s="73">
        <v>2.9399999999999999E-2</v>
      </c>
    </row>
    <row r="40" spans="1:13" s="74" customFormat="1">
      <c r="A40" s="71" t="s">
        <v>642</v>
      </c>
      <c r="B40" s="71" t="s">
        <v>643</v>
      </c>
      <c r="C40" s="71" t="s">
        <v>519</v>
      </c>
      <c r="D40" s="71" t="s">
        <v>611</v>
      </c>
      <c r="E40" s="71" t="s">
        <v>522</v>
      </c>
      <c r="F40" s="71" t="s">
        <v>105</v>
      </c>
      <c r="G40" s="72">
        <v>2361</v>
      </c>
      <c r="H40" s="72">
        <v>3100</v>
      </c>
      <c r="I40" s="72">
        <v>0</v>
      </c>
      <c r="J40" s="72">
        <v>260.92591499999997</v>
      </c>
      <c r="K40" s="73">
        <v>0</v>
      </c>
      <c r="L40" s="73">
        <v>1.8800000000000001E-2</v>
      </c>
      <c r="M40" s="73">
        <v>4.7999999999999996E-3</v>
      </c>
    </row>
    <row r="41" spans="1:13" s="74" customFormat="1">
      <c r="A41" s="71" t="s">
        <v>644</v>
      </c>
      <c r="B41" s="71" t="s">
        <v>645</v>
      </c>
      <c r="C41" s="71" t="s">
        <v>519</v>
      </c>
      <c r="D41" s="71" t="s">
        <v>611</v>
      </c>
      <c r="E41" s="71" t="s">
        <v>522</v>
      </c>
      <c r="F41" s="71" t="s">
        <v>105</v>
      </c>
      <c r="G41" s="72">
        <v>0</v>
      </c>
      <c r="H41" s="72">
        <v>0</v>
      </c>
      <c r="I41" s="72">
        <v>2.1656</v>
      </c>
      <c r="J41" s="72">
        <v>2.1656</v>
      </c>
      <c r="K41" s="73">
        <v>0</v>
      </c>
      <c r="L41" s="73">
        <v>2.0000000000000001E-4</v>
      </c>
      <c r="M41" s="73">
        <v>0</v>
      </c>
    </row>
    <row r="42" spans="1:13" s="74" customFormat="1">
      <c r="A42" s="71" t="s">
        <v>646</v>
      </c>
      <c r="B42" s="71" t="s">
        <v>647</v>
      </c>
      <c r="C42" s="71" t="s">
        <v>519</v>
      </c>
      <c r="D42" s="71" t="s">
        <v>611</v>
      </c>
      <c r="E42" s="71" t="s">
        <v>522</v>
      </c>
      <c r="F42" s="71" t="s">
        <v>105</v>
      </c>
      <c r="G42" s="72">
        <v>4565</v>
      </c>
      <c r="H42" s="72">
        <v>5901</v>
      </c>
      <c r="I42" s="72">
        <v>2.3409300000000002</v>
      </c>
      <c r="J42" s="72">
        <v>960.3</v>
      </c>
      <c r="K42" s="73">
        <v>0</v>
      </c>
      <c r="L42" s="73">
        <v>6.9400000000000003E-2</v>
      </c>
      <c r="M42" s="73">
        <v>1.7600000000000001E-2</v>
      </c>
    </row>
    <row r="43" spans="1:13" s="74" customFormat="1">
      <c r="A43" s="71" t="s">
        <v>648</v>
      </c>
      <c r="B43" s="71" t="s">
        <v>649</v>
      </c>
      <c r="C43" s="71" t="s">
        <v>519</v>
      </c>
      <c r="D43" s="71" t="s">
        <v>611</v>
      </c>
      <c r="E43" s="71" t="s">
        <v>522</v>
      </c>
      <c r="F43" s="71" t="s">
        <v>105</v>
      </c>
      <c r="G43" s="72">
        <v>1437</v>
      </c>
      <c r="H43" s="72">
        <v>9808</v>
      </c>
      <c r="I43" s="72">
        <v>0</v>
      </c>
      <c r="J43" s="72">
        <v>502.45452239999997</v>
      </c>
      <c r="K43" s="73">
        <v>0</v>
      </c>
      <c r="L43" s="73">
        <v>3.6200000000000003E-2</v>
      </c>
      <c r="M43" s="73">
        <v>9.1999999999999998E-3</v>
      </c>
    </row>
    <row r="44" spans="1:13" s="74" customFormat="1">
      <c r="A44" s="71" t="s">
        <v>650</v>
      </c>
      <c r="B44" s="71" t="s">
        <v>651</v>
      </c>
      <c r="C44" s="71" t="s">
        <v>519</v>
      </c>
      <c r="D44" s="71" t="s">
        <v>652</v>
      </c>
      <c r="E44" s="71" t="s">
        <v>522</v>
      </c>
      <c r="F44" s="71" t="s">
        <v>105</v>
      </c>
      <c r="G44" s="72">
        <v>2285</v>
      </c>
      <c r="H44" s="72">
        <v>21190</v>
      </c>
      <c r="I44" s="72">
        <v>0</v>
      </c>
      <c r="J44" s="72">
        <v>1726.1426974999999</v>
      </c>
      <c r="K44" s="73">
        <v>0</v>
      </c>
      <c r="L44" s="73">
        <v>0.1244</v>
      </c>
      <c r="M44" s="73">
        <v>3.15E-2</v>
      </c>
    </row>
    <row r="45" spans="1:13" s="74" customFormat="1">
      <c r="A45" s="71" t="s">
        <v>653</v>
      </c>
      <c r="B45" s="71" t="s">
        <v>654</v>
      </c>
      <c r="C45" s="71" t="s">
        <v>519</v>
      </c>
      <c r="D45" s="71" t="s">
        <v>655</v>
      </c>
      <c r="E45" s="71" t="s">
        <v>522</v>
      </c>
      <c r="F45" s="71" t="s">
        <v>105</v>
      </c>
      <c r="G45" s="72">
        <v>1952</v>
      </c>
      <c r="H45" s="72">
        <v>1620</v>
      </c>
      <c r="I45" s="72">
        <v>0</v>
      </c>
      <c r="J45" s="72">
        <v>112.733856</v>
      </c>
      <c r="K45" s="73">
        <v>0</v>
      </c>
      <c r="L45" s="73">
        <v>8.0999999999999996E-3</v>
      </c>
      <c r="M45" s="73">
        <v>2.0999999999999999E-3</v>
      </c>
    </row>
    <row r="46" spans="1:13">
      <c r="A46" t="s">
        <v>656</v>
      </c>
      <c r="B46" t="s">
        <v>657</v>
      </c>
      <c r="C46" t="s">
        <v>519</v>
      </c>
      <c r="D46" t="s">
        <v>658</v>
      </c>
      <c r="E46" t="s">
        <v>534</v>
      </c>
      <c r="F46" t="s">
        <v>105</v>
      </c>
      <c r="G46" s="65">
        <v>6566</v>
      </c>
      <c r="H46" s="65">
        <v>3567</v>
      </c>
      <c r="I46" s="65">
        <v>0</v>
      </c>
      <c r="J46" s="65">
        <v>834.95586930000002</v>
      </c>
      <c r="K46" s="66">
        <v>0</v>
      </c>
      <c r="L46" s="66">
        <v>6.0199999999999997E-2</v>
      </c>
      <c r="M46" s="66">
        <v>1.5299999999999999E-2</v>
      </c>
    </row>
    <row r="47" spans="1:13">
      <c r="A47" t="s">
        <v>659</v>
      </c>
      <c r="B47" t="s">
        <v>660</v>
      </c>
      <c r="C47" t="s">
        <v>122</v>
      </c>
      <c r="D47" t="s">
        <v>661</v>
      </c>
      <c r="E47" t="s">
        <v>122</v>
      </c>
      <c r="F47" t="s">
        <v>105</v>
      </c>
      <c r="G47" s="65">
        <v>11525</v>
      </c>
      <c r="H47" s="65">
        <v>1231</v>
      </c>
      <c r="I47" s="65">
        <v>0</v>
      </c>
      <c r="J47" s="65">
        <v>505.77635375</v>
      </c>
      <c r="K47" s="66">
        <v>0</v>
      </c>
      <c r="L47" s="66">
        <v>3.6400000000000002E-2</v>
      </c>
      <c r="M47" s="66">
        <v>9.1999999999999998E-3</v>
      </c>
    </row>
    <row r="48" spans="1:13">
      <c r="A48" s="67" t="s">
        <v>662</v>
      </c>
      <c r="C48" s="14"/>
      <c r="D48" s="14"/>
      <c r="E48" s="14"/>
      <c r="F48" s="14"/>
      <c r="G48" s="69">
        <v>442</v>
      </c>
      <c r="I48" s="69">
        <v>0</v>
      </c>
      <c r="J48" s="69">
        <v>194.61841229999999</v>
      </c>
      <c r="L48" s="68">
        <v>1.4E-2</v>
      </c>
      <c r="M48" s="68">
        <v>3.5999999999999999E-3</v>
      </c>
    </row>
    <row r="49" spans="1:13">
      <c r="A49" t="s">
        <v>663</v>
      </c>
      <c r="B49" t="s">
        <v>664</v>
      </c>
      <c r="C49" t="s">
        <v>519</v>
      </c>
      <c r="D49" t="s">
        <v>627</v>
      </c>
      <c r="E49" t="s">
        <v>522</v>
      </c>
      <c r="F49" t="s">
        <v>105</v>
      </c>
      <c r="G49" s="65">
        <v>442</v>
      </c>
      <c r="H49" s="65">
        <v>12351</v>
      </c>
      <c r="I49" s="65">
        <v>0</v>
      </c>
      <c r="J49" s="65">
        <v>194.61841229999999</v>
      </c>
      <c r="K49" s="66">
        <v>0</v>
      </c>
      <c r="L49" s="66">
        <v>1.4E-2</v>
      </c>
      <c r="M49" s="66">
        <v>3.5999999999999999E-3</v>
      </c>
    </row>
    <row r="50" spans="1:13">
      <c r="A50" s="67" t="s">
        <v>314</v>
      </c>
      <c r="C50" s="14"/>
      <c r="D50" s="14"/>
      <c r="E50" s="14"/>
      <c r="F50" s="14"/>
      <c r="G50" s="69">
        <v>17693</v>
      </c>
      <c r="I50" s="69">
        <v>0</v>
      </c>
      <c r="J50" s="69">
        <v>100.29011654999999</v>
      </c>
      <c r="L50" s="68">
        <v>7.1999999999999998E-3</v>
      </c>
      <c r="M50" s="68">
        <v>1.8E-3</v>
      </c>
    </row>
    <row r="51" spans="1:13">
      <c r="A51" t="s">
        <v>665</v>
      </c>
      <c r="B51" t="s">
        <v>666</v>
      </c>
      <c r="C51" t="s">
        <v>519</v>
      </c>
      <c r="D51" t="s">
        <v>667</v>
      </c>
      <c r="E51" t="s">
        <v>522</v>
      </c>
      <c r="F51" t="s">
        <v>105</v>
      </c>
      <c r="G51" s="65">
        <v>17693</v>
      </c>
      <c r="H51" s="65">
        <v>159</v>
      </c>
      <c r="I51" s="65">
        <v>0</v>
      </c>
      <c r="J51" s="65">
        <v>100.29011654999999</v>
      </c>
      <c r="K51" s="66">
        <v>0</v>
      </c>
      <c r="L51" s="66">
        <v>7.1999999999999998E-3</v>
      </c>
      <c r="M51" s="66">
        <v>1.8E-3</v>
      </c>
    </row>
    <row r="52" spans="1:13">
      <c r="A52" s="67" t="s">
        <v>607</v>
      </c>
      <c r="C52" s="14"/>
      <c r="D52" s="14"/>
      <c r="E52" s="14"/>
      <c r="F52" s="14"/>
      <c r="G52" s="69">
        <v>0</v>
      </c>
      <c r="I52" s="69">
        <v>0</v>
      </c>
      <c r="J52" s="69">
        <v>0</v>
      </c>
      <c r="L52" s="68">
        <v>0</v>
      </c>
      <c r="M52" s="68">
        <v>0</v>
      </c>
    </row>
    <row r="53" spans="1:13">
      <c r="A53" t="s">
        <v>222</v>
      </c>
      <c r="B53" t="s">
        <v>222</v>
      </c>
      <c r="C53" s="14"/>
      <c r="D53" s="14"/>
      <c r="E53" t="s">
        <v>222</v>
      </c>
      <c r="F53" t="s">
        <v>222</v>
      </c>
      <c r="G53" s="65">
        <v>0</v>
      </c>
      <c r="H53" s="65">
        <v>0</v>
      </c>
      <c r="J53" s="65">
        <v>0</v>
      </c>
      <c r="K53" s="66">
        <v>0</v>
      </c>
      <c r="L53" s="66">
        <v>0</v>
      </c>
      <c r="M53" s="66">
        <v>0</v>
      </c>
    </row>
    <row r="54" spans="1:13">
      <c r="A54" s="85" t="s">
        <v>229</v>
      </c>
      <c r="C54" s="14"/>
      <c r="D54" s="14"/>
      <c r="E54" s="14"/>
      <c r="F54" s="14"/>
    </row>
    <row r="55" spans="1:13">
      <c r="A55" s="85" t="s">
        <v>242</v>
      </c>
      <c r="C55" s="14"/>
      <c r="D55" s="14"/>
      <c r="E55" s="14"/>
      <c r="F55" s="14"/>
    </row>
    <row r="56" spans="1:13">
      <c r="A56" s="85" t="s">
        <v>243</v>
      </c>
      <c r="C56" s="14"/>
      <c r="D56" s="14"/>
      <c r="E56" s="14"/>
      <c r="F56" s="14"/>
    </row>
    <row r="57" spans="1:13">
      <c r="A57" s="85" t="s">
        <v>244</v>
      </c>
      <c r="C57" s="14"/>
      <c r="D57" s="14"/>
      <c r="E57" s="14"/>
      <c r="F57" s="14"/>
    </row>
    <row r="58" spans="1:13">
      <c r="A58" s="85" t="s">
        <v>245</v>
      </c>
      <c r="C58" s="14"/>
      <c r="D58" s="14"/>
      <c r="E58" s="14"/>
      <c r="F58" s="14"/>
    </row>
    <row r="59" spans="1:13" hidden="1">
      <c r="C59" s="14"/>
      <c r="D59" s="14"/>
      <c r="E59" s="14"/>
      <c r="F59" s="14"/>
    </row>
    <row r="60" spans="1:13" hidden="1">
      <c r="C60" s="14"/>
      <c r="D60" s="14"/>
      <c r="E60" s="14"/>
      <c r="F60" s="14"/>
    </row>
    <row r="61" spans="1:13" hidden="1">
      <c r="C61" s="14"/>
      <c r="D61" s="14"/>
      <c r="E61" s="14"/>
      <c r="F61" s="14"/>
    </row>
    <row r="62" spans="1:13" hidden="1"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296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64" ht="26.25" customHeight="1">
      <c r="A6" s="99" t="s">
        <v>92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3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436026</v>
      </c>
      <c r="J10" s="7"/>
      <c r="K10" s="63">
        <v>514.411425915</v>
      </c>
      <c r="L10" s="7"/>
      <c r="M10" s="64">
        <v>1</v>
      </c>
      <c r="N10" s="64">
        <v>9.4000000000000004E-3</v>
      </c>
      <c r="O10" s="30"/>
      <c r="BF10" s="14"/>
      <c r="BG10" s="16"/>
      <c r="BH10" s="14"/>
      <c r="BL10" s="14"/>
    </row>
    <row r="11" spans="1:64">
      <c r="A11" s="67" t="s">
        <v>201</v>
      </c>
      <c r="B11" s="14"/>
      <c r="C11" s="14"/>
      <c r="D11" s="14"/>
      <c r="I11" s="69">
        <v>435032</v>
      </c>
      <c r="K11" s="69">
        <v>269.71983999999998</v>
      </c>
      <c r="M11" s="68">
        <v>0.52429999999999999</v>
      </c>
      <c r="N11" s="68">
        <v>4.8999999999999998E-3</v>
      </c>
    </row>
    <row r="12" spans="1:64">
      <c r="A12" s="67" t="s">
        <v>668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H13" t="s">
        <v>222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669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H15" t="s">
        <v>222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435032</v>
      </c>
      <c r="K16" s="69">
        <v>269.71983999999998</v>
      </c>
      <c r="M16" s="68">
        <v>0.52429999999999999</v>
      </c>
      <c r="N16" s="68">
        <v>4.8999999999999998E-3</v>
      </c>
    </row>
    <row r="17" spans="1:14">
      <c r="A17" t="s">
        <v>670</v>
      </c>
      <c r="B17" t="s">
        <v>671</v>
      </c>
      <c r="C17" t="s">
        <v>99</v>
      </c>
      <c r="D17" t="s">
        <v>671</v>
      </c>
      <c r="E17" t="s">
        <v>672</v>
      </c>
      <c r="F17" t="s">
        <v>808</v>
      </c>
      <c r="G17" t="s">
        <v>206</v>
      </c>
      <c r="H17" t="s">
        <v>105</v>
      </c>
      <c r="I17" s="65">
        <v>435032</v>
      </c>
      <c r="J17" s="65">
        <v>62</v>
      </c>
      <c r="K17" s="65">
        <v>269.71983999999998</v>
      </c>
      <c r="L17" s="66">
        <v>1.1000000000000001E-3</v>
      </c>
      <c r="M17" s="66">
        <v>0.52429999999999999</v>
      </c>
      <c r="N17" s="66">
        <v>4.8999999999999998E-3</v>
      </c>
    </row>
    <row r="18" spans="1:14">
      <c r="A18" s="67" t="s">
        <v>314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H19" t="s">
        <v>222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227</v>
      </c>
      <c r="B20" s="14"/>
      <c r="C20" s="14"/>
      <c r="D20" s="14"/>
      <c r="I20" s="69">
        <v>994</v>
      </c>
      <c r="K20" s="69">
        <v>244.69158591499999</v>
      </c>
      <c r="M20" s="68">
        <v>0.47570000000000001</v>
      </c>
      <c r="N20" s="68">
        <v>4.4999999999999997E-3</v>
      </c>
    </row>
    <row r="21" spans="1:14">
      <c r="A21" s="67" t="s">
        <v>668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H22" t="s">
        <v>222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669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H24" t="s">
        <v>222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994</v>
      </c>
      <c r="K25" s="69">
        <v>244.69158591499999</v>
      </c>
      <c r="M25" s="68">
        <v>0.47570000000000001</v>
      </c>
      <c r="N25" s="68">
        <v>4.4999999999999997E-3</v>
      </c>
    </row>
    <row r="26" spans="1:14">
      <c r="A26" t="s">
        <v>673</v>
      </c>
      <c r="B26" t="s">
        <v>674</v>
      </c>
      <c r="C26" t="s">
        <v>122</v>
      </c>
      <c r="D26" t="s">
        <v>675</v>
      </c>
      <c r="E26" t="s">
        <v>522</v>
      </c>
      <c r="F26" t="s">
        <v>222</v>
      </c>
      <c r="G26" t="s">
        <v>676</v>
      </c>
      <c r="H26" t="s">
        <v>105</v>
      </c>
      <c r="I26" s="65">
        <v>994</v>
      </c>
      <c r="J26" s="65">
        <v>6905.15</v>
      </c>
      <c r="K26" s="65">
        <v>244.69158591499999</v>
      </c>
      <c r="L26" s="66">
        <v>0</v>
      </c>
      <c r="M26" s="66">
        <v>0.47570000000000001</v>
      </c>
      <c r="N26" s="66">
        <v>4.4999999999999997E-3</v>
      </c>
    </row>
    <row r="27" spans="1:14">
      <c r="A27" s="67" t="s">
        <v>314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222</v>
      </c>
      <c r="B28" t="s">
        <v>222</v>
      </c>
      <c r="C28" s="14"/>
      <c r="D28" s="14"/>
      <c r="E28" t="s">
        <v>222</v>
      </c>
      <c r="F28" t="s">
        <v>222</v>
      </c>
      <c r="H28" t="s">
        <v>222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85" t="s">
        <v>229</v>
      </c>
      <c r="B29" s="14"/>
      <c r="C29" s="14"/>
      <c r="D29" s="14"/>
    </row>
    <row r="30" spans="1:14">
      <c r="A30" s="85" t="s">
        <v>242</v>
      </c>
      <c r="B30" s="14"/>
      <c r="C30" s="14"/>
      <c r="D30" s="14"/>
    </row>
    <row r="31" spans="1:14">
      <c r="A31" s="85" t="s">
        <v>243</v>
      </c>
      <c r="B31" s="14"/>
      <c r="C31" s="14"/>
      <c r="D31" s="14"/>
    </row>
    <row r="32" spans="1:14">
      <c r="A32" s="85" t="s">
        <v>244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G78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59" width="0" style="14" hidden="1"/>
    <col min="60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59" ht="26.25" customHeight="1">
      <c r="A6" s="99" t="s">
        <v>94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32729</v>
      </c>
      <c r="G10" s="7"/>
      <c r="H10" s="63">
        <v>31.583485</v>
      </c>
      <c r="I10" s="22"/>
      <c r="J10" s="64">
        <v>1</v>
      </c>
      <c r="K10" s="64">
        <v>5.9999999999999995E-4</v>
      </c>
      <c r="BB10" s="14"/>
      <c r="BC10" s="16"/>
      <c r="BD10" s="14"/>
      <c r="BF10" s="14"/>
    </row>
    <row r="11" spans="1:59">
      <c r="A11" s="67" t="s">
        <v>201</v>
      </c>
      <c r="C11" s="14"/>
      <c r="D11" s="14"/>
      <c r="F11" s="69">
        <v>32729</v>
      </c>
      <c r="H11" s="69">
        <v>31.583485</v>
      </c>
      <c r="J11" s="68">
        <v>1</v>
      </c>
      <c r="K11" s="68">
        <v>5.9999999999999995E-4</v>
      </c>
    </row>
    <row r="12" spans="1:59">
      <c r="A12" s="67" t="s">
        <v>677</v>
      </c>
      <c r="C12" s="14"/>
      <c r="D12" s="14"/>
      <c r="F12" s="69">
        <v>32729</v>
      </c>
      <c r="H12" s="69">
        <v>31.583485</v>
      </c>
      <c r="J12" s="68">
        <v>1</v>
      </c>
      <c r="K12" s="68">
        <v>5.9999999999999995E-4</v>
      </c>
    </row>
    <row r="13" spans="1:59">
      <c r="A13" t="s">
        <v>678</v>
      </c>
      <c r="B13" t="s">
        <v>679</v>
      </c>
      <c r="C13" t="s">
        <v>99</v>
      </c>
      <c r="D13" t="s">
        <v>253</v>
      </c>
      <c r="E13" t="s">
        <v>101</v>
      </c>
      <c r="F13" s="65">
        <v>32729</v>
      </c>
      <c r="G13" s="65">
        <v>96.5</v>
      </c>
      <c r="H13" s="65">
        <v>31.583485</v>
      </c>
      <c r="I13" s="66">
        <v>5.1000000000000004E-3</v>
      </c>
      <c r="J13" s="66">
        <v>1</v>
      </c>
      <c r="K13" s="66">
        <v>5.9999999999999995E-4</v>
      </c>
    </row>
    <row r="14" spans="1:59">
      <c r="A14" s="67" t="s">
        <v>227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680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222</v>
      </c>
      <c r="B16" t="s">
        <v>222</v>
      </c>
      <c r="C16" s="14"/>
      <c r="D16" t="s">
        <v>222</v>
      </c>
      <c r="E16" t="s">
        <v>222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5" t="s">
        <v>229</v>
      </c>
      <c r="C17" s="14"/>
      <c r="D17" s="14"/>
    </row>
    <row r="18" spans="1:4">
      <c r="A18" s="85" t="s">
        <v>242</v>
      </c>
      <c r="C18" s="14"/>
      <c r="D18" s="14"/>
    </row>
    <row r="19" spans="1:4">
      <c r="A19" s="85" t="s">
        <v>243</v>
      </c>
      <c r="C19" s="14"/>
      <c r="D19" s="14"/>
    </row>
    <row r="20" spans="1:4">
      <c r="A20" s="85" t="s">
        <v>244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8953E6-5684-450D-941F-1D9B374A2D2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DB8632A8-FF31-4257-BA79-53ED8769F0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74A3E7-709F-495F-936B-EBA84F432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 - הכשרה מסלולית מניות 31.03.20</dc:title>
  <dc:creator>Yuli</dc:creator>
  <cp:lastModifiedBy>User</cp:lastModifiedBy>
  <dcterms:created xsi:type="dcterms:W3CDTF">2015-11-10T09:34:27Z</dcterms:created>
  <dcterms:modified xsi:type="dcterms:W3CDTF">2022-02-23T14:12:13Z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