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2023\נכס בודד 31.12.23\"/>
    </mc:Choice>
  </mc:AlternateContent>
  <bookViews>
    <workbookView xWindow="0" yWindow="105" windowWidth="24240" windowHeight="12585" firstSheet="15" activeTab="1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J15" i="2" l="1"/>
  <c r="C37" i="1"/>
  <c r="J17" i="26"/>
  <c r="J16" i="26"/>
  <c r="J15" i="26"/>
  <c r="J14" i="26"/>
  <c r="J13" i="26"/>
  <c r="J12" i="26"/>
  <c r="J11" i="26"/>
  <c r="I11" i="26"/>
  <c r="I14" i="26"/>
  <c r="J13" i="2" l="1"/>
  <c r="J12" i="2" s="1"/>
  <c r="J11" i="2" l="1"/>
  <c r="C43" i="1"/>
  <c r="C11" i="27"/>
  <c r="K36" i="2" l="1"/>
  <c r="K34" i="2"/>
  <c r="K32" i="2"/>
  <c r="K30" i="2"/>
  <c r="K28" i="2"/>
  <c r="K26" i="2"/>
  <c r="K24" i="2"/>
  <c r="K22" i="2"/>
  <c r="K20" i="2"/>
  <c r="K18" i="2"/>
  <c r="K16" i="2"/>
  <c r="K14" i="2"/>
  <c r="C11" i="1"/>
  <c r="K35" i="2"/>
  <c r="K31" i="2"/>
  <c r="K27" i="2"/>
  <c r="K23" i="2"/>
  <c r="K19" i="2"/>
  <c r="K15" i="2"/>
  <c r="K11" i="2"/>
  <c r="K33" i="2"/>
  <c r="K29" i="2"/>
  <c r="K25" i="2"/>
  <c r="K21" i="2"/>
  <c r="K17" i="2"/>
  <c r="K13" i="2"/>
  <c r="K12" i="2"/>
  <c r="C20" i="27"/>
  <c r="C12" i="27"/>
  <c r="C42" i="1" l="1"/>
  <c r="D11" i="1" l="1"/>
  <c r="K17" i="26"/>
  <c r="K15" i="26"/>
  <c r="K13" i="26"/>
  <c r="K11" i="26"/>
  <c r="K16" i="26"/>
  <c r="K14" i="26"/>
  <c r="K12" i="26"/>
  <c r="D42" i="1"/>
  <c r="D36" i="1"/>
  <c r="D31" i="1"/>
  <c r="D26" i="1"/>
  <c r="D19" i="1"/>
  <c r="D14" i="1"/>
  <c r="L36" i="2"/>
  <c r="L34" i="2"/>
  <c r="L32" i="2"/>
  <c r="L30" i="2"/>
  <c r="L28" i="2"/>
  <c r="L26" i="2"/>
  <c r="L24" i="2"/>
  <c r="L22" i="2"/>
  <c r="L20" i="2"/>
  <c r="L18" i="2"/>
  <c r="L16" i="2"/>
  <c r="L14" i="2"/>
  <c r="D35" i="1"/>
  <c r="D30" i="1"/>
  <c r="D24" i="1"/>
  <c r="D18" i="1"/>
  <c r="D13" i="1"/>
  <c r="D40" i="1"/>
  <c r="D34" i="1"/>
  <c r="D28" i="1"/>
  <c r="D22" i="1"/>
  <c r="D17" i="1"/>
  <c r="L35" i="2"/>
  <c r="L33" i="2"/>
  <c r="L31" i="2"/>
  <c r="L29" i="2"/>
  <c r="L27" i="2"/>
  <c r="L25" i="2"/>
  <c r="L21" i="2"/>
  <c r="L19" i="2"/>
  <c r="L17" i="2"/>
  <c r="L15" i="2"/>
  <c r="D39" i="1"/>
  <c r="D27" i="1"/>
  <c r="D21" i="1"/>
  <c r="D41" i="1"/>
  <c r="L23" i="2"/>
  <c r="L13" i="2"/>
  <c r="D32" i="1"/>
  <c r="D15" i="1"/>
  <c r="L12" i="2"/>
  <c r="D20" i="1"/>
  <c r="D37" i="1"/>
  <c r="D25" i="1"/>
  <c r="D29" i="1"/>
  <c r="D16" i="1"/>
  <c r="D33" i="1"/>
  <c r="L11" i="2"/>
</calcChain>
</file>

<file path=xl/sharedStrings.xml><?xml version="1.0" encoding="utf-8"?>
<sst xmlns="http://schemas.openxmlformats.org/spreadsheetml/2006/main" count="3309" uniqueCount="737">
  <si>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</si>
  <si>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</si>
  <si>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</si>
  <si>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</si>
  <si>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</si>
  <si>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</si>
  <si>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</si>
  <si>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</si>
  <si>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</si>
  <si>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</si>
  <si>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</si>
  <si>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</si>
  <si>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</si>
  <si>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</si>
  <si>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</si>
  <si>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</si>
  <si>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</si>
  <si>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</si>
  <si>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</si>
  <si>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</si>
  <si>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</si>
  <si>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</si>
  <si>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</si>
  <si>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</si>
  <si>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</si>
  <si>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</si>
  <si>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</si>
  <si>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</si>
  <si>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</si>
  <si>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</si>
  <si>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</si>
  <si>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</si>
  <si>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</si>
  <si>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</si>
  <si>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</si>
  <si>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</si>
  <si>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</si>
  <si>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</si>
  <si>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</si>
  <si>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</si>
  <si>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</si>
  <si>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</si>
  <si>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</si>
  <si>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</si>
  <si>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</si>
  <si>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</si>
  <si>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</si>
  <si>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</si>
  <si>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</si>
  <si>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</si>
  <si>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</si>
  <si>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</si>
  <si>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</si>
  <si>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</si>
  <si>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</si>
  <si>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</si>
  <si>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</si>
  <si>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</si>
  <si>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</si>
  <si>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</si>
  <si>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</si>
  <si>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</si>
  <si>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</si>
  <si>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</si>
  <si>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</si>
  <si>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</si>
  <si>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</si>
  <si>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</si>
  <si>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</si>
  <si>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</si>
  <si>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</si>
  <si>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</si>
  <si>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</si>
  <si>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</si>
  <si>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</si>
  <si>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</si>
  <si>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</si>
  <si>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</si>
  <si>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</si>
  <si>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</si>
  <si>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</si>
  <si>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</si>
  <si>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</si>
  <si>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</si>
  <si>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</si>
  <si>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</si>
  <si>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</si>
  <si>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</si>
  <si>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</si>
  <si>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</si>
  <si>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</si>
  <si>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</si>
  <si>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</si>
  <si>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</si>
  <si>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</si>
  <si>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</si>
  <si>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</si>
  <si>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</si>
  <si>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</si>
  <si>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</si>
  <si>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</si>
  <si>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</si>
  <si>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</si>
  <si>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</si>
  <si>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</si>
  <si>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</si>
  <si>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</si>
  <si>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</si>
  <si>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</si>
  <si>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</si>
  <si>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</si>
  <si>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</si>
  <si>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</si>
  <si>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</si>
  <si>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</si>
  <si>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</si>
  <si>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</si>
  <si>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</si>
  <si>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</si>
  <si>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</si>
  <si>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</si>
  <si>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</si>
  <si>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</si>
  <si>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</si>
  <si>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</si>
  <si>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</si>
  <si>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</si>
  <si>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</si>
  <si>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</si>
  <si>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</si>
  <si>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</si>
  <si>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</si>
  <si>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</si>
  <si>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</si>
  <si>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</si>
  <si>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</si>
  <si>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</si>
  <si>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</si>
  <si>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</si>
  <si>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</si>
  <si>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</si>
  <si>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</si>
  <si>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</si>
  <si>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</si>
  <si>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</si>
  <si>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</si>
  <si>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</si>
  <si>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</si>
  <si>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</si>
  <si>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</si>
  <si>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</si>
  <si>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</si>
  <si>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</si>
  <si>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</si>
  <si>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</si>
  <si>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</si>
  <si>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</si>
  <si>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</si>
  <si>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</si>
  <si>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</si>
  <si>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</si>
  <si>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</si>
  <si>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</si>
  <si>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</si>
  <si>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</si>
  <si>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</si>
  <si>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</si>
  <si>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</si>
  <si>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</si>
  <si>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</si>
  <si>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</si>
  <si>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</si>
  <si>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</si>
  <si>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</si>
  <si>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</si>
  <si>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</si>
  <si>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</si>
  <si>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</si>
  <si>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</si>
  <si>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</si>
  <si>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</si>
  <si>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</si>
  <si>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</si>
  <si>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</si>
  <si>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</si>
  <si>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</si>
  <si>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</si>
  <si>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</si>
  <si>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</si>
  <si>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</si>
  <si>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</si>
  <si>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</si>
  <si>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</si>
  <si>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</si>
  <si>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</si>
  <si>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</si>
  <si>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</si>
  <si>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31/12/2023</t>
  </si>
  <si>
    <t>הכשרה אג"ח ממשלת ישראל</t>
  </si>
  <si>
    <t>הכשרה אג"ח ממשלת ישראל-חדש</t>
  </si>
  <si>
    <t>57</t>
  </si>
  <si>
    <t>בהתאם לשיטה שיושמה בדוח הכספי *</t>
  </si>
  <si>
    <t>סה"כ בישראל</t>
  </si>
  <si>
    <t>סה"כ יתרת מזומנים ועו"ש בש"ח</t>
  </si>
  <si>
    <t>עו'ש- בנק לאומי</t>
  </si>
  <si>
    <t>1111111111- 10- בנק לאומי</t>
  </si>
  <si>
    <t>10</t>
  </si>
  <si>
    <t>ilAAA</t>
  </si>
  <si>
    <t>S&amp;P מעלות</t>
  </si>
  <si>
    <t>עו'ש- בנק מזרחי</t>
  </si>
  <si>
    <t>1111111111- 20- בנק מזרחי</t>
  </si>
  <si>
    <t>20</t>
  </si>
  <si>
    <t>עו'ש(לקבל)- בנק מזרחי</t>
  </si>
  <si>
    <t>סה"כ יתרת מזומנים ועו"ש נקובים במט"ח</t>
  </si>
  <si>
    <t>אירו-100- בנק מזרחי</t>
  </si>
  <si>
    <t>100- 20- בנק מזרחי</t>
  </si>
  <si>
    <t>דולר -20001- בנק לאומי</t>
  </si>
  <si>
    <t>20001- 10- בנק לאומי</t>
  </si>
  <si>
    <t>דולר -20001- בנק מזרחי</t>
  </si>
  <si>
    <t>20001- 20- בנק מזרחי</t>
  </si>
  <si>
    <t>לי"ש - 70002- בנק מזרחי</t>
  </si>
  <si>
    <t>70002- 20-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</si>
  <si>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</si>
  <si>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</si>
  <si>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</si>
  <si>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</si>
  <si>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</si>
  <si>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</si>
  <si>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</si>
  <si>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</si>
  <si>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</si>
  <si>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</si>
  <si>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</si>
  <si>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5904 גליל- האוצר - ממשלתית צמודה</t>
  </si>
  <si>
    <t>9590431</t>
  </si>
  <si>
    <t>RF</t>
  </si>
  <si>
    <t>01/06/23</t>
  </si>
  <si>
    <t>ממשל צמודה 0529- האוצר - ממשלתית צמודה</t>
  </si>
  <si>
    <t>1157023</t>
  </si>
  <si>
    <t>06/06/23</t>
  </si>
  <si>
    <t>ממשל צמודה 0726- האוצר - ממשלתית צמודה</t>
  </si>
  <si>
    <t>1169564</t>
  </si>
  <si>
    <t>07/06/22</t>
  </si>
  <si>
    <t>ממשל צמודה 1025- האוצר - ממשלתית צמודה</t>
  </si>
  <si>
    <t>1135912</t>
  </si>
  <si>
    <t>28/09/23</t>
  </si>
  <si>
    <t>ממשל צמודה 1131- האוצר - ממשלתית צמודה</t>
  </si>
  <si>
    <t>1172220</t>
  </si>
  <si>
    <t>07/06/23</t>
  </si>
  <si>
    <t>ממשלתי צמוד 0527- האוצר - ממשלתית צמודה</t>
  </si>
  <si>
    <t>1140847</t>
  </si>
  <si>
    <t>03/08/22</t>
  </si>
  <si>
    <t>סה"כ לא צמודות</t>
  </si>
  <si>
    <t>סה"כ מלווה קצר מועד</t>
  </si>
  <si>
    <t>מ.ק.מ. 114- בנק ישראל- מק"מ</t>
  </si>
  <si>
    <t>8240111</t>
  </si>
  <si>
    <t>03/01/23</t>
  </si>
  <si>
    <t>מ.ק.מ. 714- בנק ישראל- מק"מ</t>
  </si>
  <si>
    <t>8240715</t>
  </si>
  <si>
    <t>11/09/23</t>
  </si>
  <si>
    <t>סה"כ שחר</t>
  </si>
  <si>
    <t>ממשל שקלי 0226</t>
  </si>
  <si>
    <t>1174697</t>
  </si>
  <si>
    <t>05/12/23</t>
  </si>
  <si>
    <t>ממשל שקלית 0229- האוצר - ממשלתית שקלית</t>
  </si>
  <si>
    <t>1194802</t>
  </si>
  <si>
    <t>27/11/23</t>
  </si>
  <si>
    <t>ממשל שקלית 0327</t>
  </si>
  <si>
    <t>1139344</t>
  </si>
  <si>
    <t>30/11/23</t>
  </si>
  <si>
    <t>ממשל שקלית 0432- האוצר - ממשלתית שקלית</t>
  </si>
  <si>
    <t>1180660</t>
  </si>
  <si>
    <t>02/11/23</t>
  </si>
  <si>
    <t>ממשל שקלית 0928</t>
  </si>
  <si>
    <t>1150879</t>
  </si>
  <si>
    <t>15/11/23</t>
  </si>
  <si>
    <t>ממשלתי 0825- האוצר - ממשלתית שקלית</t>
  </si>
  <si>
    <t>1135557</t>
  </si>
  <si>
    <t>17/10/23</t>
  </si>
  <si>
    <t>ממשלתי שקלי 0425- האוצר - ממשלתית שקלית</t>
  </si>
  <si>
    <t>1162668</t>
  </si>
  <si>
    <t>25/07/23</t>
  </si>
  <si>
    <t>ממשק 1026- האוצר - ממשלתית שקלית</t>
  </si>
  <si>
    <t>1099456</t>
  </si>
  <si>
    <t>סה"כ גילון</t>
  </si>
  <si>
    <t>ממשלת משתנה 1130- האוצר - ממשלתית משתנה</t>
  </si>
  <si>
    <t>1166552</t>
  </si>
  <si>
    <t>11/12/23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</si>
  <si>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</si>
  <si>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</si>
  <si>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</si>
  <si>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</si>
  <si>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</si>
  <si>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</si>
  <si>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</si>
  <si>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</si>
  <si>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</si>
  <si>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</si>
  <si>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</si>
  <si>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נתיבי הגז אג"ח ד- נתיבי הגז</t>
  </si>
  <si>
    <t>1147503</t>
  </si>
  <si>
    <t>513436394</t>
  </si>
  <si>
    <t>שרותים</t>
  </si>
  <si>
    <t>Aa1.il</t>
  </si>
  <si>
    <t>25/05/22</t>
  </si>
  <si>
    <t>עזריאלי  אגח ז- עזריאלי קבוצה</t>
  </si>
  <si>
    <t>1178672</t>
  </si>
  <si>
    <t>510960719</t>
  </si>
  <si>
    <t>נדלן מניב בישראל</t>
  </si>
  <si>
    <t>ilAA+</t>
  </si>
  <si>
    <t>21/07/21</t>
  </si>
  <si>
    <t>אלרוב נדלן אגחו- אלרוב נדל"ן</t>
  </si>
  <si>
    <t>3870185</t>
  </si>
  <si>
    <t>520038894</t>
  </si>
  <si>
    <t>נדלן מניב בחו"ל</t>
  </si>
  <si>
    <t>ilAA</t>
  </si>
  <si>
    <t>28/11/21</t>
  </si>
  <si>
    <t>גב ים אגח י- גב ים</t>
  </si>
  <si>
    <t>7590284</t>
  </si>
  <si>
    <t>520001736</t>
  </si>
  <si>
    <t>12/04/22</t>
  </si>
  <si>
    <t>מבני תעש  אגח כ- מבנה</t>
  </si>
  <si>
    <t>2260495</t>
  </si>
  <si>
    <t>520024126</t>
  </si>
  <si>
    <t>26/12/18</t>
  </si>
  <si>
    <t>מליסרון אגח כ- מליסרון</t>
  </si>
  <si>
    <t>3230422</t>
  </si>
  <si>
    <t>520037789</t>
  </si>
  <si>
    <t>17/08/21</t>
  </si>
  <si>
    <t>שופרסל    אגח ו- שופרסל</t>
  </si>
  <si>
    <t>7770217</t>
  </si>
  <si>
    <t>520022732</t>
  </si>
  <si>
    <t>רשתות שיווק</t>
  </si>
  <si>
    <t>23/05/22</t>
  </si>
  <si>
    <t>ביג  אגח יח- ביג</t>
  </si>
  <si>
    <t>1174226</t>
  </si>
  <si>
    <t>513623314</t>
  </si>
  <si>
    <t>Aa3.il</t>
  </si>
  <si>
    <t>09/09/21</t>
  </si>
  <si>
    <t>ביג  אגח כ- ביג</t>
  </si>
  <si>
    <t>1186188</t>
  </si>
  <si>
    <t>ilAA-</t>
  </si>
  <si>
    <t>02/05/22</t>
  </si>
  <si>
    <t>אזורים אג15- אזורים</t>
  </si>
  <si>
    <t>7150451</t>
  </si>
  <si>
    <t>520025990</t>
  </si>
  <si>
    <t>בנייה</t>
  </si>
  <si>
    <t>A1.il</t>
  </si>
  <si>
    <t>גירון  אגח ח- גירון פיתוח</t>
  </si>
  <si>
    <t>1183151</t>
  </si>
  <si>
    <t>520044520</t>
  </si>
  <si>
    <t>30/03/22</t>
  </si>
  <si>
    <t>מגה אור  אגח  י- מגה אור</t>
  </si>
  <si>
    <t>1178367</t>
  </si>
  <si>
    <t>513257873</t>
  </si>
  <si>
    <t>ilA+</t>
  </si>
  <si>
    <t>12/07/21</t>
  </si>
  <si>
    <t>מימון ישיר אגחג</t>
  </si>
  <si>
    <t>1171214</t>
  </si>
  <si>
    <t>513893123</t>
  </si>
  <si>
    <t>אשראי חוץ בנקאי</t>
  </si>
  <si>
    <t>פז נפט    אגח ז- פז נפט</t>
  </si>
  <si>
    <t>1142595</t>
  </si>
  <si>
    <t>510216054</t>
  </si>
  <si>
    <t>אנרגיה</t>
  </si>
  <si>
    <t>26/03/20</t>
  </si>
  <si>
    <t>אדגר אגח יב- אדגר השקעות</t>
  </si>
  <si>
    <t>1820331</t>
  </si>
  <si>
    <t>520035171</t>
  </si>
  <si>
    <t>A2.il</t>
  </si>
  <si>
    <t>10/01/22</t>
  </si>
  <si>
    <t>אשטרום נכ אגח10</t>
  </si>
  <si>
    <t>2510204</t>
  </si>
  <si>
    <t>520036617</t>
  </si>
  <si>
    <t>ilA</t>
  </si>
  <si>
    <t>25/12/18</t>
  </si>
  <si>
    <t>אשטרום קב אגח ד- אשטרום קבוצה</t>
  </si>
  <si>
    <t>1182989</t>
  </si>
  <si>
    <t>510381601</t>
  </si>
  <si>
    <t>27/12/21</t>
  </si>
  <si>
    <t>נכסים ובנ אגח י- נכסים ובנין</t>
  </si>
  <si>
    <t>1193630</t>
  </si>
  <si>
    <t>520025438</t>
  </si>
  <si>
    <t>19/02/23</t>
  </si>
  <si>
    <t>שיכון ובינוי אג 9- שיכון ובינוי</t>
  </si>
  <si>
    <t>1167386</t>
  </si>
  <si>
    <t>520036104</t>
  </si>
  <si>
    <t>שיכון ובינוי אג6- שיכון ובינוי</t>
  </si>
  <si>
    <t>1129733</t>
  </si>
  <si>
    <t>27/02/23</t>
  </si>
  <si>
    <t>שיכון ובינוי אג8- שיכון ובינוי</t>
  </si>
  <si>
    <t>1135888</t>
  </si>
  <si>
    <t>07/12/22</t>
  </si>
  <si>
    <t>אספן גרופ אגח ט- אספן גרופ</t>
  </si>
  <si>
    <t>3130424</t>
  </si>
  <si>
    <t>520037540</t>
  </si>
  <si>
    <t>ilA-</t>
  </si>
  <si>
    <t>19/10/21</t>
  </si>
  <si>
    <t>דליה אגח א- דליה אנרגיה</t>
  </si>
  <si>
    <t>1184951</t>
  </si>
  <si>
    <t>516269248</t>
  </si>
  <si>
    <t>A3.il</t>
  </si>
  <si>
    <t>13/03/22</t>
  </si>
  <si>
    <t>הכשרת הישוב אגח 23- הכשרת הישוב</t>
  </si>
  <si>
    <t>6120323</t>
  </si>
  <si>
    <t>520020116</t>
  </si>
  <si>
    <t>21/06/21</t>
  </si>
  <si>
    <t>שטראוס    אגח ה- שטראוס גרופ</t>
  </si>
  <si>
    <t>7460389</t>
  </si>
  <si>
    <t>520003781</t>
  </si>
  <si>
    <t>מזון</t>
  </si>
  <si>
    <t>24/05/22</t>
  </si>
  <si>
    <t>אלביט מע' אגח ב- אלביט מערכות</t>
  </si>
  <si>
    <t>1178235</t>
  </si>
  <si>
    <t>520043027</t>
  </si>
  <si>
    <t>ביטחוניות</t>
  </si>
  <si>
    <t>23/02/23</t>
  </si>
  <si>
    <t>ישראכרט אגח א- ישראכרט</t>
  </si>
  <si>
    <t>1157536</t>
  </si>
  <si>
    <t>510706153</t>
  </si>
  <si>
    <t>שרותים פיננסים</t>
  </si>
  <si>
    <t>Aa2.il</t>
  </si>
  <si>
    <t>18/03/20</t>
  </si>
  <si>
    <t>אלון רבוע אגח ו- אלון רבוע כחול</t>
  </si>
  <si>
    <t>1169127</t>
  </si>
  <si>
    <t>520042847</t>
  </si>
  <si>
    <t>השקעה ואחזקות</t>
  </si>
  <si>
    <t>20/04/21</t>
  </si>
  <si>
    <t>בזן  אגח י'- בתי זיקוק</t>
  </si>
  <si>
    <t>2590511</t>
  </si>
  <si>
    <t>520036658</t>
  </si>
  <si>
    <t>09/03/20</t>
  </si>
  <si>
    <t>דמרי אגח ט</t>
  </si>
  <si>
    <t>1168368</t>
  </si>
  <si>
    <t>511399388</t>
  </si>
  <si>
    <t>09/09/20</t>
  </si>
  <si>
    <t>חברה לישראל אגח 15- חברה לישראל</t>
  </si>
  <si>
    <t>5760327</t>
  </si>
  <si>
    <t>520028010</t>
  </si>
  <si>
    <t>06/10/22</t>
  </si>
  <si>
    <t>פרטנר     אגח ו- פרטנר</t>
  </si>
  <si>
    <t>1141415</t>
  </si>
  <si>
    <t>520044314</t>
  </si>
  <si>
    <t>שפיר הנדסה אגח ג- שפיר הנדסה</t>
  </si>
  <si>
    <t>1178417</t>
  </si>
  <si>
    <t>514892801</t>
  </si>
  <si>
    <t>מתכת ומוצרי בניה</t>
  </si>
  <si>
    <t>20/07/21</t>
  </si>
  <si>
    <t>אזורים אגח 13- אזורים</t>
  </si>
  <si>
    <t>7150410</t>
  </si>
  <si>
    <t>25/07/19</t>
  </si>
  <si>
    <t>אנלייט אנ אגח ד- אנלייט אנרגיה</t>
  </si>
  <si>
    <t>7200256</t>
  </si>
  <si>
    <t>520041146</t>
  </si>
  <si>
    <t>אנרגיה מתחדשת</t>
  </si>
  <si>
    <t>01/08/21</t>
  </si>
  <si>
    <t>אפי נכסים אגח יב- אפי נכסים</t>
  </si>
  <si>
    <t>1173764</t>
  </si>
  <si>
    <t>510560188</t>
  </si>
  <si>
    <t>09/03/21</t>
  </si>
  <si>
    <t>אפריקה מג אגח ה- אפריקה מגורים</t>
  </si>
  <si>
    <t>1162825</t>
  </si>
  <si>
    <t>520034760</t>
  </si>
  <si>
    <t>12/12/22</t>
  </si>
  <si>
    <t>אשטרום קב אגח ב- אשטרום קבוצה</t>
  </si>
  <si>
    <t>1132331</t>
  </si>
  <si>
    <t>דור אלון  אגח ז- דור אלון</t>
  </si>
  <si>
    <t>1157700</t>
  </si>
  <si>
    <t>520043878</t>
  </si>
  <si>
    <t>נכסים ובנין אגח ט- נכסים ובנין</t>
  </si>
  <si>
    <t>6990212</t>
  </si>
  <si>
    <t>או.פי.סי  אגח ג- או.פי.סי אנרגיה</t>
  </si>
  <si>
    <t>1180355</t>
  </si>
  <si>
    <t>514401702</t>
  </si>
  <si>
    <t>אקרו אג"ח א'- אקרו קבוצה</t>
  </si>
  <si>
    <t>1188572</t>
  </si>
  <si>
    <t>511996803</t>
  </si>
  <si>
    <t>17/08/22</t>
  </si>
  <si>
    <t>בית זיקוק אגח 2- בית זיקוק אשדוד</t>
  </si>
  <si>
    <t>1199488</t>
  </si>
  <si>
    <t>513775163</t>
  </si>
  <si>
    <t>14/09/23</t>
  </si>
  <si>
    <t>צמח המרמן אגח ו- צמח המרמן</t>
  </si>
  <si>
    <t>1158633</t>
  </si>
  <si>
    <t>512531203</t>
  </si>
  <si>
    <t>Baa1.il</t>
  </si>
  <si>
    <t>03/07/19</t>
  </si>
  <si>
    <t>צמח המרמן אגח ז- צמח המרמן</t>
  </si>
  <si>
    <t>1186402</t>
  </si>
  <si>
    <t>12/05/22</t>
  </si>
  <si>
    <t>אלומיי    אגח ה- אלומיי קפיטל</t>
  </si>
  <si>
    <t>1193275</t>
  </si>
  <si>
    <t>520039868</t>
  </si>
  <si>
    <t>לא מדורג</t>
  </si>
  <si>
    <t>01/02/23</t>
  </si>
  <si>
    <t>ישראמקו אג1- ישראמקו יהש</t>
  </si>
  <si>
    <t>2320174</t>
  </si>
  <si>
    <t>550010003</t>
  </si>
  <si>
    <t>חיפושי נפט וגז</t>
  </si>
  <si>
    <t>02/08/22</t>
  </si>
  <si>
    <t>דלתא      אגח ו- דלתא</t>
  </si>
  <si>
    <t>6270193</t>
  </si>
  <si>
    <t>520025602</t>
  </si>
  <si>
    <t>24/03/19</t>
  </si>
  <si>
    <t>שמוס  אג"ח א- שמוס</t>
  </si>
  <si>
    <t>1155951</t>
  </si>
  <si>
    <t>11111116</t>
  </si>
  <si>
    <t>29/09/20</t>
  </si>
  <si>
    <t>אבגול     אגח ד- אבגול</t>
  </si>
  <si>
    <t>1140417</t>
  </si>
  <si>
    <t>510119068</t>
  </si>
  <si>
    <t>עץ, נייר ודפוס</t>
  </si>
  <si>
    <t>13/05/20</t>
  </si>
  <si>
    <t>בזן       אגח ט- בתי זיקוק</t>
  </si>
  <si>
    <t>2590461</t>
  </si>
  <si>
    <t>24/04/18</t>
  </si>
  <si>
    <t>תמר פטרו  אגח א- תמר פטרוליום</t>
  </si>
  <si>
    <t>1141332</t>
  </si>
  <si>
    <t>515334662</t>
  </si>
  <si>
    <t>20/10/21</t>
  </si>
  <si>
    <t>סה"כ אחר</t>
  </si>
  <si>
    <t>TEVA 6.75 1/03/28</t>
  </si>
  <si>
    <t>US88167AAK79</t>
  </si>
  <si>
    <t>NYSE</t>
  </si>
  <si>
    <t>בלומברג</t>
  </si>
  <si>
    <t>520013954</t>
  </si>
  <si>
    <t>Pharma &amp; Biotechnology</t>
  </si>
  <si>
    <t>BB-</t>
  </si>
  <si>
    <t>S&amp;P</t>
  </si>
  <si>
    <t>28/07/22</t>
  </si>
  <si>
    <t>ALCOA 4.125 31/03/29- ALCOA NEDERLAND</t>
  </si>
  <si>
    <t>US013822AG68</t>
  </si>
  <si>
    <t>5282</t>
  </si>
  <si>
    <t>Materials</t>
  </si>
  <si>
    <t>BB+</t>
  </si>
  <si>
    <t>23/06/21</t>
  </si>
  <si>
    <t>סה"כ תל אביב 35</t>
  </si>
  <si>
    <t>סה"כ תל אביב 90</t>
  </si>
  <si>
    <t>סה"כ מניות היתר</t>
  </si>
  <si>
    <t>סה"כ call 001 אופציות</t>
  </si>
  <si>
    <t>IBI LION SOCIMI (74242)- LION SANTANDER</t>
  </si>
  <si>
    <t>ES0105633004</t>
  </si>
  <si>
    <t>5350</t>
  </si>
  <si>
    <t>Real Estate</t>
  </si>
  <si>
    <t>RTS IBI LION זכויות בגין נייר 32024606- LION SANTANDER</t>
  </si>
  <si>
    <t>ES0605633934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</si>
  <si>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</si>
  <si>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</si>
  <si>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</si>
  <si>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</si>
  <si>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</si>
  <si>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</si>
  <si>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</si>
  <si>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ISHARES LQD US IBOXX</t>
  </si>
  <si>
    <t>US4642872422</t>
  </si>
  <si>
    <t>4601</t>
  </si>
  <si>
    <t>אג"ח</t>
  </si>
  <si>
    <t>iShares SDIG USD Short Duration ETF- ISHARES</t>
  </si>
  <si>
    <t>IE00BCRY5Y77</t>
  </si>
  <si>
    <t>LSE</t>
  </si>
  <si>
    <t>סה"כ אג"ח ממשלתי</t>
  </si>
  <si>
    <t>סה"כ אגח קונצרני</t>
  </si>
  <si>
    <t>איביאי טכנולוגיה עלית- איביאי טכ עילית</t>
  </si>
  <si>
    <t>1142538</t>
  </si>
  <si>
    <t>510791031</t>
  </si>
  <si>
    <t>מניות</t>
  </si>
  <si>
    <t>Invesco US Senior Loan- Invesco Management S.A</t>
  </si>
  <si>
    <t>LU0564079282</t>
  </si>
  <si>
    <t>5224</t>
  </si>
  <si>
    <t>Nomura US High Yield Bond- Nomura Asset Management</t>
  </si>
  <si>
    <t>IE00B3RW8498</t>
  </si>
  <si>
    <t>5382</t>
  </si>
  <si>
    <t>Schroders Securitised Credit- SCHRODERS INTERNATIONAL</t>
  </si>
  <si>
    <t>LU1662754826</t>
  </si>
  <si>
    <t>5105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</si>
  <si>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</si>
  <si>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</si>
  <si>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</si>
  <si>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</si>
  <si>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</si>
  <si>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</si>
  <si>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</si>
  <si>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</si>
  <si>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</si>
  <si>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</si>
  <si>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US TREASURY NOTE 5 YEAR-FVH4 -28/03/24</t>
  </si>
  <si>
    <t>BBG01H6YPQ23</t>
  </si>
  <si>
    <t>ULRTA 10 YEAR US - UXYH4 - 19/03/24- ממשלת ארה"ב</t>
  </si>
  <si>
    <t>BBG01H2R0L84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</si>
  <si>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</si>
  <si>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</si>
  <si>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</si>
  <si>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</si>
  <si>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</si>
  <si>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</si>
  <si>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</si>
  <si>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</si>
  <si>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</si>
  <si>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</si>
  <si>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</si>
  <si>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</si>
  <si>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</si>
  <si>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</si>
  <si>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</si>
  <si>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</si>
  <si>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כלל תעש אג טז-רמ- כלל תעשיות</t>
  </si>
  <si>
    <t>6080238</t>
  </si>
  <si>
    <t>520021874</t>
  </si>
  <si>
    <t>29/12/19</t>
  </si>
  <si>
    <t>גדות מסף אגא-רמ- גדות מסופים כימ</t>
  </si>
  <si>
    <t>1162320</t>
  </si>
  <si>
    <t>520040775</t>
  </si>
  <si>
    <t>מסחר</t>
  </si>
  <si>
    <t>14/01/20</t>
  </si>
  <si>
    <t>בראון  הוטלס- מלונות בראון</t>
  </si>
  <si>
    <t>74194</t>
  </si>
  <si>
    <t>513956938</t>
  </si>
  <si>
    <t>מלונאות ותיירות</t>
  </si>
  <si>
    <t>מקדמה על עסקת בראון פרופרטיז- AROUNDTOWN</t>
  </si>
  <si>
    <t>74251</t>
  </si>
  <si>
    <t>4845</t>
  </si>
  <si>
    <t>דאון טאון חיפה - משתתף- טרה אמפריום אייץ (דאון טאון)</t>
  </si>
  <si>
    <t>74209</t>
  </si>
  <si>
    <t>514829126</t>
  </si>
  <si>
    <t>וואן זירו הבנק הדיגיטלי בע"מ- וואן זירו הבנק הדיגיטלי</t>
  </si>
  <si>
    <t>74229</t>
  </si>
  <si>
    <t>515981728</t>
  </si>
  <si>
    <t>Metro- Metro</t>
  </si>
  <si>
    <t>74227</t>
  </si>
  <si>
    <t>5307</t>
  </si>
  <si>
    <t>בניין צרפת- LRC- בניין צרפת- LRC</t>
  </si>
  <si>
    <t>74191</t>
  </si>
  <si>
    <t>5162</t>
  </si>
  <si>
    <t>14% חברות הנכס בראון גרמניה- מלונות בראון</t>
  </si>
  <si>
    <t>74195</t>
  </si>
  <si>
    <t>סה"כ קרנות הון סיכון</t>
  </si>
  <si>
    <t>סה"כ קרנות גידור</t>
  </si>
  <si>
    <t>קרן טוטאל - משתתף- טוטאל קפיטל</t>
  </si>
  <si>
    <t>02/03/22</t>
  </si>
  <si>
    <t>סה"כ קרנות נדל"ן</t>
  </si>
  <si>
    <t>קרן 2 JTLV  אלעד מגורים- קרן 2 JTLV</t>
  </si>
  <si>
    <t>28/05/23</t>
  </si>
  <si>
    <t>סה"כ קרנות השקעה אחרות</t>
  </si>
  <si>
    <t>Klirmark Opportunity Fund IV- Klirmark Opportunity</t>
  </si>
  <si>
    <t>10/10/23</t>
  </si>
  <si>
    <t>קרן גיזה הלוואות מורכבות- קרן גיזה חוב</t>
  </si>
  <si>
    <t>23/11/23</t>
  </si>
  <si>
    <t>קרן להב 3- קרן להב</t>
  </si>
  <si>
    <t>31/07/23</t>
  </si>
  <si>
    <t>קרן קוגיטו 2- קרן קוגיטו</t>
  </si>
  <si>
    <t>12/09/23</t>
  </si>
  <si>
    <t>קרן ריאלטי חוב 4- קרן ריאלטי חוב</t>
  </si>
  <si>
    <t>09/11/23</t>
  </si>
  <si>
    <t>דן תחבורה- דן תחבורה</t>
  </si>
  <si>
    <t>11/02/21</t>
  </si>
  <si>
    <t>סה"כ קרנות הון סיכון בחו"ל</t>
  </si>
  <si>
    <t>SG VC 5 קרן- SG VC</t>
  </si>
  <si>
    <t>22/09/21</t>
  </si>
  <si>
    <t>סה"כ קרנות גידור בחו"ל</t>
  </si>
  <si>
    <t>סה"כ קרנות נדל"ן בחו"ל</t>
  </si>
  <si>
    <t>LION SANTANDER- LION SANTANDER</t>
  </si>
  <si>
    <t>22/09/22</t>
  </si>
  <si>
    <t>קרן פארו פוינט- Faropoint Frg</t>
  </si>
  <si>
    <t>23/10/19</t>
  </si>
  <si>
    <t>Starlight UK, LP- Starlight UK, LP</t>
  </si>
  <si>
    <t>12/01/23</t>
  </si>
  <si>
    <t>סה"כ קרנות השקעה אחרות בחו"ל</t>
  </si>
  <si>
    <t>LPA  Nordic Power- LPA  Nordic Power</t>
  </si>
  <si>
    <t>24/11/20</t>
  </si>
  <si>
    <t>קרן REVOLVER- REVOLVER</t>
  </si>
  <si>
    <t>קרן COLLER 8 (Phoenix Value CIP)- קרן COLLER 8</t>
  </si>
  <si>
    <t>27/12/23</t>
  </si>
  <si>
    <t>קרן ויולה קרדיט ALF II  (שם קודם: קרן 6)- קרן ויולה</t>
  </si>
  <si>
    <t>26/11/23</t>
  </si>
  <si>
    <t>סה"כ כתבי אופציה בישראל</t>
  </si>
  <si>
    <t>סה"כ מט"ח/מט"ח</t>
  </si>
  <si>
    <t>פווורד אירו/שקל 4.050 13/02/24 154524</t>
  </si>
  <si>
    <t>154524</t>
  </si>
  <si>
    <t>28/11/23</t>
  </si>
  <si>
    <t>פורוורד דולר/שקל 3.69 13/02/24 154521</t>
  </si>
  <si>
    <t>154521</t>
  </si>
  <si>
    <t>פורוורד שטרלינג/דולר 1.2637 13/02/24 154522</t>
  </si>
  <si>
    <t>154522</t>
  </si>
  <si>
    <t>סה"כ כנגד חסכון עמיתים/מבוטחים</t>
  </si>
  <si>
    <t>לא</t>
  </si>
  <si>
    <t>1316</t>
  </si>
  <si>
    <t>AA+</t>
  </si>
  <si>
    <t>23/07/23</t>
  </si>
  <si>
    <t>דירוג פנימי</t>
  </si>
  <si>
    <t>הלוואות עמיתים</t>
  </si>
  <si>
    <t>1317</t>
  </si>
  <si>
    <t>31/10/23</t>
  </si>
  <si>
    <t>סה"כ מבוטחות במשכנתא או תיקי משכנתאות</t>
  </si>
  <si>
    <t>סה"כ מובטחות בערבות בנקאית</t>
  </si>
  <si>
    <t>סה"כ מובטחות בבטחונות אחרים</t>
  </si>
  <si>
    <t>הלוואה – מלונות בראון ג' 01.04.2023</t>
  </si>
  <si>
    <t>96023</t>
  </si>
  <si>
    <t>NR1</t>
  </si>
  <si>
    <t>31/03/20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</si>
  <si>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</si>
  <si>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</si>
  <si>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</si>
  <si>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</si>
  <si>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</si>
  <si>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</si>
  <si>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הלוואה – מקס איט COCO (עמיתים) 31.03.2024</t>
  </si>
  <si>
    <t>96021</t>
  </si>
  <si>
    <t>512905423</t>
  </si>
  <si>
    <t>27/03/19</t>
  </si>
  <si>
    <t>סה"כ מובטחות במשכנתא או תיקי משכנתאות</t>
  </si>
  <si>
    <t>שננדואה הלוואה (מרווח הוגן) 25/8/28</t>
  </si>
  <si>
    <t>90300072</t>
  </si>
  <si>
    <t>550263107</t>
  </si>
  <si>
    <t>28/12/23</t>
  </si>
  <si>
    <t>סה"כ נקוב במט"ח</t>
  </si>
  <si>
    <t>סה"כ צמודי מט"ח</t>
  </si>
  <si>
    <t>פיקדון גיזה אס.פי.סי (שננדואה) 6.45% ד' 13/5/24- גיזה מזנין אס.פי.סי</t>
  </si>
  <si>
    <t>742342</t>
  </si>
  <si>
    <t>סה"כ מניב</t>
  </si>
  <si>
    <t>סה"כ לא מניב</t>
  </si>
  <si>
    <t>MONEY EUR HSBC - בטחונות</t>
  </si>
  <si>
    <t>327064</t>
  </si>
  <si>
    <t>MONEY USD HSBC - בטחונות</t>
  </si>
  <si>
    <t>415323</t>
  </si>
  <si>
    <t>JTLV2 אלעד מגורים</t>
  </si>
  <si>
    <t>להב 3</t>
  </si>
  <si>
    <t>קוגיטו 2</t>
  </si>
  <si>
    <t>ריאלטי חוב 4</t>
  </si>
  <si>
    <t>קרן גיזה הלוואות מורכבות</t>
  </si>
  <si>
    <t>Klirmark Opportunity Fund IV</t>
  </si>
  <si>
    <t>REVOLVER</t>
  </si>
  <si>
    <t>ויולה קרדיט ALF 2 (שם קודם: קרן 6)</t>
  </si>
  <si>
    <t>קרן COLLER 8</t>
  </si>
  <si>
    <t>Starlight UK, LP</t>
  </si>
  <si>
    <t>שננדואה גיזה - עו"ש בבנק- בנק מזרחי</t>
  </si>
  <si>
    <t>הלוואות עמיתים צמוד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</si>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</sst>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19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20" fillId="0" borderId="0" xfId="0" applyFont="1"/>
    <xf numFmtId="4" fontId="20" fillId="0" borderId="0" xfId="0" applyNumberFormat="1" applyFont="1"/>
    <xf numFmtId="43" fontId="1" fillId="0" borderId="0" xfId="11" applyFont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166" fontId="0" fillId="0" borderId="0" xfId="0" applyNumberFormat="1" applyFont="1" applyFill="1"/>
  </cellXfs>
  <cellStyles count="12">
    <cellStyle name="Comma" xfId="11" builtinId="3"/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opLeftCell="A34" workbookViewId="0">
      <selection activeCell="A37" sqref="A3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6650.6708540480695</v>
      </c>
      <c r="D11" s="76">
        <f>C11/$C$42</f>
        <v>1.5544483837772811E-2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324130.49391179997</v>
      </c>
      <c r="D13" s="78">
        <f t="shared" ref="D13:D22" si="0">C13/$C$42</f>
        <v>0.75758390912918827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30654.103151211999</v>
      </c>
      <c r="D15" s="78">
        <f t="shared" si="0"/>
        <v>7.1647240023222994E-2</v>
      </c>
    </row>
    <row r="16" spans="1:36">
      <c r="A16" s="10" t="s">
        <v>13</v>
      </c>
      <c r="B16" s="70" t="s">
        <v>19</v>
      </c>
      <c r="C16" s="77">
        <v>43.037648279999999</v>
      </c>
      <c r="D16" s="78">
        <f t="shared" si="0"/>
        <v>1.0059105957664574E-4</v>
      </c>
    </row>
    <row r="17" spans="1:4">
      <c r="A17" s="10" t="s">
        <v>13</v>
      </c>
      <c r="B17" s="70" t="s">
        <v>195</v>
      </c>
      <c r="C17" s="77">
        <v>9151.0131258000001</v>
      </c>
      <c r="D17" s="78">
        <f t="shared" si="0"/>
        <v>2.1388485275385848E-2</v>
      </c>
    </row>
    <row r="18" spans="1:4">
      <c r="A18" s="10" t="s">
        <v>13</v>
      </c>
      <c r="B18" s="70" t="s">
        <v>20</v>
      </c>
      <c r="C18" s="77">
        <v>4347.4437987864003</v>
      </c>
      <c r="D18" s="78">
        <f t="shared" si="0"/>
        <v>1.0161195967881587E-2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1887.9935027945151</v>
      </c>
      <c r="D21" s="78">
        <f t="shared" si="0"/>
        <v>4.4127705511311259E-3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942.57469169000001</v>
      </c>
      <c r="D26" s="78">
        <f t="shared" si="1"/>
        <v>2.2030615230267708E-3</v>
      </c>
    </row>
    <row r="27" spans="1:4">
      <c r="A27" s="10" t="s">
        <v>13</v>
      </c>
      <c r="B27" s="70" t="s">
        <v>28</v>
      </c>
      <c r="C27" s="77">
        <v>15716.376627434931</v>
      </c>
      <c r="D27" s="78">
        <f t="shared" si="1"/>
        <v>3.6733581894947118E-2</v>
      </c>
    </row>
    <row r="28" spans="1:4">
      <c r="A28" s="10" t="s">
        <v>13</v>
      </c>
      <c r="B28" s="70" t="s">
        <v>29</v>
      </c>
      <c r="C28" s="77">
        <v>26759.617254188244</v>
      </c>
      <c r="D28" s="78">
        <f t="shared" si="1"/>
        <v>6.2544733763140625E-2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221.69201825007832</v>
      </c>
      <c r="D31" s="78">
        <f t="shared" si="1"/>
        <v>5.1815644921805813E-4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4918.8952845378744</v>
      </c>
      <c r="D33" s="78">
        <f t="shared" si="1"/>
        <v>1.1496838428510694E-2</v>
      </c>
    </row>
    <row r="34" spans="1:4">
      <c r="A34" s="10" t="s">
        <v>13</v>
      </c>
      <c r="B34" s="69" t="s">
        <v>35</v>
      </c>
      <c r="C34" s="77">
        <v>473.15992012380002</v>
      </c>
      <c r="D34" s="78">
        <f t="shared" si="1"/>
        <v>1.1059074930117002E-3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f>'השקעות אחרות '!I11</f>
        <v>1950.5765123160002</v>
      </c>
      <c r="D37" s="78">
        <f t="shared" si="1"/>
        <v>4.5590446039860764E-3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427847.64830126177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f>'יתרת התחייבות להשקעה'!C11</f>
        <v>11045.56897391</v>
      </c>
      <c r="D43" s="78">
        <v>0</v>
      </c>
    </row>
    <row r="44" spans="1:4">
      <c r="B44" s="11" t="s">
        <v>201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110</v>
      </c>
      <c r="D47">
        <v>4.0115999999999996</v>
      </c>
    </row>
    <row r="48" spans="1:4">
      <c r="C48" t="s">
        <v>106</v>
      </c>
      <c r="D48">
        <v>3.6269999999999998</v>
      </c>
    </row>
    <row r="49" spans="3:4">
      <c r="C49" t="s">
        <v>113</v>
      </c>
      <c r="D49">
        <v>4.6208999999999998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6"/>
  <sheetViews>
    <sheetView rightToLeft="1" workbookViewId="0">
      <selection activeCell="J16" sqref="J16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6650.6708540480695</v>
      </c>
      <c r="K11" s="76">
        <f>J11/$J$11</f>
        <v>1</v>
      </c>
      <c r="L11" s="76">
        <f>J11/'סכום נכסי הקרן'!$C$42</f>
        <v>1.5544483837772811E-2</v>
      </c>
    </row>
    <row r="12" spans="2:13">
      <c r="B12" s="79" t="s">
        <v>202</v>
      </c>
      <c r="C12" s="26"/>
      <c r="D12" s="27"/>
      <c r="E12" s="27"/>
      <c r="F12" s="27"/>
      <c r="G12" s="27"/>
      <c r="H12" s="27"/>
      <c r="I12" s="80">
        <v>0</v>
      </c>
      <c r="J12" s="81">
        <f>J13+J17</f>
        <v>6650.6708540480695</v>
      </c>
      <c r="K12" s="80">
        <f t="shared" ref="K12:K36" si="0">J12/$J$11</f>
        <v>1</v>
      </c>
      <c r="L12" s="80">
        <f>J12/'סכום נכסי הקרן'!$C$42</f>
        <v>1.5544483837772811E-2</v>
      </c>
    </row>
    <row r="13" spans="2:13">
      <c r="B13" s="79" t="s">
        <v>203</v>
      </c>
      <c r="C13" s="26"/>
      <c r="D13" s="27"/>
      <c r="E13" s="27"/>
      <c r="F13" s="27"/>
      <c r="G13" s="27"/>
      <c r="H13" s="27"/>
      <c r="I13" s="80">
        <v>0</v>
      </c>
      <c r="J13" s="81">
        <f>J14+J15+J16</f>
        <v>3402.5591300000697</v>
      </c>
      <c r="K13" s="80">
        <f t="shared" si="0"/>
        <v>0.51161141555051259</v>
      </c>
      <c r="L13" s="80">
        <f>J13/'סכום נכסי הקרן'!$C$42</f>
        <v>7.9527353802450133E-3</v>
      </c>
    </row>
    <row r="14" spans="2:13">
      <c r="B14" t="s">
        <v>204</v>
      </c>
      <c r="C14" t="s">
        <v>205</v>
      </c>
      <c r="D14" t="s">
        <v>206</v>
      </c>
      <c r="E14" t="s">
        <v>207</v>
      </c>
      <c r="F14" t="s">
        <v>208</v>
      </c>
      <c r="G14" t="s">
        <v>102</v>
      </c>
      <c r="H14" s="78">
        <v>0</v>
      </c>
      <c r="I14" s="78">
        <v>0</v>
      </c>
      <c r="J14" s="77">
        <v>0.21801000000000001</v>
      </c>
      <c r="K14" s="78">
        <f t="shared" si="0"/>
        <v>3.2780151774809857E-5</v>
      </c>
      <c r="L14" s="78">
        <f>J14/'סכום נכסי הקרן'!$C$42</f>
        <v>5.0955053946327154E-7</v>
      </c>
    </row>
    <row r="15" spans="2:13">
      <c r="B15" t="s">
        <v>209</v>
      </c>
      <c r="C15" t="s">
        <v>210</v>
      </c>
      <c r="D15" t="s">
        <v>211</v>
      </c>
      <c r="E15" t="s">
        <v>207</v>
      </c>
      <c r="F15" t="s">
        <v>208</v>
      </c>
      <c r="G15" t="s">
        <v>102</v>
      </c>
      <c r="H15" s="78">
        <v>0</v>
      </c>
      <c r="I15" s="78">
        <v>0</v>
      </c>
      <c r="J15" s="77">
        <f>863.35109+1051.57432000007</f>
        <v>1914.9254100000699</v>
      </c>
      <c r="K15" s="78">
        <f t="shared" si="0"/>
        <v>0.28792966183772434</v>
      </c>
      <c r="L15" s="78">
        <f>J15/'סכום נכסי הקרן'!$C$42</f>
        <v>4.4757179748518968E-3</v>
      </c>
    </row>
    <row r="16" spans="2:13">
      <c r="B16" t="s">
        <v>212</v>
      </c>
      <c r="C16" t="s">
        <v>210</v>
      </c>
      <c r="D16" t="s">
        <v>211</v>
      </c>
      <c r="E16" t="s">
        <v>207</v>
      </c>
      <c r="F16" t="s">
        <v>208</v>
      </c>
      <c r="G16" t="s">
        <v>102</v>
      </c>
      <c r="H16" s="78">
        <v>0</v>
      </c>
      <c r="I16" s="78">
        <v>0</v>
      </c>
      <c r="J16" s="77">
        <v>1487.41571</v>
      </c>
      <c r="K16" s="78">
        <f t="shared" si="0"/>
        <v>0.22364897356101354</v>
      </c>
      <c r="L16" s="78">
        <f>J16/'סכום נכסי הקרן'!$C$42</f>
        <v>3.4765078548536538E-3</v>
      </c>
    </row>
    <row r="17" spans="2:12">
      <c r="B17" s="79" t="s">
        <v>213</v>
      </c>
      <c r="D17" s="16"/>
      <c r="I17" s="80">
        <v>0</v>
      </c>
      <c r="J17" s="81">
        <v>3248.1117240479998</v>
      </c>
      <c r="K17" s="80">
        <f t="shared" si="0"/>
        <v>0.48838858444948735</v>
      </c>
      <c r="L17" s="80">
        <f>J17/'סכום נכסי הקרן'!$C$42</f>
        <v>7.5917484575277984E-3</v>
      </c>
    </row>
    <row r="18" spans="2:12">
      <c r="B18" t="s">
        <v>214</v>
      </c>
      <c r="C18" t="s">
        <v>215</v>
      </c>
      <c r="D18" t="s">
        <v>211</v>
      </c>
      <c r="E18" t="s">
        <v>207</v>
      </c>
      <c r="F18" t="s">
        <v>208</v>
      </c>
      <c r="G18" t="s">
        <v>110</v>
      </c>
      <c r="H18" s="78">
        <v>0</v>
      </c>
      <c r="I18" s="78">
        <v>0</v>
      </c>
      <c r="J18" s="77">
        <v>1366.192822728</v>
      </c>
      <c r="K18" s="78">
        <f t="shared" si="0"/>
        <v>0.20542180671840621</v>
      </c>
      <c r="L18" s="78">
        <f>J18/'סכום נכסי הקרן'!$C$42</f>
        <v>3.1931759544603553E-3</v>
      </c>
    </row>
    <row r="19" spans="2:12">
      <c r="B19" t="s">
        <v>216</v>
      </c>
      <c r="C19" t="s">
        <v>217</v>
      </c>
      <c r="D19" t="s">
        <v>206</v>
      </c>
      <c r="E19" t="s">
        <v>207</v>
      </c>
      <c r="F19" t="s">
        <v>208</v>
      </c>
      <c r="G19" t="s">
        <v>106</v>
      </c>
      <c r="H19" s="78">
        <v>0</v>
      </c>
      <c r="I19" s="78">
        <v>0</v>
      </c>
      <c r="J19" s="77">
        <v>36.532594799999998</v>
      </c>
      <c r="K19" s="78">
        <f t="shared" si="0"/>
        <v>5.4930691356893224E-3</v>
      </c>
      <c r="L19" s="78">
        <f>J19/'סכום נכסי הקרן'!$C$42</f>
        <v>8.5386924399491346E-5</v>
      </c>
    </row>
    <row r="20" spans="2:12">
      <c r="B20" t="s">
        <v>218</v>
      </c>
      <c r="C20" t="s">
        <v>219</v>
      </c>
      <c r="D20" t="s">
        <v>211</v>
      </c>
      <c r="E20" t="s">
        <v>207</v>
      </c>
      <c r="F20" t="s">
        <v>208</v>
      </c>
      <c r="G20" t="s">
        <v>106</v>
      </c>
      <c r="H20" s="78">
        <v>0</v>
      </c>
      <c r="I20" s="78">
        <v>0</v>
      </c>
      <c r="J20" s="77">
        <v>1836.1722319200001</v>
      </c>
      <c r="K20" s="78">
        <f t="shared" si="0"/>
        <v>0.27608827323071861</v>
      </c>
      <c r="L20" s="78">
        <f>J20/'סכום נכסי הקרן'!$C$42</f>
        <v>4.2916497010335088E-3</v>
      </c>
    </row>
    <row r="21" spans="2:12">
      <c r="B21" t="s">
        <v>220</v>
      </c>
      <c r="C21" t="s">
        <v>221</v>
      </c>
      <c r="D21" t="s">
        <v>211</v>
      </c>
      <c r="E21" t="s">
        <v>207</v>
      </c>
      <c r="F21" t="s">
        <v>208</v>
      </c>
      <c r="G21" t="s">
        <v>113</v>
      </c>
      <c r="H21" s="78">
        <v>0</v>
      </c>
      <c r="I21" s="78">
        <v>0</v>
      </c>
      <c r="J21" s="77">
        <v>9.2140746</v>
      </c>
      <c r="K21" s="78">
        <f t="shared" si="0"/>
        <v>1.3854353646732737E-3</v>
      </c>
      <c r="L21" s="78">
        <f>J21/'סכום נכסי הקרן'!$C$42</f>
        <v>2.1535877634442584E-5</v>
      </c>
    </row>
    <row r="22" spans="2:12">
      <c r="B22" s="79" t="s">
        <v>222</v>
      </c>
      <c r="D22" s="16"/>
      <c r="I22" s="80">
        <v>0</v>
      </c>
      <c r="J22" s="81">
        <v>0</v>
      </c>
      <c r="K22" s="80">
        <f t="shared" si="0"/>
        <v>0</v>
      </c>
      <c r="L22" s="80">
        <f>J22/'סכום נכסי הקרן'!$C$42</f>
        <v>0</v>
      </c>
    </row>
    <row r="23" spans="2:12">
      <c r="B23" t="s">
        <v>223</v>
      </c>
      <c r="C23" t="s">
        <v>223</v>
      </c>
      <c r="D23" s="16"/>
      <c r="E23" t="s">
        <v>223</v>
      </c>
      <c r="G23" t="s">
        <v>223</v>
      </c>
      <c r="H23" s="78">
        <v>0</v>
      </c>
      <c r="I23" s="78">
        <v>0</v>
      </c>
      <c r="J23" s="77">
        <v>0</v>
      </c>
      <c r="K23" s="78">
        <f t="shared" si="0"/>
        <v>0</v>
      </c>
      <c r="L23" s="78">
        <f>J23/'סכום נכסי הקרן'!$C$42</f>
        <v>0</v>
      </c>
    </row>
    <row r="24" spans="2:12">
      <c r="B24" s="79" t="s">
        <v>224</v>
      </c>
      <c r="D24" s="16"/>
      <c r="I24" s="80">
        <v>0</v>
      </c>
      <c r="J24" s="81">
        <v>0</v>
      </c>
      <c r="K24" s="80">
        <f t="shared" si="0"/>
        <v>0</v>
      </c>
      <c r="L24" s="80">
        <f>J24/'סכום נכסי הקרן'!$C$42</f>
        <v>0</v>
      </c>
    </row>
    <row r="25" spans="2:12">
      <c r="B25" t="s">
        <v>223</v>
      </c>
      <c r="C25" t="s">
        <v>223</v>
      </c>
      <c r="D25" s="16"/>
      <c r="E25" t="s">
        <v>223</v>
      </c>
      <c r="G25" t="s">
        <v>223</v>
      </c>
      <c r="H25" s="78">
        <v>0</v>
      </c>
      <c r="I25" s="78">
        <v>0</v>
      </c>
      <c r="J25" s="77">
        <v>0</v>
      </c>
      <c r="K25" s="78">
        <f t="shared" si="0"/>
        <v>0</v>
      </c>
      <c r="L25" s="78">
        <f>J25/'סכום נכסי הקרן'!$C$42</f>
        <v>0</v>
      </c>
    </row>
    <row r="26" spans="2:12">
      <c r="B26" s="79" t="s">
        <v>225</v>
      </c>
      <c r="D26" s="16"/>
      <c r="I26" s="80">
        <v>0</v>
      </c>
      <c r="J26" s="81">
        <v>0</v>
      </c>
      <c r="K26" s="80">
        <f t="shared" si="0"/>
        <v>0</v>
      </c>
      <c r="L26" s="80">
        <f>J26/'סכום נכסי הקרן'!$C$42</f>
        <v>0</v>
      </c>
    </row>
    <row r="27" spans="2:12">
      <c r="B27" t="s">
        <v>223</v>
      </c>
      <c r="C27" t="s">
        <v>223</v>
      </c>
      <c r="D27" s="16"/>
      <c r="E27" t="s">
        <v>223</v>
      </c>
      <c r="G27" t="s">
        <v>223</v>
      </c>
      <c r="H27" s="78">
        <v>0</v>
      </c>
      <c r="I27" s="78">
        <v>0</v>
      </c>
      <c r="J27" s="77">
        <v>0</v>
      </c>
      <c r="K27" s="78">
        <f t="shared" si="0"/>
        <v>0</v>
      </c>
      <c r="L27" s="78">
        <f>J27/'סכום נכסי הקרן'!$C$42</f>
        <v>0</v>
      </c>
    </row>
    <row r="28" spans="2:12">
      <c r="B28" s="79" t="s">
        <v>226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223</v>
      </c>
      <c r="C29" t="s">
        <v>223</v>
      </c>
      <c r="D29" s="16"/>
      <c r="E29" t="s">
        <v>223</v>
      </c>
      <c r="G29" t="s">
        <v>223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227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223</v>
      </c>
      <c r="C31" t="s">
        <v>223</v>
      </c>
      <c r="D31" s="16"/>
      <c r="E31" t="s">
        <v>223</v>
      </c>
      <c r="G31" t="s">
        <v>223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s="79" t="s">
        <v>228</v>
      </c>
      <c r="D32" s="16"/>
      <c r="I32" s="80">
        <v>0</v>
      </c>
      <c r="J32" s="81">
        <v>0</v>
      </c>
      <c r="K32" s="80">
        <f t="shared" si="0"/>
        <v>0</v>
      </c>
      <c r="L32" s="80">
        <f>J32/'סכום נכסי הקרן'!$C$42</f>
        <v>0</v>
      </c>
    </row>
    <row r="33" spans="2:12">
      <c r="B33" s="79" t="s">
        <v>229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t="s">
        <v>223</v>
      </c>
      <c r="C34" t="s">
        <v>223</v>
      </c>
      <c r="D34" s="16"/>
      <c r="E34" t="s">
        <v>223</v>
      </c>
      <c r="G34" t="s">
        <v>223</v>
      </c>
      <c r="H34" s="78">
        <v>0</v>
      </c>
      <c r="I34" s="78">
        <v>0</v>
      </c>
      <c r="J34" s="77">
        <v>0</v>
      </c>
      <c r="K34" s="78">
        <f t="shared" si="0"/>
        <v>0</v>
      </c>
      <c r="L34" s="78">
        <f>J34/'סכום נכסי הקרן'!$C$42</f>
        <v>0</v>
      </c>
    </row>
    <row r="35" spans="2:12">
      <c r="B35" s="79" t="s">
        <v>227</v>
      </c>
      <c r="D35" s="16"/>
      <c r="I35" s="80">
        <v>0</v>
      </c>
      <c r="J35" s="81">
        <v>0</v>
      </c>
      <c r="K35" s="80">
        <f t="shared" si="0"/>
        <v>0</v>
      </c>
      <c r="L35" s="80">
        <f>J35/'סכום נכסי הקרן'!$C$42</f>
        <v>0</v>
      </c>
    </row>
    <row r="36" spans="2:12">
      <c r="B36" t="s">
        <v>223</v>
      </c>
      <c r="C36" t="s">
        <v>223</v>
      </c>
      <c r="D36" s="16"/>
      <c r="E36" t="s">
        <v>223</v>
      </c>
      <c r="G36" t="s">
        <v>223</v>
      </c>
      <c r="H36" s="78">
        <v>0</v>
      </c>
      <c r="I36" s="78">
        <v>0</v>
      </c>
      <c r="J36" s="77">
        <v>0</v>
      </c>
      <c r="K36" s="78">
        <f t="shared" si="0"/>
        <v>0</v>
      </c>
      <c r="L36" s="78">
        <f>J36/'סכום נכסי הקרן'!$C$42</f>
        <v>0</v>
      </c>
    </row>
    <row r="37" spans="2:12">
      <c r="B37" t="s">
        <v>230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E486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2.81</v>
      </c>
      <c r="I11" s="7"/>
      <c r="J11" s="7"/>
      <c r="K11" s="76">
        <v>1.8100000000000002E-2</v>
      </c>
      <c r="L11" s="75">
        <v>298870988</v>
      </c>
      <c r="M11" s="7"/>
      <c r="N11" s="75">
        <v>0</v>
      </c>
      <c r="O11" s="75">
        <v>324130.49391179997</v>
      </c>
      <c r="P11" s="7"/>
      <c r="Q11" s="76">
        <v>1</v>
      </c>
      <c r="R11" s="76">
        <v>0.75949999999999995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202</v>
      </c>
      <c r="C12" s="16"/>
      <c r="D12" s="16"/>
      <c r="H12" s="81">
        <v>2.81</v>
      </c>
      <c r="K12" s="80">
        <v>1.8100000000000002E-2</v>
      </c>
      <c r="L12" s="81">
        <v>298870988</v>
      </c>
      <c r="N12" s="81">
        <v>0</v>
      </c>
      <c r="O12" s="81">
        <v>324130.49391179997</v>
      </c>
      <c r="Q12" s="80">
        <v>1</v>
      </c>
      <c r="R12" s="80">
        <v>0.75949999999999995</v>
      </c>
    </row>
    <row r="13" spans="2:53">
      <c r="B13" s="79" t="s">
        <v>231</v>
      </c>
      <c r="C13" s="16"/>
      <c r="D13" s="16"/>
      <c r="H13" s="81">
        <v>2.38</v>
      </c>
      <c r="K13" s="80">
        <v>3.5999999999999999E-3</v>
      </c>
      <c r="L13" s="81">
        <v>161296114</v>
      </c>
      <c r="N13" s="81">
        <v>0</v>
      </c>
      <c r="O13" s="81">
        <v>190131.5473946</v>
      </c>
      <c r="Q13" s="80">
        <v>0.58660000000000001</v>
      </c>
      <c r="R13" s="80">
        <v>0.44550000000000001</v>
      </c>
    </row>
    <row r="14" spans="2:53">
      <c r="B14" s="79" t="s">
        <v>232</v>
      </c>
      <c r="C14" s="16"/>
      <c r="D14" s="16"/>
      <c r="H14" s="81">
        <v>2.38</v>
      </c>
      <c r="K14" s="80">
        <v>3.5999999999999999E-3</v>
      </c>
      <c r="L14" s="81">
        <v>161296114</v>
      </c>
      <c r="N14" s="81">
        <v>0</v>
      </c>
      <c r="O14" s="81">
        <v>190131.5473946</v>
      </c>
      <c r="Q14" s="80">
        <v>0.58660000000000001</v>
      </c>
      <c r="R14" s="80">
        <v>0.44550000000000001</v>
      </c>
    </row>
    <row r="15" spans="2:53">
      <c r="B15" t="s">
        <v>233</v>
      </c>
      <c r="C15" t="s">
        <v>234</v>
      </c>
      <c r="D15" t="s">
        <v>100</v>
      </c>
      <c r="E15" t="s">
        <v>235</v>
      </c>
      <c r="G15" t="s">
        <v>236</v>
      </c>
      <c r="H15" s="77">
        <v>0.57999999999999996</v>
      </c>
      <c r="I15" t="s">
        <v>102</v>
      </c>
      <c r="J15" s="78">
        <v>0.04</v>
      </c>
      <c r="K15" s="78">
        <v>7.7999999999999996E-3</v>
      </c>
      <c r="L15" s="77">
        <v>38682832</v>
      </c>
      <c r="M15" s="77">
        <v>142.53</v>
      </c>
      <c r="N15" s="77">
        <v>0</v>
      </c>
      <c r="O15" s="77">
        <v>55134.640449600003</v>
      </c>
      <c r="P15" s="78">
        <v>4.4000000000000003E-3</v>
      </c>
      <c r="Q15" s="78">
        <v>0.1701</v>
      </c>
      <c r="R15" s="78">
        <v>0.12920000000000001</v>
      </c>
    </row>
    <row r="16" spans="2:53">
      <c r="B16" t="s">
        <v>237</v>
      </c>
      <c r="C16" t="s">
        <v>238</v>
      </c>
      <c r="D16" t="s">
        <v>100</v>
      </c>
      <c r="E16" t="s">
        <v>235</v>
      </c>
      <c r="G16" t="s">
        <v>239</v>
      </c>
      <c r="H16" s="77">
        <v>5.34</v>
      </c>
      <c r="I16" t="s">
        <v>102</v>
      </c>
      <c r="J16" s="78">
        <v>5.0000000000000001E-3</v>
      </c>
      <c r="K16" s="78">
        <v>1.26E-2</v>
      </c>
      <c r="L16" s="77">
        <v>21333361</v>
      </c>
      <c r="M16" s="77">
        <v>107.42</v>
      </c>
      <c r="N16" s="77">
        <v>0</v>
      </c>
      <c r="O16" s="77">
        <v>22916.2963862</v>
      </c>
      <c r="P16" s="78">
        <v>1E-3</v>
      </c>
      <c r="Q16" s="78">
        <v>7.0699999999999999E-2</v>
      </c>
      <c r="R16" s="78">
        <v>5.3699999999999998E-2</v>
      </c>
    </row>
    <row r="17" spans="2:18">
      <c r="B17" t="s">
        <v>240</v>
      </c>
      <c r="C17" t="s">
        <v>241</v>
      </c>
      <c r="D17" t="s">
        <v>100</v>
      </c>
      <c r="E17" t="s">
        <v>235</v>
      </c>
      <c r="G17" t="s">
        <v>242</v>
      </c>
      <c r="H17" s="77">
        <v>2.58</v>
      </c>
      <c r="I17" t="s">
        <v>102</v>
      </c>
      <c r="J17" s="78">
        <v>1E-3</v>
      </c>
      <c r="K17" s="78">
        <v>1.1299999999999999E-2</v>
      </c>
      <c r="L17" s="77">
        <v>4095721</v>
      </c>
      <c r="M17" s="77">
        <v>108.67</v>
      </c>
      <c r="N17" s="77">
        <v>0</v>
      </c>
      <c r="O17" s="77">
        <v>4450.8200107000002</v>
      </c>
      <c r="P17" s="78">
        <v>2.0000000000000001E-4</v>
      </c>
      <c r="Q17" s="78">
        <v>1.37E-2</v>
      </c>
      <c r="R17" s="78">
        <v>1.04E-2</v>
      </c>
    </row>
    <row r="18" spans="2:18">
      <c r="B18" t="s">
        <v>243</v>
      </c>
      <c r="C18" t="s">
        <v>244</v>
      </c>
      <c r="D18" t="s">
        <v>100</v>
      </c>
      <c r="E18" t="s">
        <v>235</v>
      </c>
      <c r="G18" t="s">
        <v>245</v>
      </c>
      <c r="H18" s="77">
        <v>1.83</v>
      </c>
      <c r="I18" t="s">
        <v>102</v>
      </c>
      <c r="J18" s="78">
        <v>7.4999999999999997E-3</v>
      </c>
      <c r="K18" s="78">
        <v>1.2500000000000001E-2</v>
      </c>
      <c r="L18" s="77">
        <v>56803529</v>
      </c>
      <c r="M18" s="77">
        <v>111.09</v>
      </c>
      <c r="N18" s="77">
        <v>0</v>
      </c>
      <c r="O18" s="77">
        <v>63103.040366100002</v>
      </c>
      <c r="P18" s="78">
        <v>2.5999999999999999E-3</v>
      </c>
      <c r="Q18" s="78">
        <v>0.19470000000000001</v>
      </c>
      <c r="R18" s="78">
        <v>0.1479</v>
      </c>
    </row>
    <row r="19" spans="2:18">
      <c r="B19" t="s">
        <v>246</v>
      </c>
      <c r="C19" t="s">
        <v>247</v>
      </c>
      <c r="D19" t="s">
        <v>100</v>
      </c>
      <c r="E19" t="s">
        <v>235</v>
      </c>
      <c r="G19" t="s">
        <v>248</v>
      </c>
      <c r="H19" s="77">
        <v>7.89</v>
      </c>
      <c r="I19" t="s">
        <v>102</v>
      </c>
      <c r="J19" s="78">
        <v>1E-3</v>
      </c>
      <c r="K19" s="78">
        <v>1.46E-2</v>
      </c>
      <c r="L19" s="77">
        <v>4761758</v>
      </c>
      <c r="M19" s="77">
        <v>100.3</v>
      </c>
      <c r="N19" s="77">
        <v>0</v>
      </c>
      <c r="O19" s="77">
        <v>4776.0432739999997</v>
      </c>
      <c r="P19" s="78">
        <v>2.0000000000000001E-4</v>
      </c>
      <c r="Q19" s="78">
        <v>1.47E-2</v>
      </c>
      <c r="R19" s="78">
        <v>1.12E-2</v>
      </c>
    </row>
    <row r="20" spans="2:18">
      <c r="B20" t="s">
        <v>249</v>
      </c>
      <c r="C20" t="s">
        <v>250</v>
      </c>
      <c r="D20" t="s">
        <v>100</v>
      </c>
      <c r="E20" t="s">
        <v>235</v>
      </c>
      <c r="G20" t="s">
        <v>251</v>
      </c>
      <c r="H20" s="77">
        <v>3.38</v>
      </c>
      <c r="I20" t="s">
        <v>102</v>
      </c>
      <c r="J20" s="78">
        <v>7.4999999999999997E-3</v>
      </c>
      <c r="K20" s="78">
        <v>-2.35E-2</v>
      </c>
      <c r="L20" s="77">
        <v>35618913</v>
      </c>
      <c r="M20" s="77">
        <v>111.6</v>
      </c>
      <c r="N20" s="77">
        <v>0</v>
      </c>
      <c r="O20" s="77">
        <v>39750.706908</v>
      </c>
      <c r="P20" s="78">
        <v>1.6999999999999999E-3</v>
      </c>
      <c r="Q20" s="78">
        <v>0.1226</v>
      </c>
      <c r="R20" s="78">
        <v>9.3100000000000002E-2</v>
      </c>
    </row>
    <row r="21" spans="2:18">
      <c r="B21" s="79" t="s">
        <v>252</v>
      </c>
      <c r="C21" s="16"/>
      <c r="D21" s="16"/>
      <c r="H21" s="81">
        <v>3.4</v>
      </c>
      <c r="K21" s="80">
        <v>3.8600000000000002E-2</v>
      </c>
      <c r="L21" s="81">
        <v>137574874</v>
      </c>
      <c r="N21" s="81">
        <v>0</v>
      </c>
      <c r="O21" s="81">
        <v>133998.94651720001</v>
      </c>
      <c r="Q21" s="80">
        <v>0.41339999999999999</v>
      </c>
      <c r="R21" s="80">
        <v>0.314</v>
      </c>
    </row>
    <row r="22" spans="2:18">
      <c r="B22" s="79" t="s">
        <v>253</v>
      </c>
      <c r="C22" s="16"/>
      <c r="D22" s="16"/>
      <c r="H22" s="81">
        <v>0.5</v>
      </c>
      <c r="K22" s="80">
        <v>4.2900000000000001E-2</v>
      </c>
      <c r="L22" s="81">
        <v>12623014</v>
      </c>
      <c r="N22" s="81">
        <v>0</v>
      </c>
      <c r="O22" s="81">
        <v>12357.889926</v>
      </c>
      <c r="Q22" s="80">
        <v>3.8100000000000002E-2</v>
      </c>
      <c r="R22" s="80">
        <v>2.9000000000000001E-2</v>
      </c>
    </row>
    <row r="23" spans="2:18">
      <c r="B23" t="s">
        <v>254</v>
      </c>
      <c r="C23" t="s">
        <v>255</v>
      </c>
      <c r="D23" t="s">
        <v>100</v>
      </c>
      <c r="E23" t="s">
        <v>235</v>
      </c>
      <c r="G23" t="s">
        <v>256</v>
      </c>
      <c r="H23" s="77">
        <v>0.01</v>
      </c>
      <c r="I23" t="s">
        <v>102</v>
      </c>
      <c r="J23" s="78">
        <v>0</v>
      </c>
      <c r="K23" s="78">
        <v>2.46E-2</v>
      </c>
      <c r="L23" s="77">
        <v>58446</v>
      </c>
      <c r="M23" s="77">
        <v>99.98</v>
      </c>
      <c r="N23" s="77">
        <v>0</v>
      </c>
      <c r="O23" s="77">
        <v>58.434310799999999</v>
      </c>
      <c r="P23" s="78">
        <v>0</v>
      </c>
      <c r="Q23" s="78">
        <v>2.0000000000000001E-4</v>
      </c>
      <c r="R23" s="78">
        <v>1E-4</v>
      </c>
    </row>
    <row r="24" spans="2:18">
      <c r="B24" t="s">
        <v>257</v>
      </c>
      <c r="C24" t="s">
        <v>258</v>
      </c>
      <c r="D24" t="s">
        <v>100</v>
      </c>
      <c r="E24" t="s">
        <v>235</v>
      </c>
      <c r="G24" t="s">
        <v>259</v>
      </c>
      <c r="H24" s="77">
        <v>0.51</v>
      </c>
      <c r="I24" t="s">
        <v>102</v>
      </c>
      <c r="J24" s="78">
        <v>0</v>
      </c>
      <c r="K24" s="78">
        <v>4.2999999999999997E-2</v>
      </c>
      <c r="L24" s="77">
        <v>12564568</v>
      </c>
      <c r="M24" s="77">
        <v>97.89</v>
      </c>
      <c r="N24" s="77">
        <v>0</v>
      </c>
      <c r="O24" s="77">
        <v>12299.4556152</v>
      </c>
      <c r="P24" s="78">
        <v>6.9999999999999999E-4</v>
      </c>
      <c r="Q24" s="78">
        <v>3.7900000000000003E-2</v>
      </c>
      <c r="R24" s="78">
        <v>2.8799999999999999E-2</v>
      </c>
    </row>
    <row r="25" spans="2:18">
      <c r="B25" s="79" t="s">
        <v>260</v>
      </c>
      <c r="C25" s="16"/>
      <c r="D25" s="16"/>
      <c r="H25" s="81">
        <v>3.47</v>
      </c>
      <c r="K25" s="80">
        <v>3.73E-2</v>
      </c>
      <c r="L25" s="81">
        <v>113952163</v>
      </c>
      <c r="N25" s="81">
        <v>0</v>
      </c>
      <c r="O25" s="81">
        <v>111043.94850139999</v>
      </c>
      <c r="Q25" s="80">
        <v>0.34260000000000002</v>
      </c>
      <c r="R25" s="80">
        <v>0.26019999999999999</v>
      </c>
    </row>
    <row r="26" spans="2:18">
      <c r="B26" t="s">
        <v>261</v>
      </c>
      <c r="C26" t="s">
        <v>262</v>
      </c>
      <c r="D26" t="s">
        <v>100</v>
      </c>
      <c r="E26" t="s">
        <v>235</v>
      </c>
      <c r="G26" t="s">
        <v>263</v>
      </c>
      <c r="H26" s="77">
        <v>2.15</v>
      </c>
      <c r="I26" t="s">
        <v>102</v>
      </c>
      <c r="J26" s="78">
        <v>5.0000000000000001E-3</v>
      </c>
      <c r="K26" s="78">
        <v>3.7499999999999999E-2</v>
      </c>
      <c r="L26" s="77">
        <v>17645207</v>
      </c>
      <c r="M26" s="77">
        <v>93.78</v>
      </c>
      <c r="N26" s="77">
        <v>0</v>
      </c>
      <c r="O26" s="77">
        <v>16547.675124599999</v>
      </c>
      <c r="P26" s="78">
        <v>6.9999999999999999E-4</v>
      </c>
      <c r="Q26" s="78">
        <v>5.11E-2</v>
      </c>
      <c r="R26" s="78">
        <v>3.8800000000000001E-2</v>
      </c>
    </row>
    <row r="27" spans="2:18">
      <c r="B27" t="s">
        <v>264</v>
      </c>
      <c r="C27" t="s">
        <v>265</v>
      </c>
      <c r="D27" t="s">
        <v>100</v>
      </c>
      <c r="E27" t="s">
        <v>235</v>
      </c>
      <c r="G27" t="s">
        <v>266</v>
      </c>
      <c r="H27" s="77">
        <v>4.67</v>
      </c>
      <c r="I27" t="s">
        <v>102</v>
      </c>
      <c r="J27" s="78">
        <v>3.7499999999999999E-2</v>
      </c>
      <c r="K27" s="78">
        <v>3.7100000000000001E-2</v>
      </c>
      <c r="L27" s="77">
        <v>19052523</v>
      </c>
      <c r="M27" s="77">
        <v>102.8</v>
      </c>
      <c r="N27" s="77">
        <v>0</v>
      </c>
      <c r="O27" s="77">
        <v>19585.993643999998</v>
      </c>
      <c r="P27" s="78">
        <v>1.5E-3</v>
      </c>
      <c r="Q27" s="78">
        <v>6.0400000000000002E-2</v>
      </c>
      <c r="R27" s="78">
        <v>4.5900000000000003E-2</v>
      </c>
    </row>
    <row r="28" spans="2:18">
      <c r="B28" t="s">
        <v>267</v>
      </c>
      <c r="C28" t="s">
        <v>268</v>
      </c>
      <c r="D28" t="s">
        <v>100</v>
      </c>
      <c r="E28" t="s">
        <v>235</v>
      </c>
      <c r="G28" t="s">
        <v>269</v>
      </c>
      <c r="H28" s="77">
        <v>3.13</v>
      </c>
      <c r="I28" t="s">
        <v>102</v>
      </c>
      <c r="J28" s="78">
        <v>0.02</v>
      </c>
      <c r="K28" s="78">
        <v>3.6400000000000002E-2</v>
      </c>
      <c r="L28" s="77">
        <v>11607953</v>
      </c>
      <c r="M28" s="77">
        <v>96.55</v>
      </c>
      <c r="N28" s="77">
        <v>0</v>
      </c>
      <c r="O28" s="77">
        <v>11207.4786215</v>
      </c>
      <c r="P28" s="78">
        <v>5.0000000000000001E-4</v>
      </c>
      <c r="Q28" s="78">
        <v>3.4599999999999999E-2</v>
      </c>
      <c r="R28" s="78">
        <v>2.63E-2</v>
      </c>
    </row>
    <row r="29" spans="2:18">
      <c r="B29" t="s">
        <v>270</v>
      </c>
      <c r="C29" t="s">
        <v>271</v>
      </c>
      <c r="D29" t="s">
        <v>100</v>
      </c>
      <c r="E29" t="s">
        <v>235</v>
      </c>
      <c r="G29" t="s">
        <v>272</v>
      </c>
      <c r="H29" s="77">
        <v>7.82</v>
      </c>
      <c r="I29" t="s">
        <v>102</v>
      </c>
      <c r="J29" s="78">
        <v>1.2999999999999999E-2</v>
      </c>
      <c r="K29" s="78">
        <v>3.9699999999999999E-2</v>
      </c>
      <c r="L29" s="77">
        <v>10441587</v>
      </c>
      <c r="M29" s="77">
        <v>82.23</v>
      </c>
      <c r="N29" s="77">
        <v>0</v>
      </c>
      <c r="O29" s="77">
        <v>8586.1169900999994</v>
      </c>
      <c r="P29" s="78">
        <v>5.0000000000000001E-4</v>
      </c>
      <c r="Q29" s="78">
        <v>2.6499999999999999E-2</v>
      </c>
      <c r="R29" s="78">
        <v>2.01E-2</v>
      </c>
    </row>
    <row r="30" spans="2:18">
      <c r="B30" t="s">
        <v>273</v>
      </c>
      <c r="C30" t="s">
        <v>274</v>
      </c>
      <c r="D30" t="s">
        <v>100</v>
      </c>
      <c r="E30" t="s">
        <v>235</v>
      </c>
      <c r="G30" t="s">
        <v>275</v>
      </c>
      <c r="H30" s="77">
        <v>4.53</v>
      </c>
      <c r="I30" t="s">
        <v>102</v>
      </c>
      <c r="J30" s="78">
        <v>2.2499999999999999E-2</v>
      </c>
      <c r="K30" s="78">
        <v>3.6600000000000001E-2</v>
      </c>
      <c r="L30" s="77">
        <v>17317022</v>
      </c>
      <c r="M30" s="77">
        <v>94.49</v>
      </c>
      <c r="N30" s="77">
        <v>0</v>
      </c>
      <c r="O30" s="77">
        <v>16362.8540878</v>
      </c>
      <c r="P30" s="78">
        <v>5.9999999999999995E-4</v>
      </c>
      <c r="Q30" s="78">
        <v>5.0500000000000003E-2</v>
      </c>
      <c r="R30" s="78">
        <v>3.8300000000000001E-2</v>
      </c>
    </row>
    <row r="31" spans="2:18">
      <c r="B31" t="s">
        <v>276</v>
      </c>
      <c r="C31" t="s">
        <v>277</v>
      </c>
      <c r="D31" t="s">
        <v>100</v>
      </c>
      <c r="E31" t="s">
        <v>235</v>
      </c>
      <c r="G31" t="s">
        <v>278</v>
      </c>
      <c r="H31" s="77">
        <v>1.65</v>
      </c>
      <c r="I31" t="s">
        <v>102</v>
      </c>
      <c r="J31" s="78">
        <v>1.7500000000000002E-2</v>
      </c>
      <c r="K31" s="78">
        <v>3.78E-2</v>
      </c>
      <c r="L31" s="77">
        <v>13890702</v>
      </c>
      <c r="M31" s="77">
        <v>97.32</v>
      </c>
      <c r="N31" s="77">
        <v>0</v>
      </c>
      <c r="O31" s="77">
        <v>13518.431186399999</v>
      </c>
      <c r="P31" s="78">
        <v>5.9999999999999995E-4</v>
      </c>
      <c r="Q31" s="78">
        <v>4.1700000000000001E-2</v>
      </c>
      <c r="R31" s="78">
        <v>3.1699999999999999E-2</v>
      </c>
    </row>
    <row r="32" spans="2:18">
      <c r="B32" t="s">
        <v>279</v>
      </c>
      <c r="C32" t="s">
        <v>280</v>
      </c>
      <c r="D32" t="s">
        <v>100</v>
      </c>
      <c r="E32" t="s">
        <v>235</v>
      </c>
      <c r="G32" t="s">
        <v>281</v>
      </c>
      <c r="H32" s="77">
        <v>1.33</v>
      </c>
      <c r="I32" t="s">
        <v>102</v>
      </c>
      <c r="J32" s="78">
        <v>5.0000000000000001E-3</v>
      </c>
      <c r="K32" s="78">
        <v>3.8199999999999998E-2</v>
      </c>
      <c r="L32" s="77">
        <v>5572428</v>
      </c>
      <c r="M32" s="77">
        <v>96.1</v>
      </c>
      <c r="N32" s="77">
        <v>0</v>
      </c>
      <c r="O32" s="77">
        <v>5355.1033079999997</v>
      </c>
      <c r="P32" s="78">
        <v>2.0000000000000001E-4</v>
      </c>
      <c r="Q32" s="78">
        <v>1.6500000000000001E-2</v>
      </c>
      <c r="R32" s="78">
        <v>1.2500000000000001E-2</v>
      </c>
    </row>
    <row r="33" spans="2:18">
      <c r="B33" t="s">
        <v>282</v>
      </c>
      <c r="C33" t="s">
        <v>283</v>
      </c>
      <c r="D33" t="s">
        <v>100</v>
      </c>
      <c r="E33" t="s">
        <v>235</v>
      </c>
      <c r="G33" t="s">
        <v>263</v>
      </c>
      <c r="H33" s="77">
        <v>2.67</v>
      </c>
      <c r="I33" t="s">
        <v>102</v>
      </c>
      <c r="J33" s="78">
        <v>6.25E-2</v>
      </c>
      <c r="K33" s="78">
        <v>3.6499999999999998E-2</v>
      </c>
      <c r="L33" s="77">
        <v>18424741</v>
      </c>
      <c r="M33" s="77">
        <v>107.9</v>
      </c>
      <c r="N33" s="77">
        <v>0</v>
      </c>
      <c r="O33" s="77">
        <v>19880.295538999999</v>
      </c>
      <c r="P33" s="78">
        <v>1.1999999999999999E-3</v>
      </c>
      <c r="Q33" s="78">
        <v>6.13E-2</v>
      </c>
      <c r="R33" s="78">
        <v>4.6600000000000003E-2</v>
      </c>
    </row>
    <row r="34" spans="2:18">
      <c r="B34" s="79" t="s">
        <v>284</v>
      </c>
      <c r="C34" s="16"/>
      <c r="D34" s="16"/>
      <c r="H34" s="81">
        <v>6.04</v>
      </c>
      <c r="K34" s="80">
        <v>4.7199999999999999E-2</v>
      </c>
      <c r="L34" s="81">
        <v>10999697</v>
      </c>
      <c r="N34" s="81">
        <v>0</v>
      </c>
      <c r="O34" s="81">
        <v>10597.1080898</v>
      </c>
      <c r="Q34" s="80">
        <v>3.27E-2</v>
      </c>
      <c r="R34" s="80">
        <v>2.4799999999999999E-2</v>
      </c>
    </row>
    <row r="35" spans="2:18">
      <c r="B35" t="s">
        <v>285</v>
      </c>
      <c r="C35" t="s">
        <v>286</v>
      </c>
      <c r="D35" t="s">
        <v>100</v>
      </c>
      <c r="E35" t="s">
        <v>235</v>
      </c>
      <c r="G35" t="s">
        <v>287</v>
      </c>
      <c r="H35" s="77">
        <v>6.04</v>
      </c>
      <c r="I35" t="s">
        <v>102</v>
      </c>
      <c r="J35" s="78">
        <v>4.02E-2</v>
      </c>
      <c r="K35" s="78">
        <v>4.7199999999999999E-2</v>
      </c>
      <c r="L35" s="77">
        <v>10999697</v>
      </c>
      <c r="M35" s="77">
        <v>96.34</v>
      </c>
      <c r="N35" s="77">
        <v>0</v>
      </c>
      <c r="O35" s="77">
        <v>10597.1080898</v>
      </c>
      <c r="P35" s="78">
        <v>4.0000000000000002E-4</v>
      </c>
      <c r="Q35" s="78">
        <v>3.27E-2</v>
      </c>
      <c r="R35" s="78">
        <v>2.4799999999999999E-2</v>
      </c>
    </row>
    <row r="36" spans="2:18">
      <c r="B36" s="79" t="s">
        <v>288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223</v>
      </c>
      <c r="C37" t="s">
        <v>223</v>
      </c>
      <c r="D37" s="16"/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228</v>
      </c>
      <c r="C38" s="16"/>
      <c r="D38" s="16"/>
      <c r="H38" s="81">
        <v>0</v>
      </c>
      <c r="K38" s="80">
        <v>0</v>
      </c>
      <c r="L38" s="81">
        <v>0</v>
      </c>
      <c r="N38" s="81">
        <v>0</v>
      </c>
      <c r="O38" s="81">
        <v>0</v>
      </c>
      <c r="Q38" s="80">
        <v>0</v>
      </c>
      <c r="R38" s="80">
        <v>0</v>
      </c>
    </row>
    <row r="39" spans="2:18">
      <c r="B39" s="79" t="s">
        <v>289</v>
      </c>
      <c r="C39" s="16"/>
      <c r="D39" s="16"/>
      <c r="H39" s="81">
        <v>0</v>
      </c>
      <c r="K39" s="80">
        <v>0</v>
      </c>
      <c r="L39" s="81">
        <v>0</v>
      </c>
      <c r="N39" s="81">
        <v>0</v>
      </c>
      <c r="O39" s="81">
        <v>0</v>
      </c>
      <c r="Q39" s="80">
        <v>0</v>
      </c>
      <c r="R39" s="80">
        <v>0</v>
      </c>
    </row>
    <row r="40" spans="2:18">
      <c r="B40" t="s">
        <v>223</v>
      </c>
      <c r="C40" t="s">
        <v>223</v>
      </c>
      <c r="D40" s="16"/>
      <c r="E40" t="s">
        <v>223</v>
      </c>
      <c r="H40" s="77">
        <v>0</v>
      </c>
      <c r="I40" t="s">
        <v>223</v>
      </c>
      <c r="J40" s="78">
        <v>0</v>
      </c>
      <c r="K40" s="78">
        <v>0</v>
      </c>
      <c r="L40" s="77">
        <v>0</v>
      </c>
      <c r="M40" s="77">
        <v>0</v>
      </c>
      <c r="O40" s="77">
        <v>0</v>
      </c>
      <c r="P40" s="78">
        <v>0</v>
      </c>
      <c r="Q40" s="78">
        <v>0</v>
      </c>
      <c r="R40" s="78">
        <v>0</v>
      </c>
    </row>
    <row r="41" spans="2:18">
      <c r="B41" s="79" t="s">
        <v>290</v>
      </c>
      <c r="C41" s="16"/>
      <c r="D41" s="16"/>
      <c r="H41" s="81">
        <v>0</v>
      </c>
      <c r="K41" s="80">
        <v>0</v>
      </c>
      <c r="L41" s="81">
        <v>0</v>
      </c>
      <c r="N41" s="81">
        <v>0</v>
      </c>
      <c r="O41" s="81">
        <v>0</v>
      </c>
      <c r="Q41" s="80">
        <v>0</v>
      </c>
      <c r="R41" s="80">
        <v>0</v>
      </c>
    </row>
    <row r="42" spans="2:18">
      <c r="B42" t="s">
        <v>223</v>
      </c>
      <c r="C42" t="s">
        <v>223</v>
      </c>
      <c r="D42" s="16"/>
      <c r="E42" t="s">
        <v>223</v>
      </c>
      <c r="H42" s="77">
        <v>0</v>
      </c>
      <c r="I42" t="s">
        <v>223</v>
      </c>
      <c r="J42" s="78">
        <v>0</v>
      </c>
      <c r="K42" s="78">
        <v>0</v>
      </c>
      <c r="L42" s="77">
        <v>0</v>
      </c>
      <c r="M42" s="77">
        <v>0</v>
      </c>
      <c r="O42" s="77">
        <v>0</v>
      </c>
      <c r="P42" s="78">
        <v>0</v>
      </c>
      <c r="Q42" s="78">
        <v>0</v>
      </c>
      <c r="R42" s="78">
        <v>0</v>
      </c>
    </row>
    <row r="43" spans="2:18">
      <c r="B43" t="s">
        <v>291</v>
      </c>
      <c r="C43" s="16"/>
      <c r="D43" s="16"/>
    </row>
    <row r="44" spans="2:18">
      <c r="B44" t="s">
        <v>292</v>
      </c>
      <c r="C44" s="16"/>
      <c r="D44" s="16"/>
    </row>
    <row r="45" spans="2:18">
      <c r="B45" t="s">
        <v>293</v>
      </c>
      <c r="C45" s="16"/>
      <c r="D45" s="16"/>
    </row>
    <row r="46" spans="2:18">
      <c r="B46" t="s">
        <v>294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202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295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223</v>
      </c>
      <c r="C14" t="s">
        <v>223</v>
      </c>
      <c r="D14" s="16"/>
      <c r="E14" s="16"/>
      <c r="F14" s="16"/>
      <c r="G14" t="s">
        <v>223</v>
      </c>
      <c r="H14" t="s">
        <v>223</v>
      </c>
      <c r="K14" s="77">
        <v>0</v>
      </c>
      <c r="L14" t="s">
        <v>223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252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223</v>
      </c>
      <c r="C16" t="s">
        <v>223</v>
      </c>
      <c r="D16" s="16"/>
      <c r="E16" s="16"/>
      <c r="F16" s="16"/>
      <c r="G16" t="s">
        <v>223</v>
      </c>
      <c r="H16" t="s">
        <v>223</v>
      </c>
      <c r="K16" s="77">
        <v>0</v>
      </c>
      <c r="L16" t="s">
        <v>223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296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223</v>
      </c>
      <c r="C18" t="s">
        <v>223</v>
      </c>
      <c r="D18" s="16"/>
      <c r="E18" s="16"/>
      <c r="F18" s="16"/>
      <c r="G18" t="s">
        <v>223</v>
      </c>
      <c r="H18" t="s">
        <v>223</v>
      </c>
      <c r="K18" s="77">
        <v>0</v>
      </c>
      <c r="L18" t="s">
        <v>223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228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297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223</v>
      </c>
      <c r="C21" t="s">
        <v>223</v>
      </c>
      <c r="D21" s="16"/>
      <c r="E21" s="16"/>
      <c r="F21" s="16"/>
      <c r="G21" t="s">
        <v>223</v>
      </c>
      <c r="H21" t="s">
        <v>223</v>
      </c>
      <c r="K21" s="77">
        <v>0</v>
      </c>
      <c r="L21" t="s">
        <v>223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298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223</v>
      </c>
      <c r="C23" t="s">
        <v>223</v>
      </c>
      <c r="D23" s="16"/>
      <c r="E23" s="16"/>
      <c r="F23" s="16"/>
      <c r="G23" t="s">
        <v>223</v>
      </c>
      <c r="H23" t="s">
        <v>223</v>
      </c>
      <c r="K23" s="77">
        <v>0</v>
      </c>
      <c r="L23" t="s">
        <v>223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230</v>
      </c>
      <c r="C24" s="16"/>
      <c r="D24" s="16"/>
      <c r="E24" s="16"/>
      <c r="F24" s="16"/>
      <c r="G24" s="16"/>
    </row>
    <row r="25" spans="2:21">
      <c r="B25" t="s">
        <v>291</v>
      </c>
      <c r="C25" s="16"/>
      <c r="D25" s="16"/>
      <c r="E25" s="16"/>
      <c r="F25" s="16"/>
      <c r="G25" s="16"/>
    </row>
    <row r="26" spans="2:21">
      <c r="B26" t="s">
        <v>292</v>
      </c>
      <c r="C26" s="16"/>
      <c r="D26" s="16"/>
      <c r="E26" s="16"/>
      <c r="F26" s="16"/>
      <c r="G26" s="16"/>
    </row>
    <row r="27" spans="2:21">
      <c r="B27" t="s">
        <v>293</v>
      </c>
      <c r="C27" s="16"/>
      <c r="D27" s="16"/>
      <c r="E27" s="16"/>
      <c r="F27" s="16"/>
      <c r="G27" s="16"/>
    </row>
    <row r="28" spans="2:21">
      <c r="B28" t="s">
        <v>294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3.78</v>
      </c>
      <c r="L11" s="7"/>
      <c r="M11" s="7"/>
      <c r="N11" s="76">
        <v>4.6399999999999997E-2</v>
      </c>
      <c r="O11" s="75">
        <v>30035108.550000001</v>
      </c>
      <c r="P11" s="33"/>
      <c r="Q11" s="75">
        <v>37.977589999999999</v>
      </c>
      <c r="R11" s="75">
        <v>30654.103151211999</v>
      </c>
      <c r="S11" s="7"/>
      <c r="T11" s="76">
        <v>1</v>
      </c>
      <c r="U11" s="76">
        <v>7.1800000000000003E-2</v>
      </c>
      <c r="V11" s="35"/>
      <c r="BI11" s="16"/>
      <c r="BJ11" s="19"/>
      <c r="BK11" s="16"/>
      <c r="BN11" s="16"/>
    </row>
    <row r="12" spans="2:66">
      <c r="B12" s="79" t="s">
        <v>202</v>
      </c>
      <c r="C12" s="16"/>
      <c r="D12" s="16"/>
      <c r="E12" s="16"/>
      <c r="F12" s="16"/>
      <c r="K12" s="81">
        <v>3.77</v>
      </c>
      <c r="N12" s="80">
        <v>4.5600000000000002E-2</v>
      </c>
      <c r="O12" s="81">
        <v>29577108.550000001</v>
      </c>
      <c r="Q12" s="81">
        <v>37.977589999999999</v>
      </c>
      <c r="R12" s="81">
        <v>28988.476503397</v>
      </c>
      <c r="T12" s="80">
        <v>0.94569999999999999</v>
      </c>
      <c r="U12" s="80">
        <v>6.7900000000000002E-2</v>
      </c>
    </row>
    <row r="13" spans="2:66">
      <c r="B13" s="79" t="s">
        <v>295</v>
      </c>
      <c r="C13" s="16"/>
      <c r="D13" s="16"/>
      <c r="E13" s="16"/>
      <c r="F13" s="16"/>
      <c r="K13" s="81">
        <v>4.6399999999999997</v>
      </c>
      <c r="N13" s="80">
        <v>3.4099999999999998E-2</v>
      </c>
      <c r="O13" s="81">
        <v>15610558.039999999</v>
      </c>
      <c r="Q13" s="81">
        <v>37.977589999999999</v>
      </c>
      <c r="R13" s="81">
        <v>15541.990440674999</v>
      </c>
      <c r="T13" s="80">
        <v>0.50700000000000001</v>
      </c>
      <c r="U13" s="80">
        <v>3.6400000000000002E-2</v>
      </c>
    </row>
    <row r="14" spans="2:66">
      <c r="B14" t="s">
        <v>299</v>
      </c>
      <c r="C14" t="s">
        <v>300</v>
      </c>
      <c r="D14" t="s">
        <v>100</v>
      </c>
      <c r="E14" t="s">
        <v>123</v>
      </c>
      <c r="F14" t="s">
        <v>301</v>
      </c>
      <c r="G14" t="s">
        <v>302</v>
      </c>
      <c r="H14" t="s">
        <v>303</v>
      </c>
      <c r="I14" t="s">
        <v>150</v>
      </c>
      <c r="J14" t="s">
        <v>304</v>
      </c>
      <c r="K14" s="77">
        <v>6.13</v>
      </c>
      <c r="L14" t="s">
        <v>102</v>
      </c>
      <c r="M14" s="78">
        <v>2.6499999999999999E-2</v>
      </c>
      <c r="N14" s="78">
        <v>2.3699999999999999E-2</v>
      </c>
      <c r="O14" s="77">
        <v>358491.11</v>
      </c>
      <c r="P14" s="77">
        <v>114.04</v>
      </c>
      <c r="Q14" s="77">
        <v>0</v>
      </c>
      <c r="R14" s="77">
        <v>408.823261844</v>
      </c>
      <c r="S14" s="78">
        <v>2.0000000000000001E-4</v>
      </c>
      <c r="T14" s="78">
        <v>1.3299999999999999E-2</v>
      </c>
      <c r="U14" s="78">
        <v>1E-3</v>
      </c>
    </row>
    <row r="15" spans="2:66">
      <c r="B15" t="s">
        <v>305</v>
      </c>
      <c r="C15" t="s">
        <v>306</v>
      </c>
      <c r="D15" t="s">
        <v>100</v>
      </c>
      <c r="E15" t="s">
        <v>123</v>
      </c>
      <c r="F15" t="s">
        <v>307</v>
      </c>
      <c r="G15" t="s">
        <v>308</v>
      </c>
      <c r="H15" t="s">
        <v>309</v>
      </c>
      <c r="I15" t="s">
        <v>208</v>
      </c>
      <c r="J15" t="s">
        <v>310</v>
      </c>
      <c r="K15" s="77">
        <v>7.49</v>
      </c>
      <c r="L15" t="s">
        <v>102</v>
      </c>
      <c r="M15" s="78">
        <v>8.9999999999999993E-3</v>
      </c>
      <c r="N15" s="78">
        <v>3.04E-2</v>
      </c>
      <c r="O15" s="77">
        <v>646338</v>
      </c>
      <c r="P15" s="77">
        <v>93.65</v>
      </c>
      <c r="Q15" s="77">
        <v>3.19251</v>
      </c>
      <c r="R15" s="77">
        <v>608.48804700000005</v>
      </c>
      <c r="S15" s="78">
        <v>2.9999999999999997E-4</v>
      </c>
      <c r="T15" s="78">
        <v>1.9900000000000001E-2</v>
      </c>
      <c r="U15" s="78">
        <v>1.4E-3</v>
      </c>
    </row>
    <row r="16" spans="2:66">
      <c r="B16" t="s">
        <v>311</v>
      </c>
      <c r="C16" t="s">
        <v>312</v>
      </c>
      <c r="D16" t="s">
        <v>100</v>
      </c>
      <c r="E16" t="s">
        <v>123</v>
      </c>
      <c r="F16" t="s">
        <v>313</v>
      </c>
      <c r="G16" t="s">
        <v>314</v>
      </c>
      <c r="H16" t="s">
        <v>315</v>
      </c>
      <c r="I16" t="s">
        <v>208</v>
      </c>
      <c r="J16" t="s">
        <v>316</v>
      </c>
      <c r="K16" s="77">
        <v>3.65</v>
      </c>
      <c r="L16" t="s">
        <v>102</v>
      </c>
      <c r="M16" s="78">
        <v>5.0000000000000001E-3</v>
      </c>
      <c r="N16" s="78">
        <v>2.69E-2</v>
      </c>
      <c r="O16" s="77">
        <v>1205000</v>
      </c>
      <c r="P16" s="77">
        <v>100.59</v>
      </c>
      <c r="Q16" s="77">
        <v>0</v>
      </c>
      <c r="R16" s="77">
        <v>1212.1095</v>
      </c>
      <c r="S16" s="78">
        <v>1.8E-3</v>
      </c>
      <c r="T16" s="78">
        <v>3.95E-2</v>
      </c>
      <c r="U16" s="78">
        <v>2.8E-3</v>
      </c>
    </row>
    <row r="17" spans="2:21">
      <c r="B17" t="s">
        <v>317</v>
      </c>
      <c r="C17" t="s">
        <v>318</v>
      </c>
      <c r="D17" t="s">
        <v>100</v>
      </c>
      <c r="E17" t="s">
        <v>123</v>
      </c>
      <c r="F17" t="s">
        <v>319</v>
      </c>
      <c r="G17" t="s">
        <v>308</v>
      </c>
      <c r="H17" t="s">
        <v>315</v>
      </c>
      <c r="I17" t="s">
        <v>208</v>
      </c>
      <c r="J17" t="s">
        <v>320</v>
      </c>
      <c r="K17" s="77">
        <v>5.89</v>
      </c>
      <c r="L17" t="s">
        <v>102</v>
      </c>
      <c r="M17" s="78">
        <v>5.8999999999999999E-3</v>
      </c>
      <c r="N17" s="78">
        <v>3.0300000000000001E-2</v>
      </c>
      <c r="O17" s="77">
        <v>770640</v>
      </c>
      <c r="P17" s="77">
        <v>93.79</v>
      </c>
      <c r="Q17" s="77">
        <v>0</v>
      </c>
      <c r="R17" s="77">
        <v>722.78325600000005</v>
      </c>
      <c r="S17" s="78">
        <v>6.9999999999999999E-4</v>
      </c>
      <c r="T17" s="78">
        <v>2.3599999999999999E-2</v>
      </c>
      <c r="U17" s="78">
        <v>1.6999999999999999E-3</v>
      </c>
    </row>
    <row r="18" spans="2:21">
      <c r="B18" t="s">
        <v>321</v>
      </c>
      <c r="C18" t="s">
        <v>322</v>
      </c>
      <c r="D18" t="s">
        <v>100</v>
      </c>
      <c r="E18" t="s">
        <v>123</v>
      </c>
      <c r="F18" t="s">
        <v>323</v>
      </c>
      <c r="G18" t="s">
        <v>308</v>
      </c>
      <c r="H18" t="s">
        <v>315</v>
      </c>
      <c r="I18" t="s">
        <v>208</v>
      </c>
      <c r="J18" t="s">
        <v>324</v>
      </c>
      <c r="K18" s="77">
        <v>4.18</v>
      </c>
      <c r="L18" t="s">
        <v>102</v>
      </c>
      <c r="M18" s="78">
        <v>2.81E-2</v>
      </c>
      <c r="N18" s="78">
        <v>2.2700000000000001E-2</v>
      </c>
      <c r="O18" s="77">
        <v>13443</v>
      </c>
      <c r="P18" s="77">
        <v>113.83</v>
      </c>
      <c r="Q18" s="77">
        <v>0</v>
      </c>
      <c r="R18" s="77">
        <v>15.3021669</v>
      </c>
      <c r="S18" s="78">
        <v>0</v>
      </c>
      <c r="T18" s="78">
        <v>5.0000000000000001E-4</v>
      </c>
      <c r="U18" s="78">
        <v>0</v>
      </c>
    </row>
    <row r="19" spans="2:21">
      <c r="B19" t="s">
        <v>325</v>
      </c>
      <c r="C19" t="s">
        <v>326</v>
      </c>
      <c r="D19" t="s">
        <v>100</v>
      </c>
      <c r="E19" t="s">
        <v>123</v>
      </c>
      <c r="F19" t="s">
        <v>327</v>
      </c>
      <c r="G19" t="s">
        <v>308</v>
      </c>
      <c r="H19" t="s">
        <v>315</v>
      </c>
      <c r="I19" t="s">
        <v>208</v>
      </c>
      <c r="J19" t="s">
        <v>328</v>
      </c>
      <c r="K19" s="77">
        <v>5.91</v>
      </c>
      <c r="L19" t="s">
        <v>102</v>
      </c>
      <c r="M19" s="78">
        <v>2.5000000000000001E-3</v>
      </c>
      <c r="N19" s="78">
        <v>2.69E-2</v>
      </c>
      <c r="O19" s="77">
        <v>685800</v>
      </c>
      <c r="P19" s="77">
        <v>94.78</v>
      </c>
      <c r="Q19" s="77">
        <v>17.620419999999999</v>
      </c>
      <c r="R19" s="77">
        <v>667.62166000000002</v>
      </c>
      <c r="S19" s="78">
        <v>5.0000000000000001E-4</v>
      </c>
      <c r="T19" s="78">
        <v>2.18E-2</v>
      </c>
      <c r="U19" s="78">
        <v>1.6000000000000001E-3</v>
      </c>
    </row>
    <row r="20" spans="2:21">
      <c r="B20" t="s">
        <v>329</v>
      </c>
      <c r="C20" t="s">
        <v>330</v>
      </c>
      <c r="D20" t="s">
        <v>100</v>
      </c>
      <c r="E20" t="s">
        <v>123</v>
      </c>
      <c r="F20" t="s">
        <v>331</v>
      </c>
      <c r="G20" t="s">
        <v>332</v>
      </c>
      <c r="H20" t="s">
        <v>315</v>
      </c>
      <c r="I20" t="s">
        <v>208</v>
      </c>
      <c r="J20" t="s">
        <v>333</v>
      </c>
      <c r="K20" s="77">
        <v>2.66</v>
      </c>
      <c r="L20" t="s">
        <v>102</v>
      </c>
      <c r="M20" s="78">
        <v>4.2999999999999997E-2</v>
      </c>
      <c r="N20" s="78">
        <v>2.0500000000000001E-2</v>
      </c>
      <c r="O20" s="77">
        <v>343735.74</v>
      </c>
      <c r="P20" s="77">
        <v>119.12</v>
      </c>
      <c r="Q20" s="77">
        <v>0</v>
      </c>
      <c r="R20" s="77">
        <v>409.45801348800001</v>
      </c>
      <c r="S20" s="78">
        <v>6.9999999999999999E-4</v>
      </c>
      <c r="T20" s="78">
        <v>1.34E-2</v>
      </c>
      <c r="U20" s="78">
        <v>1E-3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336</v>
      </c>
      <c r="G21" t="s">
        <v>308</v>
      </c>
      <c r="H21" t="s">
        <v>337</v>
      </c>
      <c r="I21" t="s">
        <v>150</v>
      </c>
      <c r="J21" t="s">
        <v>338</v>
      </c>
      <c r="K21" s="77">
        <v>4.93</v>
      </c>
      <c r="L21" t="s">
        <v>102</v>
      </c>
      <c r="M21" s="78">
        <v>1.3299999999999999E-2</v>
      </c>
      <c r="N21" s="78">
        <v>3.3799999999999997E-2</v>
      </c>
      <c r="O21" s="77">
        <v>881600</v>
      </c>
      <c r="P21" s="77">
        <v>101.09</v>
      </c>
      <c r="Q21" s="77">
        <v>0</v>
      </c>
      <c r="R21" s="77">
        <v>891.20943999999997</v>
      </c>
      <c r="S21" s="78">
        <v>6.9999999999999999E-4</v>
      </c>
      <c r="T21" s="78">
        <v>2.9100000000000001E-2</v>
      </c>
      <c r="U21" s="78">
        <v>2.0999999999999999E-3</v>
      </c>
    </row>
    <row r="22" spans="2:21">
      <c r="B22" t="s">
        <v>339</v>
      </c>
      <c r="C22" t="s">
        <v>340</v>
      </c>
      <c r="D22" t="s">
        <v>100</v>
      </c>
      <c r="E22" t="s">
        <v>123</v>
      </c>
      <c r="F22" t="s">
        <v>336</v>
      </c>
      <c r="G22" t="s">
        <v>308</v>
      </c>
      <c r="H22" t="s">
        <v>341</v>
      </c>
      <c r="I22" t="s">
        <v>208</v>
      </c>
      <c r="J22" t="s">
        <v>342</v>
      </c>
      <c r="K22" s="77">
        <v>5.6</v>
      </c>
      <c r="L22" t="s">
        <v>102</v>
      </c>
      <c r="M22" s="78">
        <v>1.8700000000000001E-2</v>
      </c>
      <c r="N22" s="78">
        <v>3.5099999999999999E-2</v>
      </c>
      <c r="O22" s="77">
        <v>856340</v>
      </c>
      <c r="P22" s="77">
        <v>97.98</v>
      </c>
      <c r="Q22" s="77">
        <v>0</v>
      </c>
      <c r="R22" s="77">
        <v>839.04193199999997</v>
      </c>
      <c r="S22" s="78">
        <v>1.5E-3</v>
      </c>
      <c r="T22" s="78">
        <v>2.7400000000000001E-2</v>
      </c>
      <c r="U22" s="78">
        <v>2E-3</v>
      </c>
    </row>
    <row r="23" spans="2:21">
      <c r="B23" t="s">
        <v>343</v>
      </c>
      <c r="C23" t="s">
        <v>344</v>
      </c>
      <c r="D23" t="s">
        <v>100</v>
      </c>
      <c r="E23" t="s">
        <v>123</v>
      </c>
      <c r="F23" t="s">
        <v>345</v>
      </c>
      <c r="G23" t="s">
        <v>346</v>
      </c>
      <c r="H23" t="s">
        <v>347</v>
      </c>
      <c r="I23" t="s">
        <v>150</v>
      </c>
      <c r="J23" t="s">
        <v>333</v>
      </c>
      <c r="K23" s="77">
        <v>4.5999999999999996</v>
      </c>
      <c r="L23" t="s">
        <v>102</v>
      </c>
      <c r="M23" s="78">
        <v>1E-3</v>
      </c>
      <c r="N23" s="78">
        <v>2.6700000000000002E-2</v>
      </c>
      <c r="O23" s="77">
        <v>555189.30000000005</v>
      </c>
      <c r="P23" s="77">
        <v>98.09</v>
      </c>
      <c r="Q23" s="77">
        <v>0</v>
      </c>
      <c r="R23" s="77">
        <v>544.58518436999998</v>
      </c>
      <c r="S23" s="78">
        <v>3.2000000000000002E-3</v>
      </c>
      <c r="T23" s="78">
        <v>1.78E-2</v>
      </c>
      <c r="U23" s="78">
        <v>1.2999999999999999E-3</v>
      </c>
    </row>
    <row r="24" spans="2:21">
      <c r="B24" t="s">
        <v>348</v>
      </c>
      <c r="C24" t="s">
        <v>349</v>
      </c>
      <c r="D24" t="s">
        <v>100</v>
      </c>
      <c r="E24" t="s">
        <v>123</v>
      </c>
      <c r="F24" t="s">
        <v>350</v>
      </c>
      <c r="G24" t="s">
        <v>308</v>
      </c>
      <c r="H24" t="s">
        <v>347</v>
      </c>
      <c r="I24" t="s">
        <v>150</v>
      </c>
      <c r="J24" t="s">
        <v>351</v>
      </c>
      <c r="K24" s="77">
        <v>7.12</v>
      </c>
      <c r="L24" t="s">
        <v>102</v>
      </c>
      <c r="M24" s="78">
        <v>3.8999999999999998E-3</v>
      </c>
      <c r="N24" s="78">
        <v>3.7499999999999999E-2</v>
      </c>
      <c r="O24" s="77">
        <v>1217729.04</v>
      </c>
      <c r="P24" s="77">
        <v>85.22</v>
      </c>
      <c r="Q24" s="77">
        <v>0</v>
      </c>
      <c r="R24" s="77">
        <v>1037.7486878879999</v>
      </c>
      <c r="S24" s="78">
        <v>5.4999999999999997E-3</v>
      </c>
      <c r="T24" s="78">
        <v>3.39E-2</v>
      </c>
      <c r="U24" s="78">
        <v>2.3999999999999998E-3</v>
      </c>
    </row>
    <row r="25" spans="2:21">
      <c r="B25" t="s">
        <v>352</v>
      </c>
      <c r="C25" t="s">
        <v>353</v>
      </c>
      <c r="D25" t="s">
        <v>100</v>
      </c>
      <c r="E25" t="s">
        <v>123</v>
      </c>
      <c r="F25" t="s">
        <v>354</v>
      </c>
      <c r="G25" t="s">
        <v>308</v>
      </c>
      <c r="H25" t="s">
        <v>355</v>
      </c>
      <c r="I25" t="s">
        <v>208</v>
      </c>
      <c r="J25" t="s">
        <v>356</v>
      </c>
      <c r="K25" s="77">
        <v>6.04</v>
      </c>
      <c r="L25" t="s">
        <v>102</v>
      </c>
      <c r="M25" s="78">
        <v>5.0000000000000001E-3</v>
      </c>
      <c r="N25" s="78">
        <v>3.4500000000000003E-2</v>
      </c>
      <c r="O25" s="77">
        <v>691200</v>
      </c>
      <c r="P25" s="77">
        <v>92.12</v>
      </c>
      <c r="Q25" s="77">
        <v>0</v>
      </c>
      <c r="R25" s="77">
        <v>636.73343999999997</v>
      </c>
      <c r="S25" s="78">
        <v>3.8999999999999998E-3</v>
      </c>
      <c r="T25" s="78">
        <v>2.0799999999999999E-2</v>
      </c>
      <c r="U25" s="78">
        <v>1.5E-3</v>
      </c>
    </row>
    <row r="26" spans="2:21">
      <c r="B26" t="s">
        <v>357</v>
      </c>
      <c r="C26" t="s">
        <v>358</v>
      </c>
      <c r="D26" t="s">
        <v>100</v>
      </c>
      <c r="E26" t="s">
        <v>123</v>
      </c>
      <c r="F26" t="s">
        <v>359</v>
      </c>
      <c r="G26" t="s">
        <v>360</v>
      </c>
      <c r="H26" t="s">
        <v>347</v>
      </c>
      <c r="I26" t="s">
        <v>150</v>
      </c>
      <c r="J26" t="s">
        <v>333</v>
      </c>
      <c r="K26" s="77">
        <v>1.3</v>
      </c>
      <c r="L26" t="s">
        <v>102</v>
      </c>
      <c r="M26" s="78">
        <v>1.8499999999999999E-2</v>
      </c>
      <c r="N26" s="78">
        <v>2.0400000000000001E-2</v>
      </c>
      <c r="O26" s="77">
        <v>416765.44</v>
      </c>
      <c r="P26" s="77">
        <v>111.15</v>
      </c>
      <c r="Q26" s="77">
        <v>0</v>
      </c>
      <c r="R26" s="77">
        <v>463.23478655999997</v>
      </c>
      <c r="S26" s="78">
        <v>8.9999999999999998E-4</v>
      </c>
      <c r="T26" s="78">
        <v>1.5100000000000001E-2</v>
      </c>
      <c r="U26" s="78">
        <v>1.1000000000000001E-3</v>
      </c>
    </row>
    <row r="27" spans="2:21">
      <c r="B27" t="s">
        <v>361</v>
      </c>
      <c r="C27" t="s">
        <v>362</v>
      </c>
      <c r="D27" t="s">
        <v>100</v>
      </c>
      <c r="E27" t="s">
        <v>123</v>
      </c>
      <c r="F27" t="s">
        <v>363</v>
      </c>
      <c r="G27" t="s">
        <v>364</v>
      </c>
      <c r="H27" t="s">
        <v>355</v>
      </c>
      <c r="I27" t="s">
        <v>208</v>
      </c>
      <c r="J27" t="s">
        <v>365</v>
      </c>
      <c r="K27" s="77">
        <v>3.81</v>
      </c>
      <c r="L27" t="s">
        <v>102</v>
      </c>
      <c r="M27" s="78">
        <v>1.23E-2</v>
      </c>
      <c r="N27" s="78">
        <v>2.3199999999999998E-2</v>
      </c>
      <c r="O27" s="77">
        <v>85270.399999999994</v>
      </c>
      <c r="P27" s="77">
        <v>107.66</v>
      </c>
      <c r="Q27" s="77">
        <v>0</v>
      </c>
      <c r="R27" s="77">
        <v>91.802112640000004</v>
      </c>
      <c r="S27" s="78">
        <v>1E-4</v>
      </c>
      <c r="T27" s="78">
        <v>3.0000000000000001E-3</v>
      </c>
      <c r="U27" s="78">
        <v>2.0000000000000001E-4</v>
      </c>
    </row>
    <row r="28" spans="2:21">
      <c r="B28" t="s">
        <v>366</v>
      </c>
      <c r="C28" t="s">
        <v>367</v>
      </c>
      <c r="D28" t="s">
        <v>100</v>
      </c>
      <c r="E28" t="s">
        <v>123</v>
      </c>
      <c r="F28" t="s">
        <v>368</v>
      </c>
      <c r="G28" t="s">
        <v>314</v>
      </c>
      <c r="H28" t="s">
        <v>369</v>
      </c>
      <c r="I28" t="s">
        <v>150</v>
      </c>
      <c r="J28" t="s">
        <v>370</v>
      </c>
      <c r="K28" s="77">
        <v>4.78</v>
      </c>
      <c r="L28" t="s">
        <v>102</v>
      </c>
      <c r="M28" s="78">
        <v>4.3E-3</v>
      </c>
      <c r="N28" s="78">
        <v>4.1099999999999998E-2</v>
      </c>
      <c r="O28" s="77">
        <v>1329000</v>
      </c>
      <c r="P28" s="77">
        <v>91.53</v>
      </c>
      <c r="Q28" s="77">
        <v>0</v>
      </c>
      <c r="R28" s="77">
        <v>1216.4337</v>
      </c>
      <c r="S28" s="78">
        <v>2.0999999999999999E-3</v>
      </c>
      <c r="T28" s="78">
        <v>3.9699999999999999E-2</v>
      </c>
      <c r="U28" s="78">
        <v>2.8999999999999998E-3</v>
      </c>
    </row>
    <row r="29" spans="2:21">
      <c r="B29" t="s">
        <v>371</v>
      </c>
      <c r="C29" t="s">
        <v>372</v>
      </c>
      <c r="D29" t="s">
        <v>100</v>
      </c>
      <c r="E29" t="s">
        <v>123</v>
      </c>
      <c r="F29" t="s">
        <v>373</v>
      </c>
      <c r="G29" t="s">
        <v>308</v>
      </c>
      <c r="H29" t="s">
        <v>374</v>
      </c>
      <c r="I29" t="s">
        <v>208</v>
      </c>
      <c r="J29" t="s">
        <v>375</v>
      </c>
      <c r="K29" s="77">
        <v>2.17</v>
      </c>
      <c r="L29" t="s">
        <v>102</v>
      </c>
      <c r="M29" s="78">
        <v>3.0599999999999999E-2</v>
      </c>
      <c r="N29" s="78">
        <v>2.9000000000000001E-2</v>
      </c>
      <c r="O29" s="77">
        <v>48642.27</v>
      </c>
      <c r="P29" s="77">
        <v>112.83</v>
      </c>
      <c r="Q29" s="77">
        <v>17.164660000000001</v>
      </c>
      <c r="R29" s="77">
        <v>72.047733241000003</v>
      </c>
      <c r="S29" s="78">
        <v>1E-4</v>
      </c>
      <c r="T29" s="78">
        <v>2.3999999999999998E-3</v>
      </c>
      <c r="U29" s="78">
        <v>2.0000000000000001E-4</v>
      </c>
    </row>
    <row r="30" spans="2:21">
      <c r="B30" t="s">
        <v>376</v>
      </c>
      <c r="C30" t="s">
        <v>377</v>
      </c>
      <c r="D30" t="s">
        <v>100</v>
      </c>
      <c r="E30" t="s">
        <v>123</v>
      </c>
      <c r="F30" t="s">
        <v>378</v>
      </c>
      <c r="G30" t="s">
        <v>346</v>
      </c>
      <c r="H30" t="s">
        <v>374</v>
      </c>
      <c r="I30" t="s">
        <v>208</v>
      </c>
      <c r="J30" t="s">
        <v>379</v>
      </c>
      <c r="K30" s="77">
        <v>4</v>
      </c>
      <c r="L30" t="s">
        <v>102</v>
      </c>
      <c r="M30" s="78">
        <v>7.4999999999999997E-3</v>
      </c>
      <c r="N30" s="78">
        <v>3.4000000000000002E-2</v>
      </c>
      <c r="O30" s="77">
        <v>561000</v>
      </c>
      <c r="P30" s="77">
        <v>97.97</v>
      </c>
      <c r="Q30" s="77">
        <v>0</v>
      </c>
      <c r="R30" s="77">
        <v>549.61170000000004</v>
      </c>
      <c r="S30" s="78">
        <v>4.0000000000000002E-4</v>
      </c>
      <c r="T30" s="78">
        <v>1.7899999999999999E-2</v>
      </c>
      <c r="U30" s="78">
        <v>1.2999999999999999E-3</v>
      </c>
    </row>
    <row r="31" spans="2:21">
      <c r="B31" t="s">
        <v>380</v>
      </c>
      <c r="C31" t="s">
        <v>381</v>
      </c>
      <c r="D31" t="s">
        <v>100</v>
      </c>
      <c r="E31" t="s">
        <v>123</v>
      </c>
      <c r="F31" t="s">
        <v>382</v>
      </c>
      <c r="G31" t="s">
        <v>308</v>
      </c>
      <c r="H31" t="s">
        <v>374</v>
      </c>
      <c r="I31" t="s">
        <v>208</v>
      </c>
      <c r="J31" t="s">
        <v>383</v>
      </c>
      <c r="K31" s="77">
        <v>4.66</v>
      </c>
      <c r="L31" t="s">
        <v>102</v>
      </c>
      <c r="M31" s="78">
        <v>3.6200000000000003E-2</v>
      </c>
      <c r="N31" s="78">
        <v>3.8100000000000002E-2</v>
      </c>
      <c r="O31" s="77">
        <v>726530</v>
      </c>
      <c r="P31" s="77">
        <v>102</v>
      </c>
      <c r="Q31" s="77">
        <v>0</v>
      </c>
      <c r="R31" s="77">
        <v>741.06060000000002</v>
      </c>
      <c r="S31" s="78">
        <v>4.0000000000000002E-4</v>
      </c>
      <c r="T31" s="78">
        <v>2.4199999999999999E-2</v>
      </c>
      <c r="U31" s="78">
        <v>1.6999999999999999E-3</v>
      </c>
    </row>
    <row r="32" spans="2:21">
      <c r="B32" t="s">
        <v>384</v>
      </c>
      <c r="C32" t="s">
        <v>385</v>
      </c>
      <c r="D32" t="s">
        <v>100</v>
      </c>
      <c r="E32" t="s">
        <v>123</v>
      </c>
      <c r="F32" t="s">
        <v>386</v>
      </c>
      <c r="G32" t="s">
        <v>346</v>
      </c>
      <c r="H32" t="s">
        <v>374</v>
      </c>
      <c r="I32" t="s">
        <v>208</v>
      </c>
      <c r="J32" t="s">
        <v>320</v>
      </c>
      <c r="K32" s="77">
        <v>4.42</v>
      </c>
      <c r="L32" t="s">
        <v>102</v>
      </c>
      <c r="M32" s="78">
        <v>3.2500000000000001E-2</v>
      </c>
      <c r="N32" s="78">
        <v>3.8800000000000001E-2</v>
      </c>
      <c r="O32" s="77">
        <v>725531.92</v>
      </c>
      <c r="P32" s="77">
        <v>109.88</v>
      </c>
      <c r="Q32" s="77">
        <v>0</v>
      </c>
      <c r="R32" s="77">
        <v>797.21447369600003</v>
      </c>
      <c r="S32" s="78">
        <v>1.8E-3</v>
      </c>
      <c r="T32" s="78">
        <v>2.5999999999999999E-2</v>
      </c>
      <c r="U32" s="78">
        <v>1.9E-3</v>
      </c>
    </row>
    <row r="33" spans="2:21">
      <c r="B33" t="s">
        <v>387</v>
      </c>
      <c r="C33" t="s">
        <v>388</v>
      </c>
      <c r="D33" t="s">
        <v>100</v>
      </c>
      <c r="E33" t="s">
        <v>123</v>
      </c>
      <c r="F33" t="s">
        <v>386</v>
      </c>
      <c r="G33" t="s">
        <v>346</v>
      </c>
      <c r="H33" t="s">
        <v>374</v>
      </c>
      <c r="I33" t="s">
        <v>208</v>
      </c>
      <c r="J33" t="s">
        <v>389</v>
      </c>
      <c r="K33" s="77">
        <v>0.74</v>
      </c>
      <c r="L33" t="s">
        <v>102</v>
      </c>
      <c r="M33" s="78">
        <v>4.3400000000000001E-2</v>
      </c>
      <c r="N33" s="78">
        <v>3.04E-2</v>
      </c>
      <c r="O33" s="77">
        <v>477522</v>
      </c>
      <c r="P33" s="77">
        <v>113.68</v>
      </c>
      <c r="Q33" s="77">
        <v>0</v>
      </c>
      <c r="R33" s="77">
        <v>542.84700959999998</v>
      </c>
      <c r="S33" s="78">
        <v>5.0000000000000001E-4</v>
      </c>
      <c r="T33" s="78">
        <v>1.77E-2</v>
      </c>
      <c r="U33" s="78">
        <v>1.2999999999999999E-3</v>
      </c>
    </row>
    <row r="34" spans="2:21">
      <c r="B34" t="s">
        <v>390</v>
      </c>
      <c r="C34" t="s">
        <v>391</v>
      </c>
      <c r="D34" t="s">
        <v>100</v>
      </c>
      <c r="E34" t="s">
        <v>123</v>
      </c>
      <c r="F34" t="s">
        <v>386</v>
      </c>
      <c r="G34" t="s">
        <v>346</v>
      </c>
      <c r="H34" t="s">
        <v>374</v>
      </c>
      <c r="I34" t="s">
        <v>208</v>
      </c>
      <c r="J34" t="s">
        <v>392</v>
      </c>
      <c r="K34" s="77">
        <v>3.39</v>
      </c>
      <c r="L34" t="s">
        <v>102</v>
      </c>
      <c r="M34" s="78">
        <v>3.9E-2</v>
      </c>
      <c r="N34" s="78">
        <v>3.6700000000000003E-2</v>
      </c>
      <c r="O34" s="77">
        <v>600549.81999999995</v>
      </c>
      <c r="P34" s="77">
        <v>113.64</v>
      </c>
      <c r="Q34" s="77">
        <v>0</v>
      </c>
      <c r="R34" s="77">
        <v>682.46481544799997</v>
      </c>
      <c r="S34" s="78">
        <v>4.0000000000000002E-4</v>
      </c>
      <c r="T34" s="78">
        <v>2.23E-2</v>
      </c>
      <c r="U34" s="78">
        <v>1.6000000000000001E-3</v>
      </c>
    </row>
    <row r="35" spans="2:21">
      <c r="B35" t="s">
        <v>393</v>
      </c>
      <c r="C35" t="s">
        <v>394</v>
      </c>
      <c r="D35" t="s">
        <v>100</v>
      </c>
      <c r="E35" t="s">
        <v>123</v>
      </c>
      <c r="F35" t="s">
        <v>395</v>
      </c>
      <c r="G35" t="s">
        <v>314</v>
      </c>
      <c r="H35" t="s">
        <v>396</v>
      </c>
      <c r="I35" t="s">
        <v>208</v>
      </c>
      <c r="J35" t="s">
        <v>397</v>
      </c>
      <c r="K35" s="77">
        <v>4.66</v>
      </c>
      <c r="L35" t="s">
        <v>102</v>
      </c>
      <c r="M35" s="78">
        <v>9.9000000000000008E-3</v>
      </c>
      <c r="N35" s="78">
        <v>4.8099999999999997E-2</v>
      </c>
      <c r="O35" s="77">
        <v>1181800</v>
      </c>
      <c r="P35" s="77">
        <v>91.77</v>
      </c>
      <c r="Q35" s="77">
        <v>0</v>
      </c>
      <c r="R35" s="77">
        <v>1084.5378599999999</v>
      </c>
      <c r="S35" s="78">
        <v>4.1000000000000003E-3</v>
      </c>
      <c r="T35" s="78">
        <v>3.5400000000000001E-2</v>
      </c>
      <c r="U35" s="78">
        <v>2.5000000000000001E-3</v>
      </c>
    </row>
    <row r="36" spans="2:21">
      <c r="B36" t="s">
        <v>398</v>
      </c>
      <c r="C36" t="s">
        <v>399</v>
      </c>
      <c r="D36" t="s">
        <v>100</v>
      </c>
      <c r="E36" t="s">
        <v>123</v>
      </c>
      <c r="F36" t="s">
        <v>400</v>
      </c>
      <c r="G36" t="s">
        <v>364</v>
      </c>
      <c r="H36" t="s">
        <v>401</v>
      </c>
      <c r="I36" t="s">
        <v>150</v>
      </c>
      <c r="J36" t="s">
        <v>402</v>
      </c>
      <c r="K36" s="77">
        <v>3.95</v>
      </c>
      <c r="L36" t="s">
        <v>102</v>
      </c>
      <c r="M36" s="78">
        <v>1.7999999999999999E-2</v>
      </c>
      <c r="N36" s="78">
        <v>3.6799999999999999E-2</v>
      </c>
      <c r="O36" s="77">
        <v>753640</v>
      </c>
      <c r="P36" s="77">
        <v>104.35</v>
      </c>
      <c r="Q36" s="77">
        <v>0</v>
      </c>
      <c r="R36" s="77">
        <v>786.42334000000005</v>
      </c>
      <c r="S36" s="78">
        <v>6.9999999999999999E-4</v>
      </c>
      <c r="T36" s="78">
        <v>2.5700000000000001E-2</v>
      </c>
      <c r="U36" s="78">
        <v>1.8E-3</v>
      </c>
    </row>
    <row r="37" spans="2:21">
      <c r="B37" t="s">
        <v>403</v>
      </c>
      <c r="C37" t="s">
        <v>404</v>
      </c>
      <c r="D37" t="s">
        <v>100</v>
      </c>
      <c r="E37" t="s">
        <v>123</v>
      </c>
      <c r="F37" t="s">
        <v>405</v>
      </c>
      <c r="G37" t="s">
        <v>308</v>
      </c>
      <c r="H37" t="s">
        <v>396</v>
      </c>
      <c r="I37" t="s">
        <v>208</v>
      </c>
      <c r="J37" t="s">
        <v>406</v>
      </c>
      <c r="K37" s="77">
        <v>2.71</v>
      </c>
      <c r="L37" t="s">
        <v>102</v>
      </c>
      <c r="M37" s="78">
        <v>3.3000000000000002E-2</v>
      </c>
      <c r="N37" s="78">
        <v>4.19E-2</v>
      </c>
      <c r="O37" s="77">
        <v>478800</v>
      </c>
      <c r="P37" s="77">
        <v>108.69</v>
      </c>
      <c r="Q37" s="77">
        <v>0</v>
      </c>
      <c r="R37" s="77">
        <v>520.40772000000004</v>
      </c>
      <c r="S37" s="78">
        <v>8.0000000000000004E-4</v>
      </c>
      <c r="T37" s="78">
        <v>1.7000000000000001E-2</v>
      </c>
      <c r="U37" s="78">
        <v>1.1999999999999999E-3</v>
      </c>
    </row>
    <row r="38" spans="2:21">
      <c r="B38" s="79" t="s">
        <v>252</v>
      </c>
      <c r="C38" s="16"/>
      <c r="D38" s="16"/>
      <c r="E38" s="16"/>
      <c r="F38" s="16"/>
      <c r="K38" s="81">
        <v>2.96</v>
      </c>
      <c r="N38" s="80">
        <v>5.45E-2</v>
      </c>
      <c r="O38" s="81">
        <v>9759041.2799999993</v>
      </c>
      <c r="Q38" s="81">
        <v>0</v>
      </c>
      <c r="R38" s="81">
        <v>9422.8419700279992</v>
      </c>
      <c r="T38" s="80">
        <v>0.30740000000000001</v>
      </c>
      <c r="U38" s="80">
        <v>2.2100000000000002E-2</v>
      </c>
    </row>
    <row r="39" spans="2:21">
      <c r="B39" t="s">
        <v>407</v>
      </c>
      <c r="C39" t="s">
        <v>408</v>
      </c>
      <c r="D39" t="s">
        <v>100</v>
      </c>
      <c r="E39" t="s">
        <v>123</v>
      </c>
      <c r="F39" t="s">
        <v>409</v>
      </c>
      <c r="G39" t="s">
        <v>410</v>
      </c>
      <c r="H39" t="s">
        <v>309</v>
      </c>
      <c r="I39" t="s">
        <v>208</v>
      </c>
      <c r="J39" t="s">
        <v>411</v>
      </c>
      <c r="K39" s="77">
        <v>1.93</v>
      </c>
      <c r="L39" t="s">
        <v>102</v>
      </c>
      <c r="M39" s="78">
        <v>2.6100000000000002E-2</v>
      </c>
      <c r="N39" s="78">
        <v>3.9899999999999998E-2</v>
      </c>
      <c r="O39" s="77">
        <v>659097.78</v>
      </c>
      <c r="P39" s="77">
        <v>97.47</v>
      </c>
      <c r="Q39" s="77">
        <v>0</v>
      </c>
      <c r="R39" s="77">
        <v>642.42260616600004</v>
      </c>
      <c r="S39" s="78">
        <v>1.4E-3</v>
      </c>
      <c r="T39" s="78">
        <v>2.1000000000000001E-2</v>
      </c>
      <c r="U39" s="78">
        <v>1.5E-3</v>
      </c>
    </row>
    <row r="40" spans="2:21">
      <c r="B40" t="s">
        <v>412</v>
      </c>
      <c r="C40" t="s">
        <v>413</v>
      </c>
      <c r="D40" t="s">
        <v>100</v>
      </c>
      <c r="E40" t="s">
        <v>123</v>
      </c>
      <c r="F40" t="s">
        <v>414</v>
      </c>
      <c r="G40" t="s">
        <v>415</v>
      </c>
      <c r="H40" t="s">
        <v>315</v>
      </c>
      <c r="I40" t="s">
        <v>208</v>
      </c>
      <c r="J40" t="s">
        <v>416</v>
      </c>
      <c r="K40" s="77">
        <v>2.86</v>
      </c>
      <c r="L40" t="s">
        <v>102</v>
      </c>
      <c r="M40" s="78">
        <v>1.0800000000000001E-2</v>
      </c>
      <c r="N40" s="78">
        <v>4.0500000000000001E-2</v>
      </c>
      <c r="O40" s="77">
        <v>143598.85999999999</v>
      </c>
      <c r="P40" s="77">
        <v>91.94</v>
      </c>
      <c r="Q40" s="77">
        <v>0</v>
      </c>
      <c r="R40" s="77">
        <v>132.024791884</v>
      </c>
      <c r="S40" s="78">
        <v>1E-4</v>
      </c>
      <c r="T40" s="78">
        <v>4.3E-3</v>
      </c>
      <c r="U40" s="78">
        <v>2.9999999999999997E-4</v>
      </c>
    </row>
    <row r="41" spans="2:21">
      <c r="B41" t="s">
        <v>417</v>
      </c>
      <c r="C41" t="s">
        <v>418</v>
      </c>
      <c r="D41" t="s">
        <v>100</v>
      </c>
      <c r="E41" t="s">
        <v>123</v>
      </c>
      <c r="F41" t="s">
        <v>419</v>
      </c>
      <c r="G41" t="s">
        <v>420</v>
      </c>
      <c r="H41" t="s">
        <v>421</v>
      </c>
      <c r="I41" t="s">
        <v>150</v>
      </c>
      <c r="J41" t="s">
        <v>422</v>
      </c>
      <c r="K41" s="77">
        <v>0.42</v>
      </c>
      <c r="L41" t="s">
        <v>102</v>
      </c>
      <c r="M41" s="78">
        <v>1.49E-2</v>
      </c>
      <c r="N41" s="78">
        <v>4.6899999999999997E-2</v>
      </c>
      <c r="O41" s="77">
        <v>1236.0999999999999</v>
      </c>
      <c r="P41" s="77">
        <v>98.84</v>
      </c>
      <c r="Q41" s="77">
        <v>0</v>
      </c>
      <c r="R41" s="77">
        <v>1.22176124</v>
      </c>
      <c r="S41" s="78">
        <v>0</v>
      </c>
      <c r="T41" s="78">
        <v>0</v>
      </c>
      <c r="U41" s="78">
        <v>0</v>
      </c>
    </row>
    <row r="42" spans="2:21">
      <c r="B42" t="s">
        <v>423</v>
      </c>
      <c r="C42" t="s">
        <v>424</v>
      </c>
      <c r="D42" t="s">
        <v>100</v>
      </c>
      <c r="E42" t="s">
        <v>123</v>
      </c>
      <c r="F42" t="s">
        <v>425</v>
      </c>
      <c r="G42" t="s">
        <v>426</v>
      </c>
      <c r="H42" t="s">
        <v>355</v>
      </c>
      <c r="I42" t="s">
        <v>208</v>
      </c>
      <c r="J42" t="s">
        <v>427</v>
      </c>
      <c r="K42" s="77">
        <v>1.48</v>
      </c>
      <c r="L42" t="s">
        <v>102</v>
      </c>
      <c r="M42" s="78">
        <v>3.9E-2</v>
      </c>
      <c r="N42" s="78">
        <v>5.21E-2</v>
      </c>
      <c r="O42" s="77">
        <v>176393.25</v>
      </c>
      <c r="P42" s="77">
        <v>99.15</v>
      </c>
      <c r="Q42" s="77">
        <v>0</v>
      </c>
      <c r="R42" s="77">
        <v>174.893907375</v>
      </c>
      <c r="S42" s="78">
        <v>2.0000000000000001E-4</v>
      </c>
      <c r="T42" s="78">
        <v>5.7000000000000002E-3</v>
      </c>
      <c r="U42" s="78">
        <v>4.0000000000000002E-4</v>
      </c>
    </row>
    <row r="43" spans="2:21">
      <c r="B43" t="s">
        <v>428</v>
      </c>
      <c r="C43" t="s">
        <v>429</v>
      </c>
      <c r="D43" t="s">
        <v>100</v>
      </c>
      <c r="E43" t="s">
        <v>123</v>
      </c>
      <c r="F43" t="s">
        <v>430</v>
      </c>
      <c r="G43" t="s">
        <v>364</v>
      </c>
      <c r="H43" t="s">
        <v>355</v>
      </c>
      <c r="I43" t="s">
        <v>208</v>
      </c>
      <c r="J43" t="s">
        <v>431</v>
      </c>
      <c r="K43" s="77">
        <v>2.86</v>
      </c>
      <c r="L43" t="s">
        <v>102</v>
      </c>
      <c r="M43" s="78">
        <v>2.7E-2</v>
      </c>
      <c r="N43" s="78">
        <v>5.11E-2</v>
      </c>
      <c r="O43" s="77">
        <v>356074.13</v>
      </c>
      <c r="P43" s="77">
        <v>94.19</v>
      </c>
      <c r="Q43" s="77">
        <v>0</v>
      </c>
      <c r="R43" s="77">
        <v>335.38622304699999</v>
      </c>
      <c r="S43" s="78">
        <v>5.0000000000000001E-4</v>
      </c>
      <c r="T43" s="78">
        <v>1.09E-2</v>
      </c>
      <c r="U43" s="78">
        <v>8.0000000000000004E-4</v>
      </c>
    </row>
    <row r="44" spans="2:21">
      <c r="B44" t="s">
        <v>432</v>
      </c>
      <c r="C44" t="s">
        <v>433</v>
      </c>
      <c r="D44" t="s">
        <v>100</v>
      </c>
      <c r="E44" t="s">
        <v>123</v>
      </c>
      <c r="F44" t="s">
        <v>434</v>
      </c>
      <c r="G44" t="s">
        <v>346</v>
      </c>
      <c r="H44" t="s">
        <v>347</v>
      </c>
      <c r="I44" t="s">
        <v>150</v>
      </c>
      <c r="J44" t="s">
        <v>435</v>
      </c>
      <c r="K44" s="77">
        <v>2.81</v>
      </c>
      <c r="L44" t="s">
        <v>102</v>
      </c>
      <c r="M44" s="78">
        <v>2.58E-2</v>
      </c>
      <c r="N44" s="78">
        <v>5.0700000000000002E-2</v>
      </c>
      <c r="O44" s="77">
        <v>407984.93</v>
      </c>
      <c r="P44" s="77">
        <v>93.51</v>
      </c>
      <c r="Q44" s="77">
        <v>0</v>
      </c>
      <c r="R44" s="77">
        <v>381.506708043</v>
      </c>
      <c r="S44" s="78">
        <v>1.5E-3</v>
      </c>
      <c r="T44" s="78">
        <v>1.24E-2</v>
      </c>
      <c r="U44" s="78">
        <v>8.9999999999999998E-4</v>
      </c>
    </row>
    <row r="45" spans="2:21">
      <c r="B45" t="s">
        <v>436</v>
      </c>
      <c r="C45" t="s">
        <v>437</v>
      </c>
      <c r="D45" t="s">
        <v>100</v>
      </c>
      <c r="E45" t="s">
        <v>123</v>
      </c>
      <c r="F45" t="s">
        <v>438</v>
      </c>
      <c r="G45" t="s">
        <v>426</v>
      </c>
      <c r="H45" t="s">
        <v>355</v>
      </c>
      <c r="I45" t="s">
        <v>208</v>
      </c>
      <c r="J45" t="s">
        <v>439</v>
      </c>
      <c r="K45" s="77">
        <v>4.28</v>
      </c>
      <c r="L45" t="s">
        <v>102</v>
      </c>
      <c r="M45" s="78">
        <v>2.7400000000000001E-2</v>
      </c>
      <c r="N45" s="78">
        <v>4.8899999999999999E-2</v>
      </c>
      <c r="O45" s="77">
        <v>199471</v>
      </c>
      <c r="P45" s="77">
        <v>92.75</v>
      </c>
      <c r="Q45" s="77">
        <v>0</v>
      </c>
      <c r="R45" s="77">
        <v>185.00935250000001</v>
      </c>
      <c r="S45" s="78">
        <v>2.9999999999999997E-4</v>
      </c>
      <c r="T45" s="78">
        <v>6.0000000000000001E-3</v>
      </c>
      <c r="U45" s="78">
        <v>4.0000000000000002E-4</v>
      </c>
    </row>
    <row r="46" spans="2:21">
      <c r="B46" t="s">
        <v>440</v>
      </c>
      <c r="C46" t="s">
        <v>441</v>
      </c>
      <c r="D46" t="s">
        <v>100</v>
      </c>
      <c r="E46" t="s">
        <v>123</v>
      </c>
      <c r="F46" t="s">
        <v>442</v>
      </c>
      <c r="G46" t="s">
        <v>132</v>
      </c>
      <c r="H46" t="s">
        <v>355</v>
      </c>
      <c r="I46" t="s">
        <v>208</v>
      </c>
      <c r="J46" t="s">
        <v>375</v>
      </c>
      <c r="K46" s="77">
        <v>0.48</v>
      </c>
      <c r="L46" t="s">
        <v>102</v>
      </c>
      <c r="M46" s="78">
        <v>2.1600000000000001E-2</v>
      </c>
      <c r="N46" s="78">
        <v>5.04E-2</v>
      </c>
      <c r="O46" s="77">
        <v>16299.95</v>
      </c>
      <c r="P46" s="77">
        <v>98.7</v>
      </c>
      <c r="Q46" s="77">
        <v>0</v>
      </c>
      <c r="R46" s="77">
        <v>16.08805065</v>
      </c>
      <c r="S46" s="78">
        <v>1E-4</v>
      </c>
      <c r="T46" s="78">
        <v>5.0000000000000001E-4</v>
      </c>
      <c r="U46" s="78">
        <v>0</v>
      </c>
    </row>
    <row r="47" spans="2:21">
      <c r="B47" t="s">
        <v>443</v>
      </c>
      <c r="C47" t="s">
        <v>444</v>
      </c>
      <c r="D47" t="s">
        <v>100</v>
      </c>
      <c r="E47" t="s">
        <v>123</v>
      </c>
      <c r="F47" t="s">
        <v>445</v>
      </c>
      <c r="G47" t="s">
        <v>446</v>
      </c>
      <c r="H47" t="s">
        <v>355</v>
      </c>
      <c r="I47" t="s">
        <v>208</v>
      </c>
      <c r="J47" t="s">
        <v>447</v>
      </c>
      <c r="K47" s="77">
        <v>6.24</v>
      </c>
      <c r="L47" t="s">
        <v>102</v>
      </c>
      <c r="M47" s="78">
        <v>2.3400000000000001E-2</v>
      </c>
      <c r="N47" s="78">
        <v>5.2400000000000002E-2</v>
      </c>
      <c r="O47" s="77">
        <v>87076.5</v>
      </c>
      <c r="P47" s="77">
        <v>83.69</v>
      </c>
      <c r="Q47" s="77">
        <v>0</v>
      </c>
      <c r="R47" s="77">
        <v>72.874322849999999</v>
      </c>
      <c r="S47" s="78">
        <v>1E-4</v>
      </c>
      <c r="T47" s="78">
        <v>2.3999999999999998E-3</v>
      </c>
      <c r="U47" s="78">
        <v>2.0000000000000001E-4</v>
      </c>
    </row>
    <row r="48" spans="2:21">
      <c r="B48" t="s">
        <v>448</v>
      </c>
      <c r="C48" t="s">
        <v>449</v>
      </c>
      <c r="D48" t="s">
        <v>100</v>
      </c>
      <c r="E48" t="s">
        <v>123</v>
      </c>
      <c r="F48" t="s">
        <v>345</v>
      </c>
      <c r="G48" t="s">
        <v>346</v>
      </c>
      <c r="H48" t="s">
        <v>369</v>
      </c>
      <c r="I48" t="s">
        <v>150</v>
      </c>
      <c r="J48" t="s">
        <v>450</v>
      </c>
      <c r="K48" s="77">
        <v>2.1</v>
      </c>
      <c r="L48" t="s">
        <v>102</v>
      </c>
      <c r="M48" s="78">
        <v>2.9499999999999998E-2</v>
      </c>
      <c r="N48" s="78">
        <v>5.3400000000000003E-2</v>
      </c>
      <c r="O48" s="77">
        <v>89239.38</v>
      </c>
      <c r="P48" s="77">
        <v>95.31</v>
      </c>
      <c r="Q48" s="77">
        <v>0</v>
      </c>
      <c r="R48" s="77">
        <v>85.054053077999995</v>
      </c>
      <c r="S48" s="78">
        <v>2.9999999999999997E-4</v>
      </c>
      <c r="T48" s="78">
        <v>2.8E-3</v>
      </c>
      <c r="U48" s="78">
        <v>2.0000000000000001E-4</v>
      </c>
    </row>
    <row r="49" spans="2:21">
      <c r="B49" t="s">
        <v>451</v>
      </c>
      <c r="C49" t="s">
        <v>452</v>
      </c>
      <c r="D49" t="s">
        <v>100</v>
      </c>
      <c r="E49" t="s">
        <v>123</v>
      </c>
      <c r="F49" t="s">
        <v>453</v>
      </c>
      <c r="G49" t="s">
        <v>454</v>
      </c>
      <c r="H49" t="s">
        <v>369</v>
      </c>
      <c r="I49" t="s">
        <v>150</v>
      </c>
      <c r="J49" t="s">
        <v>455</v>
      </c>
      <c r="K49" s="77">
        <v>4.45</v>
      </c>
      <c r="L49" t="s">
        <v>102</v>
      </c>
      <c r="M49" s="78">
        <v>1.4999999999999999E-2</v>
      </c>
      <c r="N49" s="78">
        <v>5.33E-2</v>
      </c>
      <c r="O49" s="77">
        <v>549000</v>
      </c>
      <c r="P49" s="77">
        <v>85.17</v>
      </c>
      <c r="Q49" s="77">
        <v>0</v>
      </c>
      <c r="R49" s="77">
        <v>467.58330000000001</v>
      </c>
      <c r="S49" s="78">
        <v>1.4E-3</v>
      </c>
      <c r="T49" s="78">
        <v>1.5299999999999999E-2</v>
      </c>
      <c r="U49" s="78">
        <v>1.1000000000000001E-3</v>
      </c>
    </row>
    <row r="50" spans="2:21">
      <c r="B50" t="s">
        <v>456</v>
      </c>
      <c r="C50" t="s">
        <v>457</v>
      </c>
      <c r="D50" t="s">
        <v>100</v>
      </c>
      <c r="E50" t="s">
        <v>123</v>
      </c>
      <c r="F50" t="s">
        <v>458</v>
      </c>
      <c r="G50" t="s">
        <v>314</v>
      </c>
      <c r="H50" t="s">
        <v>369</v>
      </c>
      <c r="I50" t="s">
        <v>150</v>
      </c>
      <c r="J50" t="s">
        <v>459</v>
      </c>
      <c r="K50" s="77">
        <v>3.17</v>
      </c>
      <c r="L50" t="s">
        <v>102</v>
      </c>
      <c r="M50" s="78">
        <v>2.3E-2</v>
      </c>
      <c r="N50" s="78">
        <v>5.0200000000000002E-2</v>
      </c>
      <c r="O50" s="77">
        <v>775150</v>
      </c>
      <c r="P50" s="77">
        <v>92.64</v>
      </c>
      <c r="Q50" s="77">
        <v>0</v>
      </c>
      <c r="R50" s="77">
        <v>718.09896000000003</v>
      </c>
      <c r="S50" s="78">
        <v>1.4E-3</v>
      </c>
      <c r="T50" s="78">
        <v>2.3400000000000001E-2</v>
      </c>
      <c r="U50" s="78">
        <v>1.6999999999999999E-3</v>
      </c>
    </row>
    <row r="51" spans="2:21">
      <c r="B51" t="s">
        <v>460</v>
      </c>
      <c r="C51" t="s">
        <v>461</v>
      </c>
      <c r="D51" t="s">
        <v>100</v>
      </c>
      <c r="E51" t="s">
        <v>123</v>
      </c>
      <c r="F51" t="s">
        <v>462</v>
      </c>
      <c r="G51" t="s">
        <v>346</v>
      </c>
      <c r="H51" t="s">
        <v>369</v>
      </c>
      <c r="I51" t="s">
        <v>150</v>
      </c>
      <c r="J51" t="s">
        <v>463</v>
      </c>
      <c r="K51" s="77">
        <v>2.38</v>
      </c>
      <c r="L51" t="s">
        <v>102</v>
      </c>
      <c r="M51" s="78">
        <v>2.4E-2</v>
      </c>
      <c r="N51" s="78">
        <v>5.04E-2</v>
      </c>
      <c r="O51" s="77">
        <v>217592.61</v>
      </c>
      <c r="P51" s="77">
        <v>94.7</v>
      </c>
      <c r="Q51" s="77">
        <v>0</v>
      </c>
      <c r="R51" s="77">
        <v>206.06020167</v>
      </c>
      <c r="S51" s="78">
        <v>8.0000000000000004E-4</v>
      </c>
      <c r="T51" s="78">
        <v>6.7000000000000002E-3</v>
      </c>
      <c r="U51" s="78">
        <v>5.0000000000000001E-4</v>
      </c>
    </row>
    <row r="52" spans="2:21">
      <c r="B52" t="s">
        <v>464</v>
      </c>
      <c r="C52" t="s">
        <v>465</v>
      </c>
      <c r="D52" t="s">
        <v>100</v>
      </c>
      <c r="E52" t="s">
        <v>123</v>
      </c>
      <c r="F52" t="s">
        <v>378</v>
      </c>
      <c r="G52" t="s">
        <v>346</v>
      </c>
      <c r="H52" t="s">
        <v>374</v>
      </c>
      <c r="I52" t="s">
        <v>208</v>
      </c>
      <c r="J52" t="s">
        <v>431</v>
      </c>
      <c r="K52" s="77">
        <v>0.84</v>
      </c>
      <c r="L52" t="s">
        <v>102</v>
      </c>
      <c r="M52" s="78">
        <v>4.2000000000000003E-2</v>
      </c>
      <c r="N52" s="78">
        <v>5.2600000000000001E-2</v>
      </c>
      <c r="O52" s="77">
        <v>19670.669999999998</v>
      </c>
      <c r="P52" s="77">
        <v>99.77</v>
      </c>
      <c r="Q52" s="77">
        <v>0</v>
      </c>
      <c r="R52" s="77">
        <v>19.625427459000001</v>
      </c>
      <c r="S52" s="78">
        <v>1E-4</v>
      </c>
      <c r="T52" s="78">
        <v>5.9999999999999995E-4</v>
      </c>
      <c r="U52" s="78">
        <v>0</v>
      </c>
    </row>
    <row r="53" spans="2:21">
      <c r="B53" t="s">
        <v>466</v>
      </c>
      <c r="C53" t="s">
        <v>467</v>
      </c>
      <c r="D53" t="s">
        <v>100</v>
      </c>
      <c r="E53" t="s">
        <v>123</v>
      </c>
      <c r="F53" t="s">
        <v>468</v>
      </c>
      <c r="G53" t="s">
        <v>364</v>
      </c>
      <c r="H53" t="s">
        <v>369</v>
      </c>
      <c r="I53" t="s">
        <v>150</v>
      </c>
      <c r="J53" t="s">
        <v>272</v>
      </c>
      <c r="K53" s="77">
        <v>2.13</v>
      </c>
      <c r="L53" t="s">
        <v>102</v>
      </c>
      <c r="M53" s="78">
        <v>3.2899999999999999E-2</v>
      </c>
      <c r="N53" s="78">
        <v>4.8399999999999999E-2</v>
      </c>
      <c r="O53" s="77">
        <v>862603.66</v>
      </c>
      <c r="P53" s="77">
        <v>97.69</v>
      </c>
      <c r="Q53" s="77">
        <v>0</v>
      </c>
      <c r="R53" s="77">
        <v>842.67751545399994</v>
      </c>
      <c r="S53" s="78">
        <v>1.8E-3</v>
      </c>
      <c r="T53" s="78">
        <v>2.75E-2</v>
      </c>
      <c r="U53" s="78">
        <v>2E-3</v>
      </c>
    </row>
    <row r="54" spans="2:21">
      <c r="B54" t="s">
        <v>469</v>
      </c>
      <c r="C54" t="s">
        <v>470</v>
      </c>
      <c r="D54" t="s">
        <v>100</v>
      </c>
      <c r="E54" t="s">
        <v>123</v>
      </c>
      <c r="F54" t="s">
        <v>382</v>
      </c>
      <c r="G54" t="s">
        <v>308</v>
      </c>
      <c r="H54" t="s">
        <v>374</v>
      </c>
      <c r="I54" t="s">
        <v>208</v>
      </c>
      <c r="J54" t="s">
        <v>304</v>
      </c>
      <c r="K54" s="77">
        <v>3.48</v>
      </c>
      <c r="L54" t="s">
        <v>102</v>
      </c>
      <c r="M54" s="78">
        <v>3.95E-2</v>
      </c>
      <c r="N54" s="78">
        <v>6.9199999999999998E-2</v>
      </c>
      <c r="O54" s="77">
        <v>291521.46000000002</v>
      </c>
      <c r="P54" s="77">
        <v>90.72</v>
      </c>
      <c r="Q54" s="77">
        <v>0</v>
      </c>
      <c r="R54" s="77">
        <v>264.46826851200001</v>
      </c>
      <c r="S54" s="78">
        <v>2.0000000000000001E-4</v>
      </c>
      <c r="T54" s="78">
        <v>8.6E-3</v>
      </c>
      <c r="U54" s="78">
        <v>5.9999999999999995E-4</v>
      </c>
    </row>
    <row r="55" spans="2:21">
      <c r="B55" t="s">
        <v>471</v>
      </c>
      <c r="C55" t="s">
        <v>472</v>
      </c>
      <c r="D55" t="s">
        <v>100</v>
      </c>
      <c r="E55" t="s">
        <v>123</v>
      </c>
      <c r="F55" t="s">
        <v>473</v>
      </c>
      <c r="G55" t="s">
        <v>364</v>
      </c>
      <c r="H55" t="s">
        <v>396</v>
      </c>
      <c r="I55" t="s">
        <v>208</v>
      </c>
      <c r="J55" t="s">
        <v>338</v>
      </c>
      <c r="K55" s="77">
        <v>3.54</v>
      </c>
      <c r="L55" t="s">
        <v>102</v>
      </c>
      <c r="M55" s="78">
        <v>2.5000000000000001E-2</v>
      </c>
      <c r="N55" s="78">
        <v>5.3900000000000003E-2</v>
      </c>
      <c r="O55" s="77">
        <v>895108</v>
      </c>
      <c r="P55" s="77">
        <v>91.27</v>
      </c>
      <c r="Q55" s="77">
        <v>0</v>
      </c>
      <c r="R55" s="77">
        <v>816.96507159999999</v>
      </c>
      <c r="S55" s="78">
        <v>1.1000000000000001E-3</v>
      </c>
      <c r="T55" s="78">
        <v>2.6700000000000002E-2</v>
      </c>
      <c r="U55" s="78">
        <v>1.9E-3</v>
      </c>
    </row>
    <row r="56" spans="2:21">
      <c r="B56" t="s">
        <v>474</v>
      </c>
      <c r="C56" t="s">
        <v>475</v>
      </c>
      <c r="D56" t="s">
        <v>100</v>
      </c>
      <c r="E56" t="s">
        <v>123</v>
      </c>
      <c r="F56" t="s">
        <v>476</v>
      </c>
      <c r="G56" t="s">
        <v>346</v>
      </c>
      <c r="H56" t="s">
        <v>401</v>
      </c>
      <c r="I56" t="s">
        <v>150</v>
      </c>
      <c r="J56" t="s">
        <v>477</v>
      </c>
      <c r="K56" s="77">
        <v>2.94</v>
      </c>
      <c r="L56" t="s">
        <v>102</v>
      </c>
      <c r="M56" s="78">
        <v>4.53E-2</v>
      </c>
      <c r="N56" s="78">
        <v>5.5899999999999998E-2</v>
      </c>
      <c r="O56" s="77">
        <v>698248</v>
      </c>
      <c r="P56" s="77">
        <v>97.2</v>
      </c>
      <c r="Q56" s="77">
        <v>0</v>
      </c>
      <c r="R56" s="77">
        <v>678.69705599999998</v>
      </c>
      <c r="S56" s="78">
        <v>1E-3</v>
      </c>
      <c r="T56" s="78">
        <v>2.2100000000000002E-2</v>
      </c>
      <c r="U56" s="78">
        <v>1.6000000000000001E-3</v>
      </c>
    </row>
    <row r="57" spans="2:21">
      <c r="B57" t="s">
        <v>478</v>
      </c>
      <c r="C57" t="s">
        <v>479</v>
      </c>
      <c r="D57" t="s">
        <v>100</v>
      </c>
      <c r="E57" t="s">
        <v>123</v>
      </c>
      <c r="F57" t="s">
        <v>480</v>
      </c>
      <c r="G57" t="s">
        <v>364</v>
      </c>
      <c r="H57" t="s">
        <v>401</v>
      </c>
      <c r="I57" t="s">
        <v>150</v>
      </c>
      <c r="J57" t="s">
        <v>481</v>
      </c>
      <c r="K57" s="77">
        <v>3.34</v>
      </c>
      <c r="L57" t="s">
        <v>102</v>
      </c>
      <c r="M57" s="78">
        <v>7.4999999999999997E-2</v>
      </c>
      <c r="N57" s="78">
        <v>5.8200000000000002E-2</v>
      </c>
      <c r="O57" s="77">
        <v>1314000</v>
      </c>
      <c r="P57" s="77">
        <v>106.22</v>
      </c>
      <c r="Q57" s="77">
        <v>0</v>
      </c>
      <c r="R57" s="77">
        <v>1395.7308</v>
      </c>
      <c r="S57" s="78">
        <v>1.6000000000000001E-3</v>
      </c>
      <c r="T57" s="78">
        <v>4.5499999999999999E-2</v>
      </c>
      <c r="U57" s="78">
        <v>3.3E-3</v>
      </c>
    </row>
    <row r="58" spans="2:21">
      <c r="B58" t="s">
        <v>482</v>
      </c>
      <c r="C58" t="s">
        <v>483</v>
      </c>
      <c r="D58" t="s">
        <v>100</v>
      </c>
      <c r="E58" t="s">
        <v>123</v>
      </c>
      <c r="F58" t="s">
        <v>484</v>
      </c>
      <c r="G58" t="s">
        <v>346</v>
      </c>
      <c r="H58" t="s">
        <v>485</v>
      </c>
      <c r="I58" t="s">
        <v>150</v>
      </c>
      <c r="J58" t="s">
        <v>486</v>
      </c>
      <c r="K58" s="77">
        <v>0.98</v>
      </c>
      <c r="L58" t="s">
        <v>102</v>
      </c>
      <c r="M58" s="78">
        <v>4.3999999999999997E-2</v>
      </c>
      <c r="N58" s="78">
        <v>6.2700000000000006E-2</v>
      </c>
      <c r="O58" s="77">
        <v>210675</v>
      </c>
      <c r="P58" s="77">
        <v>98.31</v>
      </c>
      <c r="Q58" s="77">
        <v>0</v>
      </c>
      <c r="R58" s="77">
        <v>207.11459249999999</v>
      </c>
      <c r="S58" s="78">
        <v>1.6000000000000001E-3</v>
      </c>
      <c r="T58" s="78">
        <v>6.7999999999999996E-3</v>
      </c>
      <c r="U58" s="78">
        <v>5.0000000000000001E-4</v>
      </c>
    </row>
    <row r="59" spans="2:21">
      <c r="B59" t="s">
        <v>487</v>
      </c>
      <c r="C59" t="s">
        <v>488</v>
      </c>
      <c r="D59" t="s">
        <v>100</v>
      </c>
      <c r="E59" t="s">
        <v>123</v>
      </c>
      <c r="F59" t="s">
        <v>484</v>
      </c>
      <c r="G59" t="s">
        <v>346</v>
      </c>
      <c r="H59" t="s">
        <v>485</v>
      </c>
      <c r="I59" t="s">
        <v>150</v>
      </c>
      <c r="J59" t="s">
        <v>489</v>
      </c>
      <c r="K59" s="77">
        <v>2.64</v>
      </c>
      <c r="L59" t="s">
        <v>102</v>
      </c>
      <c r="M59" s="78">
        <v>5.5500000000000001E-2</v>
      </c>
      <c r="N59" s="78">
        <v>6.4899999999999999E-2</v>
      </c>
      <c r="O59" s="77">
        <v>1095000</v>
      </c>
      <c r="P59" s="77">
        <v>97.66</v>
      </c>
      <c r="Q59" s="77">
        <v>0</v>
      </c>
      <c r="R59" s="77">
        <v>1069.377</v>
      </c>
      <c r="S59" s="78">
        <v>6.7999999999999996E-3</v>
      </c>
      <c r="T59" s="78">
        <v>3.49E-2</v>
      </c>
      <c r="U59" s="78">
        <v>2.5000000000000001E-3</v>
      </c>
    </row>
    <row r="60" spans="2:21">
      <c r="B60" t="s">
        <v>490</v>
      </c>
      <c r="C60" t="s">
        <v>491</v>
      </c>
      <c r="D60" t="s">
        <v>100</v>
      </c>
      <c r="E60" t="s">
        <v>123</v>
      </c>
      <c r="F60" t="s">
        <v>492</v>
      </c>
      <c r="G60" t="s">
        <v>454</v>
      </c>
      <c r="H60" t="s">
        <v>223</v>
      </c>
      <c r="I60" t="s">
        <v>493</v>
      </c>
      <c r="J60" t="s">
        <v>494</v>
      </c>
      <c r="K60" s="77">
        <v>3.34</v>
      </c>
      <c r="L60" t="s">
        <v>102</v>
      </c>
      <c r="M60" s="78">
        <v>6.0499999999999998E-2</v>
      </c>
      <c r="N60" s="78">
        <v>5.8799999999999998E-2</v>
      </c>
      <c r="O60" s="77">
        <v>694000</v>
      </c>
      <c r="P60" s="77">
        <v>102.3</v>
      </c>
      <c r="Q60" s="77">
        <v>0</v>
      </c>
      <c r="R60" s="77">
        <v>709.96199999999999</v>
      </c>
      <c r="S60" s="78">
        <v>3.2000000000000002E-3</v>
      </c>
      <c r="T60" s="78">
        <v>2.3199999999999998E-2</v>
      </c>
      <c r="U60" s="78">
        <v>1.6999999999999999E-3</v>
      </c>
    </row>
    <row r="61" spans="2:21">
      <c r="B61" s="79" t="s">
        <v>296</v>
      </c>
      <c r="C61" s="16"/>
      <c r="D61" s="16"/>
      <c r="E61" s="16"/>
      <c r="F61" s="16"/>
      <c r="K61" s="81">
        <v>2.31</v>
      </c>
      <c r="N61" s="80">
        <v>6.8699999999999997E-2</v>
      </c>
      <c r="O61" s="81">
        <v>4207509.2300000004</v>
      </c>
      <c r="Q61" s="81">
        <v>0</v>
      </c>
      <c r="R61" s="81">
        <v>4023.6440926939999</v>
      </c>
      <c r="T61" s="80">
        <v>0.1313</v>
      </c>
      <c r="U61" s="80">
        <v>9.4000000000000004E-3</v>
      </c>
    </row>
    <row r="62" spans="2:21">
      <c r="B62" t="s">
        <v>495</v>
      </c>
      <c r="C62" t="s">
        <v>496</v>
      </c>
      <c r="D62" t="s">
        <v>100</v>
      </c>
      <c r="E62" t="s">
        <v>123</v>
      </c>
      <c r="F62" t="s">
        <v>497</v>
      </c>
      <c r="G62" t="s">
        <v>498</v>
      </c>
      <c r="H62" t="s">
        <v>315</v>
      </c>
      <c r="I62" t="s">
        <v>208</v>
      </c>
      <c r="J62" t="s">
        <v>499</v>
      </c>
      <c r="K62" s="77">
        <v>1</v>
      </c>
      <c r="L62" t="s">
        <v>102</v>
      </c>
      <c r="M62" s="78">
        <v>3.49E-2</v>
      </c>
      <c r="N62" s="78">
        <v>5.6500000000000002E-2</v>
      </c>
      <c r="O62" s="77">
        <v>754048.29</v>
      </c>
      <c r="P62" s="77">
        <v>99.2</v>
      </c>
      <c r="Q62" s="77">
        <v>0</v>
      </c>
      <c r="R62" s="77">
        <v>748.01590367999995</v>
      </c>
      <c r="S62" s="78">
        <v>1.1000000000000001E-3</v>
      </c>
      <c r="T62" s="78">
        <v>2.4400000000000002E-2</v>
      </c>
      <c r="U62" s="78">
        <v>1.8E-3</v>
      </c>
    </row>
    <row r="63" spans="2:21">
      <c r="B63" t="s">
        <v>500</v>
      </c>
      <c r="C63" t="s">
        <v>501</v>
      </c>
      <c r="D63" t="s">
        <v>100</v>
      </c>
      <c r="E63" t="s">
        <v>123</v>
      </c>
      <c r="F63" t="s">
        <v>502</v>
      </c>
      <c r="G63" t="s">
        <v>101</v>
      </c>
      <c r="H63" t="s">
        <v>341</v>
      </c>
      <c r="I63" t="s">
        <v>208</v>
      </c>
      <c r="J63" t="s">
        <v>503</v>
      </c>
      <c r="K63" s="77">
        <v>1.92</v>
      </c>
      <c r="L63" t="s">
        <v>102</v>
      </c>
      <c r="M63" s="78">
        <v>3.85E-2</v>
      </c>
      <c r="N63" s="78">
        <v>5.45E-2</v>
      </c>
      <c r="O63" s="77">
        <v>265239.21999999997</v>
      </c>
      <c r="P63" s="77">
        <v>97.4</v>
      </c>
      <c r="Q63" s="77">
        <v>0</v>
      </c>
      <c r="R63" s="77">
        <v>258.34300028000001</v>
      </c>
      <c r="S63" s="78">
        <v>1.6000000000000001E-3</v>
      </c>
      <c r="T63" s="78">
        <v>8.3999999999999995E-3</v>
      </c>
      <c r="U63" s="78">
        <v>5.9999999999999995E-4</v>
      </c>
    </row>
    <row r="64" spans="2:21">
      <c r="B64" t="s">
        <v>504</v>
      </c>
      <c r="C64" t="s">
        <v>505</v>
      </c>
      <c r="D64" t="s">
        <v>100</v>
      </c>
      <c r="E64" t="s">
        <v>123</v>
      </c>
      <c r="F64" t="s">
        <v>506</v>
      </c>
      <c r="G64" t="s">
        <v>314</v>
      </c>
      <c r="H64" t="s">
        <v>337</v>
      </c>
      <c r="I64" t="s">
        <v>150</v>
      </c>
      <c r="J64" t="s">
        <v>507</v>
      </c>
      <c r="K64" s="77">
        <v>3.38</v>
      </c>
      <c r="L64" t="s">
        <v>102</v>
      </c>
      <c r="M64" s="78">
        <v>4.2999999999999997E-2</v>
      </c>
      <c r="N64" s="78">
        <v>9.3600000000000003E-2</v>
      </c>
      <c r="O64" s="77">
        <v>709067.85</v>
      </c>
      <c r="P64" s="77">
        <v>85.95</v>
      </c>
      <c r="Q64" s="77">
        <v>0</v>
      </c>
      <c r="R64" s="77">
        <v>609.44381707499997</v>
      </c>
      <c r="S64" s="78">
        <v>5.9999999999999995E-4</v>
      </c>
      <c r="T64" s="78">
        <v>1.9900000000000001E-2</v>
      </c>
      <c r="U64" s="78">
        <v>1.4E-3</v>
      </c>
    </row>
    <row r="65" spans="2:21">
      <c r="B65" t="s">
        <v>508</v>
      </c>
      <c r="C65" t="s">
        <v>509</v>
      </c>
      <c r="D65" t="s">
        <v>100</v>
      </c>
      <c r="E65" t="s">
        <v>123</v>
      </c>
      <c r="F65" t="s">
        <v>510</v>
      </c>
      <c r="G65" t="s">
        <v>511</v>
      </c>
      <c r="H65" t="s">
        <v>355</v>
      </c>
      <c r="I65" t="s">
        <v>208</v>
      </c>
      <c r="J65" t="s">
        <v>512</v>
      </c>
      <c r="K65" s="77">
        <v>1.46</v>
      </c>
      <c r="L65" t="s">
        <v>102</v>
      </c>
      <c r="M65" s="78">
        <v>3.9E-2</v>
      </c>
      <c r="N65" s="78">
        <v>5.91E-2</v>
      </c>
      <c r="O65" s="77">
        <v>298557.59999999998</v>
      </c>
      <c r="P65" s="77">
        <v>96.5</v>
      </c>
      <c r="Q65" s="77">
        <v>0</v>
      </c>
      <c r="R65" s="77">
        <v>288.10808400000002</v>
      </c>
      <c r="S65" s="78">
        <v>3.8E-3</v>
      </c>
      <c r="T65" s="78">
        <v>9.4000000000000004E-3</v>
      </c>
      <c r="U65" s="78">
        <v>6.9999999999999999E-4</v>
      </c>
    </row>
    <row r="66" spans="2:21">
      <c r="B66" t="s">
        <v>513</v>
      </c>
      <c r="C66" t="s">
        <v>514</v>
      </c>
      <c r="D66" t="s">
        <v>100</v>
      </c>
      <c r="E66" t="s">
        <v>123</v>
      </c>
      <c r="F66" t="s">
        <v>430</v>
      </c>
      <c r="G66" t="s">
        <v>364</v>
      </c>
      <c r="H66" t="s">
        <v>355</v>
      </c>
      <c r="I66" t="s">
        <v>208</v>
      </c>
      <c r="J66" t="s">
        <v>515</v>
      </c>
      <c r="K66" s="77">
        <v>0.97</v>
      </c>
      <c r="L66" t="s">
        <v>102</v>
      </c>
      <c r="M66" s="78">
        <v>4.7E-2</v>
      </c>
      <c r="N66" s="78">
        <v>5.67E-2</v>
      </c>
      <c r="O66" s="77">
        <v>624115.07999999996</v>
      </c>
      <c r="P66" s="77">
        <v>99.7</v>
      </c>
      <c r="Q66" s="77">
        <v>0</v>
      </c>
      <c r="R66" s="77">
        <v>622.24273475999996</v>
      </c>
      <c r="S66" s="78">
        <v>1.2999999999999999E-3</v>
      </c>
      <c r="T66" s="78">
        <v>2.0299999999999999E-2</v>
      </c>
      <c r="U66" s="78">
        <v>1.5E-3</v>
      </c>
    </row>
    <row r="67" spans="2:21">
      <c r="B67" t="s">
        <v>516</v>
      </c>
      <c r="C67" t="s">
        <v>517</v>
      </c>
      <c r="D67" t="s">
        <v>100</v>
      </c>
      <c r="E67" t="s">
        <v>123</v>
      </c>
      <c r="F67" t="s">
        <v>518</v>
      </c>
      <c r="G67" t="s">
        <v>498</v>
      </c>
      <c r="H67" t="s">
        <v>347</v>
      </c>
      <c r="I67" t="s">
        <v>150</v>
      </c>
      <c r="J67" t="s">
        <v>519</v>
      </c>
      <c r="K67" s="77">
        <v>3.3</v>
      </c>
      <c r="L67" t="s">
        <v>102</v>
      </c>
      <c r="M67" s="78">
        <v>4.6899999999999997E-2</v>
      </c>
      <c r="N67" s="78">
        <v>7.3999999999999996E-2</v>
      </c>
      <c r="O67" s="77">
        <v>1556481.19</v>
      </c>
      <c r="P67" s="77">
        <v>96.21</v>
      </c>
      <c r="Q67" s="77">
        <v>0</v>
      </c>
      <c r="R67" s="77">
        <v>1497.490552899</v>
      </c>
      <c r="S67" s="78">
        <v>1.1000000000000001E-3</v>
      </c>
      <c r="T67" s="78">
        <v>4.8899999999999999E-2</v>
      </c>
      <c r="U67" s="78">
        <v>3.5000000000000001E-3</v>
      </c>
    </row>
    <row r="68" spans="2:21">
      <c r="B68" s="79" t="s">
        <v>520</v>
      </c>
      <c r="C68" s="16"/>
      <c r="D68" s="16"/>
      <c r="E68" s="16"/>
      <c r="F68" s="16"/>
      <c r="K68" s="81">
        <v>0</v>
      </c>
      <c r="N68" s="80">
        <v>0</v>
      </c>
      <c r="O68" s="81">
        <v>0</v>
      </c>
      <c r="Q68" s="81">
        <v>0</v>
      </c>
      <c r="R68" s="81">
        <v>0</v>
      </c>
      <c r="T68" s="80">
        <v>0</v>
      </c>
      <c r="U68" s="80">
        <v>0</v>
      </c>
    </row>
    <row r="69" spans="2:21">
      <c r="B69" t="s">
        <v>223</v>
      </c>
      <c r="C69" t="s">
        <v>223</v>
      </c>
      <c r="D69" s="16"/>
      <c r="E69" s="16"/>
      <c r="F69" s="16"/>
      <c r="G69" t="s">
        <v>223</v>
      </c>
      <c r="H69" t="s">
        <v>223</v>
      </c>
      <c r="K69" s="77">
        <v>0</v>
      </c>
      <c r="L69" t="s">
        <v>223</v>
      </c>
      <c r="M69" s="78">
        <v>0</v>
      </c>
      <c r="N69" s="78">
        <v>0</v>
      </c>
      <c r="O69" s="77">
        <v>0</v>
      </c>
      <c r="P69" s="77">
        <v>0</v>
      </c>
      <c r="R69" s="77">
        <v>0</v>
      </c>
      <c r="S69" s="78">
        <v>0</v>
      </c>
      <c r="T69" s="78">
        <v>0</v>
      </c>
      <c r="U69" s="78">
        <v>0</v>
      </c>
    </row>
    <row r="70" spans="2:21">
      <c r="B70" s="79" t="s">
        <v>228</v>
      </c>
      <c r="C70" s="16"/>
      <c r="D70" s="16"/>
      <c r="E70" s="16"/>
      <c r="F70" s="16"/>
      <c r="K70" s="81">
        <v>3.99</v>
      </c>
      <c r="N70" s="80">
        <v>6.1699999999999998E-2</v>
      </c>
      <c r="O70" s="81">
        <v>458000</v>
      </c>
      <c r="Q70" s="81">
        <v>0</v>
      </c>
      <c r="R70" s="81">
        <v>1665.6266478150001</v>
      </c>
      <c r="T70" s="80">
        <v>5.4300000000000001E-2</v>
      </c>
      <c r="U70" s="80">
        <v>3.8999999999999998E-3</v>
      </c>
    </row>
    <row r="71" spans="2:21">
      <c r="B71" s="79" t="s">
        <v>297</v>
      </c>
      <c r="C71" s="16"/>
      <c r="D71" s="16"/>
      <c r="E71" s="16"/>
      <c r="F71" s="16"/>
      <c r="K71" s="81">
        <v>3.63</v>
      </c>
      <c r="N71" s="80">
        <v>6.2899999999999998E-2</v>
      </c>
      <c r="O71" s="81">
        <v>291000</v>
      </c>
      <c r="Q71" s="81">
        <v>0</v>
      </c>
      <c r="R71" s="81">
        <v>1100.2321245825001</v>
      </c>
      <c r="T71" s="80">
        <v>3.5900000000000001E-2</v>
      </c>
      <c r="U71" s="80">
        <v>2.5999999999999999E-3</v>
      </c>
    </row>
    <row r="72" spans="2:21">
      <c r="B72" t="s">
        <v>521</v>
      </c>
      <c r="C72" t="s">
        <v>522</v>
      </c>
      <c r="D72" t="s">
        <v>523</v>
      </c>
      <c r="E72" t="s">
        <v>524</v>
      </c>
      <c r="F72" t="s">
        <v>525</v>
      </c>
      <c r="G72" t="s">
        <v>526</v>
      </c>
      <c r="H72" t="s">
        <v>527</v>
      </c>
      <c r="I72" t="s">
        <v>528</v>
      </c>
      <c r="J72" t="s">
        <v>529</v>
      </c>
      <c r="K72" s="77">
        <v>3.63</v>
      </c>
      <c r="L72" t="s">
        <v>106</v>
      </c>
      <c r="M72" s="78">
        <v>6.7500000000000004E-2</v>
      </c>
      <c r="N72" s="78">
        <v>6.2899999999999998E-2</v>
      </c>
      <c r="O72" s="77">
        <v>291000</v>
      </c>
      <c r="P72" s="77">
        <v>104.24225</v>
      </c>
      <c r="Q72" s="77">
        <v>0</v>
      </c>
      <c r="R72" s="77">
        <v>1100.2321245825001</v>
      </c>
      <c r="S72" s="78">
        <v>2.0000000000000001E-4</v>
      </c>
      <c r="T72" s="78">
        <v>3.5900000000000001E-2</v>
      </c>
      <c r="U72" s="78">
        <v>2.5999999999999999E-3</v>
      </c>
    </row>
    <row r="73" spans="2:21">
      <c r="B73" s="79" t="s">
        <v>298</v>
      </c>
      <c r="C73" s="16"/>
      <c r="D73" s="16"/>
      <c r="E73" s="16"/>
      <c r="F73" s="16"/>
      <c r="K73" s="81">
        <v>4.7</v>
      </c>
      <c r="N73" s="80">
        <v>5.9299999999999999E-2</v>
      </c>
      <c r="O73" s="81">
        <v>167000</v>
      </c>
      <c r="Q73" s="81">
        <v>0</v>
      </c>
      <c r="R73" s="81">
        <v>565.39452323249998</v>
      </c>
      <c r="T73" s="80">
        <v>1.84E-2</v>
      </c>
      <c r="U73" s="80">
        <v>1.2999999999999999E-3</v>
      </c>
    </row>
    <row r="74" spans="2:21">
      <c r="B74" t="s">
        <v>530</v>
      </c>
      <c r="C74" t="s">
        <v>531</v>
      </c>
      <c r="D74" t="s">
        <v>123</v>
      </c>
      <c r="E74" t="s">
        <v>524</v>
      </c>
      <c r="F74" t="s">
        <v>532</v>
      </c>
      <c r="G74" t="s">
        <v>533</v>
      </c>
      <c r="H74" t="s">
        <v>534</v>
      </c>
      <c r="I74" t="s">
        <v>528</v>
      </c>
      <c r="J74" t="s">
        <v>535</v>
      </c>
      <c r="K74" s="77">
        <v>4.7</v>
      </c>
      <c r="L74" t="s">
        <v>106</v>
      </c>
      <c r="M74" s="78">
        <v>4.1300000000000003E-2</v>
      </c>
      <c r="N74" s="78">
        <v>5.9299999999999999E-2</v>
      </c>
      <c r="O74" s="77">
        <v>167000</v>
      </c>
      <c r="P74" s="77">
        <v>93.344250000000002</v>
      </c>
      <c r="Q74" s="77">
        <v>0</v>
      </c>
      <c r="R74" s="77">
        <v>565.39452323249998</v>
      </c>
      <c r="S74" s="78">
        <v>2.9999999999999997E-4</v>
      </c>
      <c r="T74" s="78">
        <v>1.84E-2</v>
      </c>
      <c r="U74" s="78">
        <v>1.2999999999999999E-3</v>
      </c>
    </row>
    <row r="75" spans="2:21">
      <c r="B75" t="s">
        <v>230</v>
      </c>
      <c r="C75" s="16"/>
      <c r="D75" s="16"/>
      <c r="E75" s="16"/>
      <c r="F75" s="16"/>
    </row>
    <row r="76" spans="2:21">
      <c r="B76" t="s">
        <v>291</v>
      </c>
      <c r="C76" s="16"/>
      <c r="D76" s="16"/>
      <c r="E76" s="16"/>
      <c r="F76" s="16"/>
    </row>
    <row r="77" spans="2:21">
      <c r="B77" t="s">
        <v>292</v>
      </c>
      <c r="C77" s="16"/>
      <c r="D77" s="16"/>
      <c r="E77" s="16"/>
      <c r="F77" s="16"/>
    </row>
    <row r="78" spans="2:21">
      <c r="B78" t="s">
        <v>293</v>
      </c>
      <c r="C78" s="16"/>
      <c r="D78" s="16"/>
      <c r="E78" s="16"/>
      <c r="F78" s="16"/>
    </row>
    <row r="79" spans="2:21">
      <c r="B79" t="s">
        <v>294</v>
      </c>
      <c r="C79" s="16"/>
      <c r="D79" s="16"/>
      <c r="E79" s="16"/>
      <c r="F79" s="16"/>
    </row>
    <row r="80" spans="2:21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</row>
    <row r="4" spans="2:62">
      <c r="B4" s="2" t="s">
        <v>3</v>
      </c>
      <c r="C4" t="s">
        <v>200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19506</v>
      </c>
      <c r="J11" s="7"/>
      <c r="K11" s="75">
        <v>0</v>
      </c>
      <c r="L11" s="75">
        <v>43.037648279999999</v>
      </c>
      <c r="M11" s="7"/>
      <c r="N11" s="76">
        <v>1</v>
      </c>
      <c r="O11" s="76">
        <v>1E-4</v>
      </c>
      <c r="BF11" s="16"/>
      <c r="BG11" s="19"/>
      <c r="BH11" s="16"/>
      <c r="BJ11" s="16"/>
    </row>
    <row r="12" spans="2:62">
      <c r="B12" s="79" t="s">
        <v>202</v>
      </c>
      <c r="E12" s="16"/>
      <c r="F12" s="1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536</v>
      </c>
      <c r="E13" s="16"/>
      <c r="F13" s="1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223</v>
      </c>
      <c r="C14" t="s">
        <v>223</v>
      </c>
      <c r="E14" s="16"/>
      <c r="F14" s="16"/>
      <c r="G14" t="s">
        <v>223</v>
      </c>
      <c r="H14" t="s">
        <v>223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537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223</v>
      </c>
      <c r="C16" t="s">
        <v>223</v>
      </c>
      <c r="E16" s="16"/>
      <c r="F16" s="16"/>
      <c r="G16" t="s">
        <v>223</v>
      </c>
      <c r="H16" t="s">
        <v>223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538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223</v>
      </c>
      <c r="C18" t="s">
        <v>223</v>
      </c>
      <c r="E18" s="16"/>
      <c r="F18" s="16"/>
      <c r="G18" t="s">
        <v>223</v>
      </c>
      <c r="H18" t="s">
        <v>223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539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E20" s="16"/>
      <c r="F20" s="16"/>
      <c r="G20" t="s">
        <v>223</v>
      </c>
      <c r="H20" t="s">
        <v>223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E21" s="16"/>
      <c r="F21" s="16"/>
      <c r="G21" s="16"/>
      <c r="I21" s="81">
        <v>19506</v>
      </c>
      <c r="K21" s="81">
        <v>0</v>
      </c>
      <c r="L21" s="81">
        <v>43.037648279999999</v>
      </c>
      <c r="N21" s="80">
        <v>1</v>
      </c>
      <c r="O21" s="80">
        <v>1E-4</v>
      </c>
    </row>
    <row r="22" spans="2:15">
      <c r="B22" s="79" t="s">
        <v>297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E23" s="16"/>
      <c r="F23" s="16"/>
      <c r="G23" t="s">
        <v>223</v>
      </c>
      <c r="H23" t="s">
        <v>223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298</v>
      </c>
      <c r="E24" s="16"/>
      <c r="F24" s="16"/>
      <c r="G24" s="16"/>
      <c r="I24" s="81">
        <v>19506</v>
      </c>
      <c r="K24" s="81">
        <v>0</v>
      </c>
      <c r="L24" s="81">
        <v>43.037648279999999</v>
      </c>
      <c r="N24" s="80">
        <v>1</v>
      </c>
      <c r="O24" s="80">
        <v>1E-4</v>
      </c>
    </row>
    <row r="25" spans="2:15">
      <c r="B25" t="s">
        <v>540</v>
      </c>
      <c r="C25" t="s">
        <v>541</v>
      </c>
      <c r="D25" t="s">
        <v>123</v>
      </c>
      <c r="E25" t="s">
        <v>524</v>
      </c>
      <c r="F25" t="s">
        <v>542</v>
      </c>
      <c r="G25" t="s">
        <v>543</v>
      </c>
      <c r="H25" t="s">
        <v>110</v>
      </c>
      <c r="I25" s="77">
        <v>9753</v>
      </c>
      <c r="J25" s="77">
        <v>109</v>
      </c>
      <c r="K25" s="77">
        <v>0</v>
      </c>
      <c r="L25" s="77">
        <v>42.646396932000002</v>
      </c>
      <c r="M25" s="78">
        <v>2.0000000000000001E-4</v>
      </c>
      <c r="N25" s="78">
        <v>0.9909</v>
      </c>
      <c r="O25" s="78">
        <v>1E-4</v>
      </c>
    </row>
    <row r="26" spans="2:15">
      <c r="B26" t="s">
        <v>544</v>
      </c>
      <c r="C26" t="s">
        <v>545</v>
      </c>
      <c r="D26" t="s">
        <v>123</v>
      </c>
      <c r="E26" t="s">
        <v>524</v>
      </c>
      <c r="F26" t="s">
        <v>542</v>
      </c>
      <c r="G26" t="s">
        <v>543</v>
      </c>
      <c r="H26" t="s">
        <v>110</v>
      </c>
      <c r="I26" s="77">
        <v>9753</v>
      </c>
      <c r="J26" s="77">
        <v>1</v>
      </c>
      <c r="K26" s="77">
        <v>0</v>
      </c>
      <c r="L26" s="77">
        <v>0.391251348</v>
      </c>
      <c r="M26" s="78">
        <v>0</v>
      </c>
      <c r="N26" s="78">
        <v>9.1000000000000004E-3</v>
      </c>
      <c r="O26" s="78">
        <v>0</v>
      </c>
    </row>
    <row r="27" spans="2:15">
      <c r="B27" t="s">
        <v>230</v>
      </c>
      <c r="E27" s="16"/>
      <c r="F27" s="16"/>
      <c r="G27" s="16"/>
    </row>
    <row r="28" spans="2:15">
      <c r="B28" t="s">
        <v>291</v>
      </c>
      <c r="E28" s="16"/>
      <c r="F28" s="16"/>
      <c r="G28" s="16"/>
    </row>
    <row r="29" spans="2:15">
      <c r="B29" t="s">
        <v>292</v>
      </c>
      <c r="E29" s="16"/>
      <c r="F29" s="16"/>
      <c r="G29" s="16"/>
    </row>
    <row r="30" spans="2:15">
      <c r="B30" t="s">
        <v>293</v>
      </c>
      <c r="E30" s="16"/>
      <c r="F30" s="16"/>
      <c r="G30" s="16"/>
    </row>
    <row r="31" spans="2:15">
      <c r="B31" t="s">
        <v>294</v>
      </c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23218</v>
      </c>
      <c r="I11" s="7"/>
      <c r="J11" s="75">
        <v>0</v>
      </c>
      <c r="K11" s="75">
        <v>9151.0131258000001</v>
      </c>
      <c r="L11" s="7"/>
      <c r="M11" s="76">
        <v>1</v>
      </c>
      <c r="N11" s="76">
        <v>2.1399999999999999E-2</v>
      </c>
      <c r="O11" s="35"/>
      <c r="BH11" s="16"/>
      <c r="BI11" s="19"/>
      <c r="BK11" s="16"/>
    </row>
    <row r="12" spans="2:63">
      <c r="B12" s="79" t="s">
        <v>202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546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547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548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549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520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223</v>
      </c>
      <c r="C22" t="s">
        <v>223</v>
      </c>
      <c r="D22" s="16"/>
      <c r="E22" s="16"/>
      <c r="F22" t="s">
        <v>223</v>
      </c>
      <c r="G22" t="s">
        <v>223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550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228</v>
      </c>
      <c r="D25" s="16"/>
      <c r="E25" s="16"/>
      <c r="F25" s="16"/>
      <c r="G25" s="16"/>
      <c r="H25" s="81">
        <v>23218</v>
      </c>
      <c r="J25" s="81">
        <v>0</v>
      </c>
      <c r="K25" s="81">
        <v>9151.0131258000001</v>
      </c>
      <c r="M25" s="80">
        <v>1</v>
      </c>
      <c r="N25" s="80">
        <v>2.1399999999999999E-2</v>
      </c>
    </row>
    <row r="26" spans="2:14">
      <c r="B26" s="79" t="s">
        <v>551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223</v>
      </c>
      <c r="C27" t="s">
        <v>223</v>
      </c>
      <c r="D27" s="16"/>
      <c r="E27" s="16"/>
      <c r="F27" t="s">
        <v>223</v>
      </c>
      <c r="G27" t="s">
        <v>223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552</v>
      </c>
      <c r="D28" s="16"/>
      <c r="E28" s="16"/>
      <c r="F28" s="16"/>
      <c r="G28" s="16"/>
      <c r="H28" s="81">
        <v>23218</v>
      </c>
      <c r="J28" s="81">
        <v>0</v>
      </c>
      <c r="K28" s="81">
        <v>9151.0131258000001</v>
      </c>
      <c r="M28" s="80">
        <v>1</v>
      </c>
      <c r="N28" s="80">
        <v>2.1399999999999999E-2</v>
      </c>
    </row>
    <row r="29" spans="2:14">
      <c r="B29" t="s">
        <v>553</v>
      </c>
      <c r="C29" t="s">
        <v>554</v>
      </c>
      <c r="D29" t="s">
        <v>523</v>
      </c>
      <c r="E29" t="s">
        <v>555</v>
      </c>
      <c r="F29" t="s">
        <v>556</v>
      </c>
      <c r="G29" t="s">
        <v>106</v>
      </c>
      <c r="H29" s="77">
        <v>19387</v>
      </c>
      <c r="I29" s="77">
        <v>11066</v>
      </c>
      <c r="J29" s="77">
        <v>0</v>
      </c>
      <c r="K29" s="77">
        <v>7781.2403783399996</v>
      </c>
      <c r="L29" s="78">
        <v>0</v>
      </c>
      <c r="M29" s="78">
        <v>0.85029999999999994</v>
      </c>
      <c r="N29" s="78">
        <v>1.8200000000000001E-2</v>
      </c>
    </row>
    <row r="30" spans="2:14">
      <c r="B30" t="s">
        <v>557</v>
      </c>
      <c r="C30" t="s">
        <v>558</v>
      </c>
      <c r="D30" t="s">
        <v>559</v>
      </c>
      <c r="E30" t="s">
        <v>555</v>
      </c>
      <c r="F30" t="s">
        <v>556</v>
      </c>
      <c r="G30" t="s">
        <v>106</v>
      </c>
      <c r="H30" s="77">
        <v>3831</v>
      </c>
      <c r="I30" s="77">
        <v>9858</v>
      </c>
      <c r="J30" s="77">
        <v>0</v>
      </c>
      <c r="K30" s="77">
        <v>1369.7727474599999</v>
      </c>
      <c r="L30" s="78">
        <v>0</v>
      </c>
      <c r="M30" s="78">
        <v>0.1497</v>
      </c>
      <c r="N30" s="78">
        <v>3.2000000000000002E-3</v>
      </c>
    </row>
    <row r="31" spans="2:14">
      <c r="B31" s="79" t="s">
        <v>520</v>
      </c>
      <c r="D31" s="16"/>
      <c r="E31" s="16"/>
      <c r="F31" s="16"/>
      <c r="G31" s="16"/>
      <c r="H31" s="81">
        <v>0</v>
      </c>
      <c r="J31" s="81">
        <v>0</v>
      </c>
      <c r="K31" s="81">
        <v>0</v>
      </c>
      <c r="M31" s="80">
        <v>0</v>
      </c>
      <c r="N31" s="80">
        <v>0</v>
      </c>
    </row>
    <row r="32" spans="2:14">
      <c r="B32" t="s">
        <v>223</v>
      </c>
      <c r="C32" t="s">
        <v>223</v>
      </c>
      <c r="D32" s="16"/>
      <c r="E32" s="16"/>
      <c r="F32" t="s">
        <v>223</v>
      </c>
      <c r="G32" t="s">
        <v>223</v>
      </c>
      <c r="H32" s="77">
        <v>0</v>
      </c>
      <c r="I32" s="77">
        <v>0</v>
      </c>
      <c r="K32" s="77">
        <v>0</v>
      </c>
      <c r="L32" s="78">
        <v>0</v>
      </c>
      <c r="M32" s="78">
        <v>0</v>
      </c>
      <c r="N32" s="78">
        <v>0</v>
      </c>
    </row>
    <row r="33" spans="2:14">
      <c r="B33" s="79" t="s">
        <v>550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223</v>
      </c>
      <c r="C34" t="s">
        <v>223</v>
      </c>
      <c r="D34" s="16"/>
      <c r="E34" s="16"/>
      <c r="F34" t="s">
        <v>223</v>
      </c>
      <c r="G34" t="s">
        <v>223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t="s">
        <v>230</v>
      </c>
      <c r="D35" s="16"/>
      <c r="E35" s="16"/>
      <c r="F35" s="16"/>
      <c r="G35" s="16"/>
    </row>
    <row r="36" spans="2:14">
      <c r="B36" t="s">
        <v>291</v>
      </c>
      <c r="D36" s="16"/>
      <c r="E36" s="16"/>
      <c r="F36" s="16"/>
      <c r="G36" s="16"/>
    </row>
    <row r="37" spans="2:14">
      <c r="B37" t="s">
        <v>292</v>
      </c>
      <c r="D37" s="16"/>
      <c r="E37" s="16"/>
      <c r="F37" s="16"/>
      <c r="G37" s="16"/>
    </row>
    <row r="38" spans="2:14">
      <c r="B38" t="s">
        <v>293</v>
      </c>
      <c r="D38" s="16"/>
      <c r="E38" s="16"/>
      <c r="F38" s="16"/>
      <c r="G38" s="16"/>
    </row>
    <row r="39" spans="2:14">
      <c r="B39" t="s">
        <v>294</v>
      </c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272910.65999999997</v>
      </c>
      <c r="K11" s="7"/>
      <c r="L11" s="75">
        <v>4347.4437987864003</v>
      </c>
      <c r="M11" s="7"/>
      <c r="N11" s="76">
        <v>1</v>
      </c>
      <c r="O11" s="76">
        <v>1.0200000000000001E-2</v>
      </c>
      <c r="P11" s="35"/>
      <c r="BG11" s="16"/>
      <c r="BH11" s="19"/>
      <c r="BI11" s="16"/>
      <c r="BM11" s="16"/>
    </row>
    <row r="12" spans="2:65">
      <c r="B12" s="79" t="s">
        <v>202</v>
      </c>
      <c r="C12" s="16"/>
      <c r="D12" s="16"/>
      <c r="E12" s="16"/>
      <c r="J12" s="81">
        <v>266535.65999999997</v>
      </c>
      <c r="L12" s="81">
        <v>142.06350678000001</v>
      </c>
      <c r="N12" s="80">
        <v>3.27E-2</v>
      </c>
      <c r="O12" s="80">
        <v>2.9999999999999997E-4</v>
      </c>
    </row>
    <row r="13" spans="2:65">
      <c r="B13" s="79" t="s">
        <v>560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I14" t="s">
        <v>223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561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I16" t="s">
        <v>223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266535.65999999997</v>
      </c>
      <c r="L17" s="81">
        <v>142.06350678000001</v>
      </c>
      <c r="N17" s="80">
        <v>3.27E-2</v>
      </c>
      <c r="O17" s="80">
        <v>2.9999999999999997E-4</v>
      </c>
    </row>
    <row r="18" spans="2:15">
      <c r="B18" t="s">
        <v>562</v>
      </c>
      <c r="C18" t="s">
        <v>563</v>
      </c>
      <c r="D18" t="s">
        <v>100</v>
      </c>
      <c r="E18" t="s">
        <v>564</v>
      </c>
      <c r="F18" t="s">
        <v>565</v>
      </c>
      <c r="G18" t="s">
        <v>309</v>
      </c>
      <c r="H18" t="s">
        <v>208</v>
      </c>
      <c r="I18" t="s">
        <v>102</v>
      </c>
      <c r="J18" s="77">
        <v>266535.65999999997</v>
      </c>
      <c r="K18" s="77">
        <v>53.3</v>
      </c>
      <c r="L18" s="77">
        <v>142.06350678000001</v>
      </c>
      <c r="M18" s="78">
        <v>8.0000000000000004E-4</v>
      </c>
      <c r="N18" s="78">
        <v>3.27E-2</v>
      </c>
      <c r="O18" s="78">
        <v>2.9999999999999997E-4</v>
      </c>
    </row>
    <row r="19" spans="2:15">
      <c r="B19" s="79" t="s">
        <v>520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I20" t="s">
        <v>223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228</v>
      </c>
      <c r="C21" s="16"/>
      <c r="D21" s="16"/>
      <c r="E21" s="16"/>
      <c r="J21" s="81">
        <v>6375</v>
      </c>
      <c r="L21" s="81">
        <v>4205.3802920063999</v>
      </c>
      <c r="N21" s="80">
        <v>0.96730000000000005</v>
      </c>
      <c r="O21" s="80">
        <v>9.9000000000000008E-3</v>
      </c>
    </row>
    <row r="22" spans="2:15">
      <c r="B22" s="79" t="s">
        <v>560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I23" t="s">
        <v>223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561</v>
      </c>
      <c r="C24" s="16"/>
      <c r="D24" s="16"/>
      <c r="E24" s="16"/>
      <c r="J24" s="81">
        <v>6375</v>
      </c>
      <c r="L24" s="81">
        <v>4205.3802920063999</v>
      </c>
      <c r="N24" s="80">
        <v>0.96730000000000005</v>
      </c>
      <c r="O24" s="80">
        <v>9.9000000000000008E-3</v>
      </c>
    </row>
    <row r="25" spans="2:15">
      <c r="B25" t="s">
        <v>566</v>
      </c>
      <c r="C25" t="s">
        <v>567</v>
      </c>
      <c r="D25" t="s">
        <v>123</v>
      </c>
      <c r="E25" t="s">
        <v>568</v>
      </c>
      <c r="F25" t="s">
        <v>556</v>
      </c>
      <c r="G25" t="s">
        <v>223</v>
      </c>
      <c r="H25" t="s">
        <v>493</v>
      </c>
      <c r="I25" t="s">
        <v>106</v>
      </c>
      <c r="J25" s="77">
        <v>2297</v>
      </c>
      <c r="K25" s="77">
        <v>17328</v>
      </c>
      <c r="L25" s="77">
        <v>1443.6336283200001</v>
      </c>
      <c r="M25" s="78">
        <v>0</v>
      </c>
      <c r="N25" s="78">
        <v>0.33210000000000001</v>
      </c>
      <c r="O25" s="78">
        <v>3.3999999999999998E-3</v>
      </c>
    </row>
    <row r="26" spans="2:15">
      <c r="B26" t="s">
        <v>569</v>
      </c>
      <c r="C26" t="s">
        <v>570</v>
      </c>
      <c r="D26" t="s">
        <v>123</v>
      </c>
      <c r="E26" t="s">
        <v>571</v>
      </c>
      <c r="F26" t="s">
        <v>556</v>
      </c>
      <c r="G26" t="s">
        <v>223</v>
      </c>
      <c r="H26" t="s">
        <v>493</v>
      </c>
      <c r="I26" t="s">
        <v>106</v>
      </c>
      <c r="J26" s="77">
        <v>1098</v>
      </c>
      <c r="K26" s="77">
        <v>37420.339999999997</v>
      </c>
      <c r="L26" s="77">
        <v>1490.2448335163999</v>
      </c>
      <c r="M26" s="78">
        <v>0</v>
      </c>
      <c r="N26" s="78">
        <v>0.34279999999999999</v>
      </c>
      <c r="O26" s="78">
        <v>3.5000000000000001E-3</v>
      </c>
    </row>
    <row r="27" spans="2:15">
      <c r="B27" t="s">
        <v>572</v>
      </c>
      <c r="C27" t="s">
        <v>573</v>
      </c>
      <c r="D27" t="s">
        <v>123</v>
      </c>
      <c r="E27" t="s">
        <v>574</v>
      </c>
      <c r="F27" t="s">
        <v>556</v>
      </c>
      <c r="G27" t="s">
        <v>223</v>
      </c>
      <c r="H27" t="s">
        <v>493</v>
      </c>
      <c r="I27" t="s">
        <v>106</v>
      </c>
      <c r="J27" s="77">
        <v>2980</v>
      </c>
      <c r="K27" s="77">
        <v>11763.95</v>
      </c>
      <c r="L27" s="77">
        <v>1271.5018301699999</v>
      </c>
      <c r="M27" s="78">
        <v>0</v>
      </c>
      <c r="N27" s="78">
        <v>0.29249999999999998</v>
      </c>
      <c r="O27" s="78">
        <v>3.0000000000000001E-3</v>
      </c>
    </row>
    <row r="28" spans="2:15">
      <c r="B28" s="79" t="s">
        <v>92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223</v>
      </c>
      <c r="C29" t="s">
        <v>223</v>
      </c>
      <c r="D29" s="16"/>
      <c r="E29" s="16"/>
      <c r="F29" t="s">
        <v>223</v>
      </c>
      <c r="G29" t="s">
        <v>223</v>
      </c>
      <c r="I29" t="s">
        <v>223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s="79" t="s">
        <v>520</v>
      </c>
      <c r="C30" s="16"/>
      <c r="D30" s="16"/>
      <c r="E30" s="16"/>
      <c r="J30" s="81">
        <v>0</v>
      </c>
      <c r="L30" s="81">
        <v>0</v>
      </c>
      <c r="N30" s="80">
        <v>0</v>
      </c>
      <c r="O30" s="80">
        <v>0</v>
      </c>
    </row>
    <row r="31" spans="2:15">
      <c r="B31" t="s">
        <v>223</v>
      </c>
      <c r="C31" t="s">
        <v>223</v>
      </c>
      <c r="D31" s="16"/>
      <c r="E31" s="16"/>
      <c r="F31" t="s">
        <v>223</v>
      </c>
      <c r="G31" t="s">
        <v>223</v>
      </c>
      <c r="I31" t="s">
        <v>223</v>
      </c>
      <c r="J31" s="77">
        <v>0</v>
      </c>
      <c r="K31" s="77">
        <v>0</v>
      </c>
      <c r="L31" s="77">
        <v>0</v>
      </c>
      <c r="M31" s="78">
        <v>0</v>
      </c>
      <c r="N31" s="78">
        <v>0</v>
      </c>
      <c r="O31" s="78">
        <v>0</v>
      </c>
    </row>
    <row r="32" spans="2:15">
      <c r="B32" t="s">
        <v>230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B35" t="s">
        <v>293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202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575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228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576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223</v>
      </c>
      <c r="C17" t="s">
        <v>223</v>
      </c>
      <c r="D17" s="16"/>
      <c r="E17" t="s">
        <v>223</v>
      </c>
      <c r="F17" t="s">
        <v>223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230</v>
      </c>
      <c r="D18" s="16"/>
      <c r="E18" s="16"/>
    </row>
    <row r="19" spans="2:12">
      <c r="B19" t="s">
        <v>291</v>
      </c>
      <c r="D19" s="16"/>
      <c r="E19" s="16"/>
    </row>
    <row r="20" spans="2:12">
      <c r="B20" t="s">
        <v>292</v>
      </c>
      <c r="D20" s="16"/>
      <c r="E20" s="16"/>
    </row>
    <row r="21" spans="2:12">
      <c r="B21" t="s">
        <v>293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202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577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223</v>
      </c>
      <c r="C14" t="s">
        <v>223</v>
      </c>
      <c r="D14" s="16"/>
      <c r="E14" t="s">
        <v>223</v>
      </c>
      <c r="F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578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223</v>
      </c>
      <c r="C16" t="s">
        <v>223</v>
      </c>
      <c r="D16" s="16"/>
      <c r="E16" t="s">
        <v>223</v>
      </c>
      <c r="F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579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s="16"/>
      <c r="E18" t="s">
        <v>223</v>
      </c>
      <c r="F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520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s="16"/>
      <c r="E20" t="s">
        <v>223</v>
      </c>
      <c r="F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228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577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223</v>
      </c>
      <c r="C23" t="s">
        <v>223</v>
      </c>
      <c r="D23" s="16"/>
      <c r="E23" t="s">
        <v>223</v>
      </c>
      <c r="F23" t="s">
        <v>223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580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s="16"/>
      <c r="E25" t="s">
        <v>223</v>
      </c>
      <c r="F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579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s="16"/>
      <c r="E27" t="s">
        <v>223</v>
      </c>
      <c r="F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581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s="16"/>
      <c r="E29" t="s">
        <v>223</v>
      </c>
      <c r="F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520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s="16"/>
      <c r="E31" t="s">
        <v>223</v>
      </c>
      <c r="F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230</v>
      </c>
      <c r="C32" s="16"/>
      <c r="D32" s="16"/>
      <c r="E32" s="16"/>
    </row>
    <row r="33" spans="2:5">
      <c r="B33" t="s">
        <v>291</v>
      </c>
      <c r="C33" s="16"/>
      <c r="D33" s="16"/>
      <c r="E33" s="16"/>
    </row>
    <row r="34" spans="2:5">
      <c r="B34" t="s">
        <v>292</v>
      </c>
      <c r="C34" s="16"/>
      <c r="D34" s="16"/>
      <c r="E34" s="16"/>
    </row>
    <row r="35" spans="2:5">
      <c r="B35" t="s">
        <v>293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520683.6</v>
      </c>
      <c r="H11" s="25"/>
      <c r="I11" s="75">
        <v>1887.9935027945151</v>
      </c>
      <c r="J11" s="76">
        <v>1</v>
      </c>
      <c r="K11" s="76">
        <v>4.4000000000000003E-3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202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223</v>
      </c>
      <c r="C13" t="s">
        <v>223</v>
      </c>
      <c r="D13" s="19"/>
      <c r="E13" t="s">
        <v>223</v>
      </c>
      <c r="F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228</v>
      </c>
      <c r="C14" s="19"/>
      <c r="D14" s="19"/>
      <c r="E14" s="19"/>
      <c r="F14" s="19"/>
      <c r="G14" s="81">
        <v>520683.6</v>
      </c>
      <c r="H14" s="19"/>
      <c r="I14" s="81">
        <v>1887.9935027945151</v>
      </c>
      <c r="J14" s="80">
        <v>1</v>
      </c>
      <c r="K14" s="80">
        <v>4.4000000000000003E-3</v>
      </c>
      <c r="BF14" s="16" t="s">
        <v>126</v>
      </c>
    </row>
    <row r="15" spans="1:60">
      <c r="B15" t="s">
        <v>582</v>
      </c>
      <c r="C15" t="s">
        <v>583</v>
      </c>
      <c r="D15" t="s">
        <v>123</v>
      </c>
      <c r="E15" t="s">
        <v>584</v>
      </c>
      <c r="F15" t="s">
        <v>106</v>
      </c>
      <c r="G15" s="77">
        <v>520538.6</v>
      </c>
      <c r="H15" s="77">
        <v>100</v>
      </c>
      <c r="I15" s="77">
        <v>1887.9935022</v>
      </c>
      <c r="J15" s="78">
        <v>1</v>
      </c>
      <c r="K15" s="78">
        <v>4.4000000000000003E-3</v>
      </c>
      <c r="BF15" s="16" t="s">
        <v>127</v>
      </c>
    </row>
    <row r="16" spans="1:60">
      <c r="B16" t="s">
        <v>585</v>
      </c>
      <c r="C16" t="s">
        <v>586</v>
      </c>
      <c r="D16" t="s">
        <v>123</v>
      </c>
      <c r="E16" t="s">
        <v>584</v>
      </c>
      <c r="F16" t="s">
        <v>106</v>
      </c>
      <c r="G16" s="77">
        <v>78</v>
      </c>
      <c r="H16" s="77">
        <v>1.087734E-4</v>
      </c>
      <c r="I16" s="77">
        <v>3.07726475004E-7</v>
      </c>
      <c r="J16" s="78">
        <v>0</v>
      </c>
      <c r="K16" s="78">
        <v>0</v>
      </c>
      <c r="BF16" s="16" t="s">
        <v>128</v>
      </c>
    </row>
    <row r="17" spans="2:58">
      <c r="B17" t="s">
        <v>587</v>
      </c>
      <c r="C17" t="s">
        <v>588</v>
      </c>
      <c r="D17" t="s">
        <v>123</v>
      </c>
      <c r="E17" t="s">
        <v>584</v>
      </c>
      <c r="F17" t="s">
        <v>106</v>
      </c>
      <c r="G17" s="77">
        <v>67</v>
      </c>
      <c r="H17" s="77">
        <v>1.180156E-4</v>
      </c>
      <c r="I17" s="77">
        <v>2.8678852940399999E-7</v>
      </c>
      <c r="J17" s="78">
        <v>0</v>
      </c>
      <c r="K17" s="78">
        <v>0</v>
      </c>
      <c r="BF17" s="16" t="s">
        <v>129</v>
      </c>
    </row>
    <row r="18" spans="2:58">
      <c r="B18" t="s">
        <v>230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291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292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293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202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589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223</v>
      </c>
      <c r="C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590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223</v>
      </c>
      <c r="C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591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592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593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594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595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589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590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591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592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593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594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595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</row>
    <row r="41" spans="2:17">
      <c r="B41" t="s">
        <v>291</v>
      </c>
    </row>
    <row r="42" spans="2:17">
      <c r="B42" t="s">
        <v>292</v>
      </c>
    </row>
    <row r="43" spans="2:17">
      <c r="B43" t="s">
        <v>293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202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596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223</v>
      </c>
      <c r="C14" t="s">
        <v>223</v>
      </c>
      <c r="D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597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223</v>
      </c>
      <c r="C16" t="s">
        <v>223</v>
      </c>
      <c r="D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598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599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G20" s="77">
        <v>0</v>
      </c>
      <c r="H20" t="s">
        <v>223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520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223</v>
      </c>
      <c r="C22" t="s">
        <v>223</v>
      </c>
      <c r="D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289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G25" s="77">
        <v>0</v>
      </c>
      <c r="H25" t="s">
        <v>223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600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223</v>
      </c>
      <c r="C27" t="s">
        <v>223</v>
      </c>
      <c r="D27" t="s">
        <v>223</v>
      </c>
      <c r="G27" s="77">
        <v>0</v>
      </c>
      <c r="H27" t="s">
        <v>223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291</v>
      </c>
    </row>
    <row r="29" spans="2:16">
      <c r="B29" t="s">
        <v>292</v>
      </c>
    </row>
    <row r="30" spans="2:16">
      <c r="B30" t="s">
        <v>293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202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601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602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223</v>
      </c>
      <c r="C16" t="s">
        <v>223</v>
      </c>
      <c r="D16" s="16"/>
      <c r="E16" s="16"/>
      <c r="F16" t="s">
        <v>223</v>
      </c>
      <c r="G16" t="s">
        <v>223</v>
      </c>
      <c r="J16" s="77">
        <v>0</v>
      </c>
      <c r="K16" t="s">
        <v>223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296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223</v>
      </c>
      <c r="C18" t="s">
        <v>223</v>
      </c>
      <c r="D18" s="16"/>
      <c r="E18" s="16"/>
      <c r="F18" t="s">
        <v>223</v>
      </c>
      <c r="G18" t="s">
        <v>223</v>
      </c>
      <c r="J18" s="77">
        <v>0</v>
      </c>
      <c r="K18" t="s">
        <v>223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520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223</v>
      </c>
      <c r="C20" t="s">
        <v>223</v>
      </c>
      <c r="D20" s="16"/>
      <c r="E20" s="16"/>
      <c r="F20" t="s">
        <v>223</v>
      </c>
      <c r="G20" t="s">
        <v>223</v>
      </c>
      <c r="J20" s="77">
        <v>0</v>
      </c>
      <c r="K20" t="s">
        <v>223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228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603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223</v>
      </c>
      <c r="C23" t="s">
        <v>223</v>
      </c>
      <c r="D23" s="16"/>
      <c r="E23" s="16"/>
      <c r="F23" t="s">
        <v>223</v>
      </c>
      <c r="G23" t="s">
        <v>223</v>
      </c>
      <c r="J23" s="77">
        <v>0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604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223</v>
      </c>
      <c r="C25" t="s">
        <v>223</v>
      </c>
      <c r="D25" s="16"/>
      <c r="E25" s="16"/>
      <c r="F25" t="s">
        <v>223</v>
      </c>
      <c r="G25" t="s">
        <v>223</v>
      </c>
      <c r="J25" s="77">
        <v>0</v>
      </c>
      <c r="K25" t="s">
        <v>223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230</v>
      </c>
      <c r="D26" s="16"/>
      <c r="E26" s="16"/>
      <c r="F26" s="16"/>
    </row>
    <row r="27" spans="2:19">
      <c r="B27" t="s">
        <v>291</v>
      </c>
      <c r="D27" s="16"/>
      <c r="E27" s="16"/>
      <c r="F27" s="16"/>
    </row>
    <row r="28" spans="2:19">
      <c r="B28" t="s">
        <v>292</v>
      </c>
      <c r="D28" s="16"/>
      <c r="E28" s="16"/>
      <c r="F28" s="16"/>
    </row>
    <row r="29" spans="2:19">
      <c r="B29" t="s">
        <v>293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2.46</v>
      </c>
      <c r="K11" s="7"/>
      <c r="L11" s="7"/>
      <c r="M11" s="76">
        <v>6.7900000000000002E-2</v>
      </c>
      <c r="N11" s="75">
        <v>996373.9</v>
      </c>
      <c r="O11" s="7"/>
      <c r="P11" s="75">
        <v>942.57469169000001</v>
      </c>
      <c r="Q11" s="7"/>
      <c r="R11" s="76">
        <v>1</v>
      </c>
      <c r="S11" s="76">
        <v>2.2000000000000001E-3</v>
      </c>
      <c r="T11" s="35"/>
      <c r="BZ11" s="16"/>
      <c r="CC11" s="16"/>
    </row>
    <row r="12" spans="2:81">
      <c r="B12" s="79" t="s">
        <v>202</v>
      </c>
      <c r="C12" s="16"/>
      <c r="D12" s="16"/>
      <c r="E12" s="16"/>
      <c r="J12" s="81">
        <v>2.46</v>
      </c>
      <c r="M12" s="80">
        <v>6.7900000000000002E-2</v>
      </c>
      <c r="N12" s="81">
        <v>996373.9</v>
      </c>
      <c r="P12" s="81">
        <v>942.57469169000001</v>
      </c>
      <c r="R12" s="80">
        <v>1</v>
      </c>
      <c r="S12" s="80">
        <v>2.2000000000000001E-3</v>
      </c>
    </row>
    <row r="13" spans="2:81">
      <c r="B13" s="79" t="s">
        <v>601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223</v>
      </c>
      <c r="C14" t="s">
        <v>223</v>
      </c>
      <c r="D14" s="16"/>
      <c r="E14" s="16"/>
      <c r="F14" t="s">
        <v>223</v>
      </c>
      <c r="G14" t="s">
        <v>223</v>
      </c>
      <c r="J14" s="77">
        <v>0</v>
      </c>
      <c r="K14" t="s">
        <v>223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602</v>
      </c>
      <c r="C15" s="16"/>
      <c r="D15" s="16"/>
      <c r="E15" s="16"/>
      <c r="J15" s="81">
        <v>2.46</v>
      </c>
      <c r="M15" s="80">
        <v>6.7900000000000002E-2</v>
      </c>
      <c r="N15" s="81">
        <v>996373.9</v>
      </c>
      <c r="P15" s="81">
        <v>942.57469169000001</v>
      </c>
      <c r="R15" s="80">
        <v>1</v>
      </c>
      <c r="S15" s="80">
        <v>2.2000000000000001E-3</v>
      </c>
    </row>
    <row r="16" spans="2:81">
      <c r="B16" t="s">
        <v>605</v>
      </c>
      <c r="C16" t="s">
        <v>606</v>
      </c>
      <c r="D16" t="s">
        <v>123</v>
      </c>
      <c r="E16" t="s">
        <v>607</v>
      </c>
      <c r="F16" t="s">
        <v>426</v>
      </c>
      <c r="G16" t="s">
        <v>369</v>
      </c>
      <c r="H16" t="s">
        <v>150</v>
      </c>
      <c r="I16" t="s">
        <v>608</v>
      </c>
      <c r="J16" s="77">
        <v>2.65</v>
      </c>
      <c r="K16" t="s">
        <v>102</v>
      </c>
      <c r="L16" s="78">
        <v>4.4699999999999997E-2</v>
      </c>
      <c r="M16" s="78">
        <v>7.0900000000000005E-2</v>
      </c>
      <c r="N16" s="77">
        <v>645673.9</v>
      </c>
      <c r="O16" s="77">
        <v>93.71</v>
      </c>
      <c r="P16" s="77">
        <v>605.06101168999999</v>
      </c>
      <c r="Q16" s="78">
        <v>1.2999999999999999E-3</v>
      </c>
      <c r="R16" s="78">
        <v>0.64190000000000003</v>
      </c>
      <c r="S16" s="78">
        <v>1.4E-3</v>
      </c>
    </row>
    <row r="17" spans="2:19">
      <c r="B17" t="s">
        <v>609</v>
      </c>
      <c r="C17" t="s">
        <v>610</v>
      </c>
      <c r="D17" t="s">
        <v>123</v>
      </c>
      <c r="E17" t="s">
        <v>611</v>
      </c>
      <c r="F17" t="s">
        <v>612</v>
      </c>
      <c r="G17" t="s">
        <v>401</v>
      </c>
      <c r="H17" t="s">
        <v>150</v>
      </c>
      <c r="I17" t="s">
        <v>613</v>
      </c>
      <c r="J17" s="77">
        <v>2.12</v>
      </c>
      <c r="K17" t="s">
        <v>102</v>
      </c>
      <c r="L17" s="78">
        <v>4.2999999999999997E-2</v>
      </c>
      <c r="M17" s="78">
        <v>6.2399999999999997E-2</v>
      </c>
      <c r="N17" s="77">
        <v>350700</v>
      </c>
      <c r="O17" s="77">
        <v>96.24</v>
      </c>
      <c r="P17" s="77">
        <v>337.51368000000002</v>
      </c>
      <c r="Q17" s="78">
        <v>2.5000000000000001E-3</v>
      </c>
      <c r="R17" s="78">
        <v>0.35809999999999997</v>
      </c>
      <c r="S17" s="78">
        <v>8.0000000000000004E-4</v>
      </c>
    </row>
    <row r="18" spans="2:19">
      <c r="B18" s="79" t="s">
        <v>296</v>
      </c>
      <c r="C18" s="16"/>
      <c r="D18" s="16"/>
      <c r="E18" s="16"/>
      <c r="J18" s="81">
        <v>0</v>
      </c>
      <c r="M18" s="80">
        <v>0</v>
      </c>
      <c r="N18" s="81">
        <v>0</v>
      </c>
      <c r="P18" s="81">
        <v>0</v>
      </c>
      <c r="R18" s="80">
        <v>0</v>
      </c>
      <c r="S18" s="80">
        <v>0</v>
      </c>
    </row>
    <row r="19" spans="2:19">
      <c r="B19" t="s">
        <v>223</v>
      </c>
      <c r="C19" t="s">
        <v>223</v>
      </c>
      <c r="D19" s="16"/>
      <c r="E19" s="16"/>
      <c r="F19" t="s">
        <v>223</v>
      </c>
      <c r="G19" t="s">
        <v>223</v>
      </c>
      <c r="J19" s="77">
        <v>0</v>
      </c>
      <c r="K19" t="s">
        <v>223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  <c r="S19" s="78">
        <v>0</v>
      </c>
    </row>
    <row r="20" spans="2:19">
      <c r="B20" s="79" t="s">
        <v>520</v>
      </c>
      <c r="C20" s="16"/>
      <c r="D20" s="16"/>
      <c r="E20" s="16"/>
      <c r="J20" s="81">
        <v>0</v>
      </c>
      <c r="M20" s="80">
        <v>0</v>
      </c>
      <c r="N20" s="81">
        <v>0</v>
      </c>
      <c r="P20" s="81">
        <v>0</v>
      </c>
      <c r="R20" s="80">
        <v>0</v>
      </c>
      <c r="S20" s="80">
        <v>0</v>
      </c>
    </row>
    <row r="21" spans="2:19">
      <c r="B21" t="s">
        <v>223</v>
      </c>
      <c r="C21" t="s">
        <v>223</v>
      </c>
      <c r="D21" s="16"/>
      <c r="E21" s="16"/>
      <c r="F21" t="s">
        <v>223</v>
      </c>
      <c r="G21" t="s">
        <v>223</v>
      </c>
      <c r="J21" s="77">
        <v>0</v>
      </c>
      <c r="K21" t="s">
        <v>223</v>
      </c>
      <c r="L21" s="78">
        <v>0</v>
      </c>
      <c r="M21" s="78">
        <v>0</v>
      </c>
      <c r="N21" s="77">
        <v>0</v>
      </c>
      <c r="O21" s="77">
        <v>0</v>
      </c>
      <c r="P21" s="77">
        <v>0</v>
      </c>
      <c r="Q21" s="78">
        <v>0</v>
      </c>
      <c r="R21" s="78">
        <v>0</v>
      </c>
      <c r="S21" s="78">
        <v>0</v>
      </c>
    </row>
    <row r="22" spans="2:19">
      <c r="B22" s="79" t="s">
        <v>228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s="79" t="s">
        <v>297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223</v>
      </c>
      <c r="C24" t="s">
        <v>223</v>
      </c>
      <c r="D24" s="16"/>
      <c r="E24" s="16"/>
      <c r="F24" t="s">
        <v>223</v>
      </c>
      <c r="G24" t="s">
        <v>223</v>
      </c>
      <c r="J24" s="77">
        <v>0</v>
      </c>
      <c r="K24" t="s">
        <v>223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298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t="s">
        <v>223</v>
      </c>
      <c r="C26" t="s">
        <v>223</v>
      </c>
      <c r="D26" s="16"/>
      <c r="E26" s="16"/>
      <c r="F26" t="s">
        <v>223</v>
      </c>
      <c r="G26" t="s">
        <v>223</v>
      </c>
      <c r="J26" s="77">
        <v>0</v>
      </c>
      <c r="K26" t="s">
        <v>223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  <c r="S26" s="78">
        <v>0</v>
      </c>
    </row>
    <row r="27" spans="2:19">
      <c r="B27" t="s">
        <v>230</v>
      </c>
      <c r="C27" s="16"/>
      <c r="D27" s="16"/>
      <c r="E27" s="16"/>
    </row>
    <row r="28" spans="2:19">
      <c r="B28" t="s">
        <v>291</v>
      </c>
      <c r="C28" s="16"/>
      <c r="D28" s="16"/>
      <c r="E28" s="16"/>
    </row>
    <row r="29" spans="2:19">
      <c r="B29" t="s">
        <v>292</v>
      </c>
      <c r="C29" s="16"/>
      <c r="D29" s="16"/>
      <c r="E29" s="16"/>
    </row>
    <row r="30" spans="2:19">
      <c r="B30" t="s">
        <v>293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tabSelected="1" workbookViewId="0">
      <selection activeCell="U9" sqref="U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4662118.28</v>
      </c>
      <c r="I11" s="7"/>
      <c r="J11" s="75">
        <v>15716.376627434931</v>
      </c>
      <c r="K11" s="7"/>
      <c r="L11" s="76">
        <v>1</v>
      </c>
      <c r="M11" s="76">
        <v>3.6799999999999999E-2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202</v>
      </c>
      <c r="C12" s="16"/>
      <c r="D12" s="16"/>
      <c r="E12" s="16"/>
      <c r="H12" s="81">
        <v>4163883.27</v>
      </c>
      <c r="J12" s="81">
        <v>12207.19600517141</v>
      </c>
      <c r="L12" s="80">
        <v>0.77669999999999995</v>
      </c>
      <c r="M12" s="80">
        <v>2.86E-2</v>
      </c>
    </row>
    <row r="13" spans="2:98">
      <c r="B13" t="s">
        <v>614</v>
      </c>
      <c r="C13" t="s">
        <v>615</v>
      </c>
      <c r="D13" t="s">
        <v>123</v>
      </c>
      <c r="E13" t="s">
        <v>616</v>
      </c>
      <c r="F13" t="s">
        <v>617</v>
      </c>
      <c r="G13" t="s">
        <v>102</v>
      </c>
      <c r="H13" s="77">
        <v>12</v>
      </c>
      <c r="I13" s="77">
        <v>23355639.810426999</v>
      </c>
      <c r="J13" s="77">
        <v>2802.6767772512399</v>
      </c>
      <c r="K13" s="104">
        <v>1.1374407594094204E-2</v>
      </c>
      <c r="L13" s="78">
        <v>0.17829999999999999</v>
      </c>
      <c r="M13" s="78">
        <v>6.6E-3</v>
      </c>
    </row>
    <row r="14" spans="2:98">
      <c r="B14" t="s">
        <v>618</v>
      </c>
      <c r="C14" t="s">
        <v>619</v>
      </c>
      <c r="D14" t="s">
        <v>123</v>
      </c>
      <c r="E14" t="s">
        <v>620</v>
      </c>
      <c r="F14" t="s">
        <v>308</v>
      </c>
      <c r="G14" t="s">
        <v>102</v>
      </c>
      <c r="H14" s="77">
        <v>3934518</v>
      </c>
      <c r="I14" s="77">
        <v>100</v>
      </c>
      <c r="J14" s="77">
        <v>3934.518</v>
      </c>
      <c r="K14" s="78">
        <v>0</v>
      </c>
      <c r="L14" s="78">
        <v>0.25030000000000002</v>
      </c>
      <c r="M14" s="78">
        <v>9.1999999999999998E-3</v>
      </c>
    </row>
    <row r="15" spans="2:98">
      <c r="B15" t="s">
        <v>621</v>
      </c>
      <c r="C15" t="s">
        <v>622</v>
      </c>
      <c r="D15" t="s">
        <v>123</v>
      </c>
      <c r="E15" t="s">
        <v>623</v>
      </c>
      <c r="F15" t="s">
        <v>308</v>
      </c>
      <c r="G15" t="s">
        <v>102</v>
      </c>
      <c r="H15" s="77">
        <v>41.27</v>
      </c>
      <c r="I15" s="77">
        <v>5657400</v>
      </c>
      <c r="J15" s="77">
        <v>2334.8089799999998</v>
      </c>
      <c r="K15" s="104">
        <v>2.0500000000000001E-2</v>
      </c>
      <c r="L15" s="78">
        <v>0.14860000000000001</v>
      </c>
      <c r="M15" s="78">
        <v>5.4999999999999997E-3</v>
      </c>
    </row>
    <row r="16" spans="2:98">
      <c r="B16" t="s">
        <v>624</v>
      </c>
      <c r="C16" t="s">
        <v>625</v>
      </c>
      <c r="D16" t="s">
        <v>123</v>
      </c>
      <c r="E16" t="s">
        <v>626</v>
      </c>
      <c r="F16" t="s">
        <v>420</v>
      </c>
      <c r="G16" t="s">
        <v>106</v>
      </c>
      <c r="H16" s="77">
        <v>229312</v>
      </c>
      <c r="I16" s="77">
        <v>376.95528699999988</v>
      </c>
      <c r="J16" s="77">
        <v>3135.1922479201698</v>
      </c>
      <c r="K16" s="104">
        <v>1.8865322386018113E-3</v>
      </c>
      <c r="L16" s="78">
        <v>0.19950000000000001</v>
      </c>
      <c r="M16" s="78">
        <v>7.3000000000000001E-3</v>
      </c>
    </row>
    <row r="17" spans="2:13">
      <c r="B17" s="79" t="s">
        <v>228</v>
      </c>
      <c r="C17" s="16"/>
      <c r="D17" s="16"/>
      <c r="E17" s="16"/>
      <c r="H17" s="81">
        <v>498235.01</v>
      </c>
      <c r="J17" s="81">
        <v>3509.1806222635209</v>
      </c>
      <c r="L17" s="80">
        <v>0.2233</v>
      </c>
      <c r="M17" s="80">
        <v>8.2000000000000007E-3</v>
      </c>
    </row>
    <row r="18" spans="2:13">
      <c r="B18" s="79" t="s">
        <v>297</v>
      </c>
      <c r="C18" s="16"/>
      <c r="D18" s="16"/>
      <c r="E18" s="16"/>
      <c r="H18" s="81">
        <v>0</v>
      </c>
      <c r="J18" s="81">
        <v>0</v>
      </c>
      <c r="L18" s="80">
        <v>0</v>
      </c>
      <c r="M18" s="80">
        <v>0</v>
      </c>
    </row>
    <row r="19" spans="2:13">
      <c r="B19" t="s">
        <v>223</v>
      </c>
      <c r="C19" t="s">
        <v>223</v>
      </c>
      <c r="D19" s="16"/>
      <c r="E19" s="16"/>
      <c r="F19" t="s">
        <v>223</v>
      </c>
      <c r="G19" t="s">
        <v>223</v>
      </c>
      <c r="H19" s="77">
        <v>0</v>
      </c>
      <c r="I19" s="77">
        <v>0</v>
      </c>
      <c r="J19" s="77">
        <v>0</v>
      </c>
      <c r="K19" s="78">
        <v>0</v>
      </c>
      <c r="L19" s="78">
        <v>0</v>
      </c>
      <c r="M19" s="78">
        <v>0</v>
      </c>
    </row>
    <row r="20" spans="2:13">
      <c r="B20" s="79" t="s">
        <v>298</v>
      </c>
      <c r="C20" s="16"/>
      <c r="D20" s="16"/>
      <c r="E20" s="16"/>
      <c r="H20" s="81">
        <v>498235.01</v>
      </c>
      <c r="J20" s="81">
        <v>3509.1806222635209</v>
      </c>
      <c r="L20" s="80">
        <v>0.2233</v>
      </c>
      <c r="M20" s="80">
        <v>8.2000000000000007E-3</v>
      </c>
    </row>
    <row r="21" spans="2:13">
      <c r="B21" t="s">
        <v>627</v>
      </c>
      <c r="C21" t="s">
        <v>628</v>
      </c>
      <c r="D21" t="s">
        <v>123</v>
      </c>
      <c r="E21" t="s">
        <v>629</v>
      </c>
      <c r="F21" t="s">
        <v>543</v>
      </c>
      <c r="G21" t="s">
        <v>110</v>
      </c>
      <c r="H21" s="77">
        <v>1025.07</v>
      </c>
      <c r="I21" s="77">
        <v>45859.526352999899</v>
      </c>
      <c r="J21" s="77">
        <v>1885.8220572095099</v>
      </c>
      <c r="K21" s="78">
        <v>4.8434669480787833E-3</v>
      </c>
      <c r="L21" s="78">
        <v>0.12</v>
      </c>
      <c r="M21" s="78">
        <v>4.4000000000000003E-3</v>
      </c>
    </row>
    <row r="22" spans="2:13">
      <c r="B22" t="s">
        <v>630</v>
      </c>
      <c r="C22" t="s">
        <v>631</v>
      </c>
      <c r="D22" t="s">
        <v>123</v>
      </c>
      <c r="E22" t="s">
        <v>632</v>
      </c>
      <c r="F22" t="s">
        <v>543</v>
      </c>
      <c r="G22" t="s">
        <v>110</v>
      </c>
      <c r="H22" s="77">
        <v>412820</v>
      </c>
      <c r="I22" s="77">
        <v>85.107683999999992</v>
      </c>
      <c r="J22" s="77">
        <v>1409.44172623183</v>
      </c>
      <c r="K22" s="104">
        <v>3.3340398624624552E-3</v>
      </c>
      <c r="L22" s="78">
        <v>8.9700000000000002E-2</v>
      </c>
      <c r="M22" s="78">
        <v>3.3E-3</v>
      </c>
    </row>
    <row r="23" spans="2:13">
      <c r="B23" t="s">
        <v>633</v>
      </c>
      <c r="C23" t="s">
        <v>634</v>
      </c>
      <c r="D23" t="s">
        <v>123</v>
      </c>
      <c r="E23" t="s">
        <v>616</v>
      </c>
      <c r="F23" t="s">
        <v>543</v>
      </c>
      <c r="G23" t="s">
        <v>110</v>
      </c>
      <c r="H23" s="77">
        <v>84389.94</v>
      </c>
      <c r="I23" s="77">
        <v>63.18829999999987</v>
      </c>
      <c r="J23" s="77">
        <v>213.91683882218101</v>
      </c>
      <c r="K23" s="104">
        <v>7.9000000000000008E-3</v>
      </c>
      <c r="L23" s="78">
        <v>1.3599999999999999E-2</v>
      </c>
      <c r="M23" s="78">
        <v>5.0000000000000001E-4</v>
      </c>
    </row>
    <row r="24" spans="2:13">
      <c r="B24" t="s">
        <v>230</v>
      </c>
      <c r="C24" s="16"/>
      <c r="D24" s="16"/>
      <c r="E24" s="16"/>
    </row>
    <row r="25" spans="2:13">
      <c r="B25" t="s">
        <v>291</v>
      </c>
      <c r="C25" s="16"/>
      <c r="D25" s="16"/>
      <c r="E25" s="16"/>
    </row>
    <row r="26" spans="2:13">
      <c r="B26" t="s">
        <v>292</v>
      </c>
      <c r="C26" s="16"/>
      <c r="D26" s="16"/>
      <c r="E26" s="16"/>
    </row>
    <row r="27" spans="2:13">
      <c r="B27" t="s">
        <v>293</v>
      </c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586"/>
  <sheetViews>
    <sheetView rightToLeft="1" workbookViewId="0">
      <selection activeCell="N10" sqref="N1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8" style="19" customWidth="1"/>
    <col min="18" max="18" width="8.7109375" style="19" customWidth="1"/>
    <col min="19" max="19" width="10" style="19" customWidth="1"/>
    <col min="20" max="20" width="9.5703125" style="16" customWidth="1"/>
    <col min="21" max="21" width="6.140625" style="16" customWidth="1"/>
    <col min="22" max="23" width="5.7109375" style="16" customWidth="1"/>
    <col min="24" max="24" width="6.85546875" style="16" customWidth="1"/>
    <col min="25" max="25" width="6.42578125" style="16" customWidth="1"/>
    <col min="26" max="26" width="6.7109375" style="16" customWidth="1"/>
    <col min="27" max="27" width="7.28515625" style="16" customWidth="1"/>
    <col min="28" max="39" width="5.7109375" style="16" customWidth="1"/>
    <col min="40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2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2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AZ8" s="16"/>
    </row>
    <row r="9" spans="2:52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AZ10" s="16"/>
    </row>
    <row r="11" spans="2:52" s="23" customFormat="1" ht="18" customHeight="1">
      <c r="B11" s="24" t="s">
        <v>140</v>
      </c>
      <c r="C11" s="7"/>
      <c r="D11" s="7"/>
      <c r="E11" s="7"/>
      <c r="F11" s="75">
        <v>18542548.690000001</v>
      </c>
      <c r="G11" s="7"/>
      <c r="H11" s="75">
        <v>26759.617254188244</v>
      </c>
      <c r="I11" s="7"/>
      <c r="J11" s="76">
        <v>1</v>
      </c>
      <c r="K11" s="76">
        <v>6.2700000000000006E-2</v>
      </c>
      <c r="L11" s="19"/>
      <c r="M11" s="19"/>
      <c r="N11" s="19"/>
      <c r="O11" s="19"/>
      <c r="P11" s="19"/>
      <c r="Q11" s="19"/>
      <c r="R11" s="19"/>
      <c r="AZ11" s="16"/>
    </row>
    <row r="12" spans="2:52">
      <c r="B12" s="79" t="s">
        <v>202</v>
      </c>
      <c r="C12" s="16"/>
      <c r="F12" s="81">
        <v>16379070.789999999</v>
      </c>
      <c r="H12" s="81">
        <v>19150.106072120012</v>
      </c>
      <c r="J12" s="80">
        <v>0.71560000000000001</v>
      </c>
      <c r="K12" s="80">
        <v>4.4900000000000002E-2</v>
      </c>
    </row>
    <row r="13" spans="2:52">
      <c r="B13" s="79" t="s">
        <v>635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2">
      <c r="B14" t="s">
        <v>223</v>
      </c>
      <c r="C14" t="s">
        <v>223</v>
      </c>
      <c r="D14" t="s">
        <v>223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2">
      <c r="B15" s="79" t="s">
        <v>636</v>
      </c>
      <c r="C15" s="16"/>
      <c r="F15" s="81">
        <v>1779238.76</v>
      </c>
      <c r="H15" s="81">
        <v>1644.72119278896</v>
      </c>
      <c r="J15" s="80">
        <v>6.1499999999999999E-2</v>
      </c>
      <c r="K15" s="80">
        <v>3.8999999999999998E-3</v>
      </c>
    </row>
    <row r="16" spans="2:52">
      <c r="B16" t="s">
        <v>637</v>
      </c>
      <c r="C16">
        <v>74233</v>
      </c>
      <c r="D16" t="s">
        <v>102</v>
      </c>
      <c r="E16" t="s">
        <v>638</v>
      </c>
      <c r="F16" s="77">
        <v>1779238.76</v>
      </c>
      <c r="G16" s="77">
        <v>92.439599999999999</v>
      </c>
      <c r="H16" s="77">
        <v>1644.72119278896</v>
      </c>
      <c r="I16" s="78">
        <v>9.0700000000000003E-2</v>
      </c>
      <c r="J16" s="78">
        <v>6.1499999999999999E-2</v>
      </c>
      <c r="K16" s="78">
        <v>3.8999999999999998E-3</v>
      </c>
    </row>
    <row r="17" spans="2:11">
      <c r="B17" s="79" t="s">
        <v>639</v>
      </c>
      <c r="C17" s="16"/>
      <c r="F17" s="81">
        <v>1088261.3799999999</v>
      </c>
      <c r="H17" s="81">
        <v>2264.0468344433302</v>
      </c>
      <c r="J17" s="80">
        <v>8.4599999999999995E-2</v>
      </c>
      <c r="K17" s="80">
        <v>5.3E-3</v>
      </c>
    </row>
    <row r="18" spans="2:11">
      <c r="B18" t="s">
        <v>640</v>
      </c>
      <c r="C18">
        <v>74204</v>
      </c>
      <c r="D18" t="s">
        <v>102</v>
      </c>
      <c r="E18" t="s">
        <v>641</v>
      </c>
      <c r="F18" s="77">
        <v>1088261.3799999999</v>
      </c>
      <c r="G18" s="77">
        <v>208.04256000000018</v>
      </c>
      <c r="H18" s="77">
        <v>2264.0468344433302</v>
      </c>
      <c r="I18" s="78">
        <v>7.8700000000000006E-2</v>
      </c>
      <c r="J18" s="78">
        <v>8.4599999999999995E-2</v>
      </c>
      <c r="K18" s="78">
        <v>5.3E-3</v>
      </c>
    </row>
    <row r="19" spans="2:11">
      <c r="B19" s="79" t="s">
        <v>642</v>
      </c>
      <c r="C19" s="16"/>
      <c r="F19" s="81">
        <v>13511570.65</v>
      </c>
      <c r="H19" s="81">
        <v>15241.338044887721</v>
      </c>
      <c r="J19" s="80">
        <v>0.5696</v>
      </c>
      <c r="K19" s="80">
        <v>3.5700000000000003E-2</v>
      </c>
    </row>
    <row r="20" spans="2:11">
      <c r="B20" t="s">
        <v>643</v>
      </c>
      <c r="C20">
        <v>74252</v>
      </c>
      <c r="D20" t="s">
        <v>102</v>
      </c>
      <c r="E20" t="s">
        <v>644</v>
      </c>
      <c r="F20" s="77">
        <v>410841.56</v>
      </c>
      <c r="G20" s="77">
        <v>110.78737699999995</v>
      </c>
      <c r="H20" s="77">
        <v>455.16058794988101</v>
      </c>
      <c r="I20" s="78">
        <v>2.07E-2</v>
      </c>
      <c r="J20" s="78">
        <v>1.7000000000000001E-2</v>
      </c>
      <c r="K20" s="78">
        <v>1.1000000000000001E-3</v>
      </c>
    </row>
    <row r="21" spans="2:11">
      <c r="B21" t="s">
        <v>645</v>
      </c>
      <c r="C21">
        <v>74241</v>
      </c>
      <c r="D21" t="s">
        <v>102</v>
      </c>
      <c r="E21" t="s">
        <v>646</v>
      </c>
      <c r="F21" s="77">
        <v>2486041.7599999998</v>
      </c>
      <c r="G21" s="77">
        <v>107.04515900000007</v>
      </c>
      <c r="H21" s="77">
        <v>2661.1873547984001</v>
      </c>
      <c r="I21" s="78">
        <v>5.8299999999999998E-2</v>
      </c>
      <c r="J21" s="78">
        <v>9.9400000000000002E-2</v>
      </c>
      <c r="K21" s="78">
        <v>6.1999999999999998E-3</v>
      </c>
    </row>
    <row r="22" spans="2:11">
      <c r="B22" t="s">
        <v>647</v>
      </c>
      <c r="C22">
        <v>74217</v>
      </c>
      <c r="D22" t="s">
        <v>102</v>
      </c>
      <c r="E22" t="s">
        <v>648</v>
      </c>
      <c r="F22" s="77">
        <v>1650730.01</v>
      </c>
      <c r="G22" s="77">
        <v>96.810400000000001</v>
      </c>
      <c r="H22" s="77">
        <v>1598.07832560104</v>
      </c>
      <c r="I22" s="78">
        <v>0.15770000000000001</v>
      </c>
      <c r="J22" s="78">
        <v>5.9700000000000003E-2</v>
      </c>
      <c r="K22" s="78">
        <v>3.7000000000000002E-3</v>
      </c>
    </row>
    <row r="23" spans="2:11">
      <c r="B23" t="s">
        <v>649</v>
      </c>
      <c r="C23">
        <v>74231</v>
      </c>
      <c r="D23" t="s">
        <v>102</v>
      </c>
      <c r="E23" t="s">
        <v>650</v>
      </c>
      <c r="F23" s="77">
        <v>1535175.92</v>
      </c>
      <c r="G23" s="77">
        <v>69.912714000000079</v>
      </c>
      <c r="H23" s="77">
        <v>1073.2831503464699</v>
      </c>
      <c r="I23" s="78">
        <v>5.2600000000000001E-2</v>
      </c>
      <c r="J23" s="78">
        <v>4.0099999999999997E-2</v>
      </c>
      <c r="K23" s="78">
        <v>2.5000000000000001E-3</v>
      </c>
    </row>
    <row r="24" spans="2:11">
      <c r="B24" t="s">
        <v>651</v>
      </c>
      <c r="C24">
        <v>74239</v>
      </c>
      <c r="D24" t="s">
        <v>102</v>
      </c>
      <c r="E24" t="s">
        <v>652</v>
      </c>
      <c r="F24" s="77">
        <v>7420520.4000000004</v>
      </c>
      <c r="G24" s="77">
        <v>16.872982000000025</v>
      </c>
      <c r="H24" s="77">
        <v>1252.0630713983301</v>
      </c>
      <c r="I24" s="78">
        <v>3.4099999999999998E-2</v>
      </c>
      <c r="J24" s="78">
        <v>4.6800000000000001E-2</v>
      </c>
      <c r="K24" s="78">
        <v>2.8999999999999998E-3</v>
      </c>
    </row>
    <row r="25" spans="2:11">
      <c r="B25" t="s">
        <v>653</v>
      </c>
      <c r="C25">
        <v>74196</v>
      </c>
      <c r="D25" t="s">
        <v>102</v>
      </c>
      <c r="E25" t="s">
        <v>654</v>
      </c>
      <c r="F25" s="77">
        <v>8261</v>
      </c>
      <c r="G25" s="77">
        <v>99280.541759999993</v>
      </c>
      <c r="H25" s="77">
        <v>8201.5655547936003</v>
      </c>
      <c r="I25" s="78">
        <v>0.14119999999999999</v>
      </c>
      <c r="J25" s="78">
        <v>0.30649999999999999</v>
      </c>
      <c r="K25" s="78">
        <v>1.9199999999999998E-2</v>
      </c>
    </row>
    <row r="26" spans="2:11">
      <c r="B26" s="79" t="s">
        <v>228</v>
      </c>
      <c r="C26" s="16"/>
      <c r="F26" s="81">
        <v>2163477.9</v>
      </c>
      <c r="H26" s="81">
        <v>7609.511182068235</v>
      </c>
      <c r="J26" s="80">
        <v>0.28439999999999999</v>
      </c>
      <c r="K26" s="80">
        <v>1.78E-2</v>
      </c>
    </row>
    <row r="27" spans="2:11">
      <c r="B27" s="79" t="s">
        <v>655</v>
      </c>
      <c r="C27" s="16"/>
      <c r="F27" s="81">
        <v>279246.77</v>
      </c>
      <c r="H27" s="81">
        <v>1036.0314996792599</v>
      </c>
      <c r="J27" s="80">
        <v>3.8699999999999998E-2</v>
      </c>
      <c r="K27" s="80">
        <v>2.3999999999999998E-3</v>
      </c>
    </row>
    <row r="28" spans="2:11">
      <c r="B28" t="s">
        <v>656</v>
      </c>
      <c r="C28">
        <v>74215</v>
      </c>
      <c r="D28" t="s">
        <v>106</v>
      </c>
      <c r="E28" t="s">
        <v>657</v>
      </c>
      <c r="F28" s="77">
        <v>279246.77</v>
      </c>
      <c r="G28" s="77">
        <v>102.29095799999958</v>
      </c>
      <c r="H28" s="77">
        <v>1036.0314996792599</v>
      </c>
      <c r="I28" s="78">
        <v>3.5400000000000001E-2</v>
      </c>
      <c r="J28" s="78">
        <v>3.8699999999999998E-2</v>
      </c>
      <c r="K28" s="78">
        <v>2.3999999999999998E-3</v>
      </c>
    </row>
    <row r="29" spans="2:11">
      <c r="B29" s="79" t="s">
        <v>658</v>
      </c>
      <c r="C29" s="16"/>
      <c r="F29" s="81">
        <v>0</v>
      </c>
      <c r="H29" s="81">
        <v>0</v>
      </c>
      <c r="J29" s="80">
        <v>0</v>
      </c>
      <c r="K29" s="80">
        <v>0</v>
      </c>
    </row>
    <row r="30" spans="2:11">
      <c r="B30" t="s">
        <v>223</v>
      </c>
      <c r="C30">
        <v>0</v>
      </c>
      <c r="D30" t="s">
        <v>223</v>
      </c>
      <c r="F30" s="77">
        <v>0</v>
      </c>
      <c r="G30" s="77">
        <v>0</v>
      </c>
      <c r="H30" s="77">
        <v>0</v>
      </c>
      <c r="I30" s="78">
        <v>0</v>
      </c>
      <c r="J30" s="78">
        <v>0</v>
      </c>
      <c r="K30" s="78">
        <v>0</v>
      </c>
    </row>
    <row r="31" spans="2:11">
      <c r="B31" s="79" t="s">
        <v>659</v>
      </c>
      <c r="C31" s="16"/>
      <c r="F31" s="81">
        <v>730075</v>
      </c>
      <c r="H31" s="81">
        <v>1912.417165579209</v>
      </c>
      <c r="J31" s="80">
        <v>7.1499999999999994E-2</v>
      </c>
      <c r="K31" s="80">
        <v>4.4999999999999997E-3</v>
      </c>
    </row>
    <row r="32" spans="2:11">
      <c r="B32" t="s">
        <v>660</v>
      </c>
      <c r="C32">
        <v>74242</v>
      </c>
      <c r="D32" t="s">
        <v>110</v>
      </c>
      <c r="E32" t="s">
        <v>661</v>
      </c>
      <c r="F32" s="77">
        <v>375428</v>
      </c>
      <c r="G32" s="77">
        <v>100</v>
      </c>
      <c r="H32" s="77">
        <v>1506.0669648000001</v>
      </c>
      <c r="I32" s="78">
        <v>0.127</v>
      </c>
      <c r="J32" s="78">
        <v>5.6300000000000003E-2</v>
      </c>
      <c r="K32" s="78">
        <v>3.5000000000000001E-3</v>
      </c>
    </row>
    <row r="33" spans="2:11">
      <c r="B33" t="s">
        <v>662</v>
      </c>
      <c r="C33">
        <v>74192</v>
      </c>
      <c r="D33" t="s">
        <v>106</v>
      </c>
      <c r="E33" t="s">
        <v>663</v>
      </c>
      <c r="F33" s="77">
        <v>286646</v>
      </c>
      <c r="G33" s="77">
        <v>11.176819999999962</v>
      </c>
      <c r="H33" s="77">
        <v>116.201490347264</v>
      </c>
      <c r="I33" s="78">
        <v>3.5400000000000001E-2</v>
      </c>
      <c r="J33" s="78">
        <v>4.3E-3</v>
      </c>
      <c r="K33" s="78">
        <v>2.9999999999999997E-4</v>
      </c>
    </row>
    <row r="34" spans="2:11">
      <c r="B34" t="s">
        <v>664</v>
      </c>
      <c r="C34">
        <v>74247</v>
      </c>
      <c r="D34" t="s">
        <v>113</v>
      </c>
      <c r="E34" t="s">
        <v>665</v>
      </c>
      <c r="F34" s="77">
        <v>68001</v>
      </c>
      <c r="G34" s="77">
        <v>92.337641000000005</v>
      </c>
      <c r="H34" s="77">
        <v>290.14871043194501</v>
      </c>
      <c r="I34" s="78">
        <v>2.8799999999999999E-2</v>
      </c>
      <c r="J34" s="78">
        <v>1.0800000000000001E-2</v>
      </c>
      <c r="K34" s="78">
        <v>6.9999999999999999E-4</v>
      </c>
    </row>
    <row r="35" spans="2:11">
      <c r="B35" s="79" t="s">
        <v>666</v>
      </c>
      <c r="C35" s="16"/>
      <c r="F35" s="81">
        <v>1154156.1299999999</v>
      </c>
      <c r="H35" s="81">
        <v>4661.0625168097658</v>
      </c>
      <c r="J35" s="80">
        <v>0.17419999999999999</v>
      </c>
      <c r="K35" s="80">
        <v>1.09E-2</v>
      </c>
    </row>
    <row r="36" spans="2:11">
      <c r="B36" t="s">
        <v>667</v>
      </c>
      <c r="C36">
        <v>74205</v>
      </c>
      <c r="D36" t="s">
        <v>110</v>
      </c>
      <c r="E36" t="s">
        <v>668</v>
      </c>
      <c r="F36" s="77">
        <v>257875</v>
      </c>
      <c r="G36" s="77">
        <v>194.9487680000002</v>
      </c>
      <c r="H36" s="77">
        <v>2016.72814189157</v>
      </c>
      <c r="I36" s="78">
        <v>0.19639999999999999</v>
      </c>
      <c r="J36" s="78">
        <v>7.5399999999999995E-2</v>
      </c>
      <c r="K36" s="78">
        <v>4.7000000000000002E-3</v>
      </c>
    </row>
    <row r="37" spans="2:11">
      <c r="B37" t="s">
        <v>669</v>
      </c>
      <c r="C37">
        <v>74193</v>
      </c>
      <c r="D37" t="s">
        <v>106</v>
      </c>
      <c r="E37" t="s">
        <v>529</v>
      </c>
      <c r="F37" s="77">
        <v>112348.88</v>
      </c>
      <c r="G37" s="77">
        <v>27.358445999999947</v>
      </c>
      <c r="H37" s="77">
        <v>111.48276410605</v>
      </c>
      <c r="I37" s="78">
        <v>1.0200000000000001E-2</v>
      </c>
      <c r="J37" s="78">
        <v>4.1999999999999997E-3</v>
      </c>
      <c r="K37" s="78">
        <v>2.9999999999999997E-4</v>
      </c>
    </row>
    <row r="38" spans="2:11">
      <c r="B38" t="s">
        <v>670</v>
      </c>
      <c r="C38">
        <v>74207</v>
      </c>
      <c r="D38" t="s">
        <v>106</v>
      </c>
      <c r="E38" t="s">
        <v>671</v>
      </c>
      <c r="F38" s="77">
        <v>277973.28000000003</v>
      </c>
      <c r="G38" s="77">
        <v>170.5973520000002</v>
      </c>
      <c r="H38" s="77">
        <v>1719.97800429475</v>
      </c>
      <c r="I38" s="78">
        <v>1.1111111111111111E-3</v>
      </c>
      <c r="J38" s="78">
        <v>6.4299999999999996E-2</v>
      </c>
      <c r="K38" s="78">
        <v>4.0000000000000001E-3</v>
      </c>
    </row>
    <row r="39" spans="2:11">
      <c r="B39" t="s">
        <v>672</v>
      </c>
      <c r="C39">
        <v>74197</v>
      </c>
      <c r="D39" t="s">
        <v>106</v>
      </c>
      <c r="E39" t="s">
        <v>673</v>
      </c>
      <c r="F39" s="77">
        <v>505958.97</v>
      </c>
      <c r="G39" s="77">
        <v>44.295556999999974</v>
      </c>
      <c r="H39" s="77">
        <v>812.87360651739596</v>
      </c>
      <c r="I39" s="78">
        <v>2.53E-2</v>
      </c>
      <c r="J39" s="78">
        <v>3.04E-2</v>
      </c>
      <c r="K39" s="78">
        <v>1.9E-3</v>
      </c>
    </row>
    <row r="40" spans="2:11">
      <c r="B40" t="s">
        <v>230</v>
      </c>
      <c r="C40" s="16"/>
    </row>
    <row r="41" spans="2:11">
      <c r="B41" t="s">
        <v>291</v>
      </c>
      <c r="C41" s="16"/>
    </row>
    <row r="42" spans="2:11">
      <c r="B42" t="s">
        <v>292</v>
      </c>
      <c r="C42" s="16"/>
    </row>
    <row r="43" spans="2:11">
      <c r="B43" t="s">
        <v>293</v>
      </c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674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223</v>
      </c>
      <c r="C13" t="s">
        <v>223</v>
      </c>
      <c r="D13" t="s">
        <v>223</v>
      </c>
      <c r="E13" t="s">
        <v>223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576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223</v>
      </c>
      <c r="C15" t="s">
        <v>223</v>
      </c>
      <c r="D15" t="s">
        <v>223</v>
      </c>
      <c r="E15" t="s">
        <v>223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230</v>
      </c>
      <c r="C16" s="16"/>
      <c r="D16" s="16"/>
    </row>
    <row r="17" spans="2:4">
      <c r="B17" t="s">
        <v>291</v>
      </c>
      <c r="C17" s="16"/>
      <c r="D17" s="16"/>
    </row>
    <row r="18" spans="2:4">
      <c r="B18" t="s">
        <v>292</v>
      </c>
      <c r="C18" s="16"/>
      <c r="D18" s="16"/>
    </row>
    <row r="19" spans="2:4">
      <c r="B19" t="s">
        <v>293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202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577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578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223</v>
      </c>
      <c r="C16" t="s">
        <v>223</v>
      </c>
      <c r="D16" t="s">
        <v>223</v>
      </c>
      <c r="E16" t="s">
        <v>223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675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223</v>
      </c>
      <c r="C18" t="s">
        <v>223</v>
      </c>
      <c r="D18" t="s">
        <v>223</v>
      </c>
      <c r="E18" t="s">
        <v>223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579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223</v>
      </c>
      <c r="C20" t="s">
        <v>223</v>
      </c>
      <c r="D20" t="s">
        <v>223</v>
      </c>
      <c r="E20" t="s">
        <v>223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520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223</v>
      </c>
      <c r="C22" t="s">
        <v>223</v>
      </c>
      <c r="D22" t="s">
        <v>223</v>
      </c>
      <c r="E22" t="s">
        <v>223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228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577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223</v>
      </c>
      <c r="C25" t="s">
        <v>223</v>
      </c>
      <c r="D25" t="s">
        <v>223</v>
      </c>
      <c r="E25" t="s">
        <v>223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580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223</v>
      </c>
      <c r="C27" t="s">
        <v>223</v>
      </c>
      <c r="D27" t="s">
        <v>223</v>
      </c>
      <c r="E27" t="s">
        <v>223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579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223</v>
      </c>
      <c r="C29" t="s">
        <v>223</v>
      </c>
      <c r="D29" t="s">
        <v>223</v>
      </c>
      <c r="E29" t="s">
        <v>223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581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223</v>
      </c>
      <c r="C31" t="s">
        <v>223</v>
      </c>
      <c r="D31" t="s">
        <v>223</v>
      </c>
      <c r="E31" t="s">
        <v>223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520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223</v>
      </c>
      <c r="C33" t="s">
        <v>223</v>
      </c>
      <c r="D33" t="s">
        <v>223</v>
      </c>
      <c r="E33" t="s">
        <v>223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230</v>
      </c>
      <c r="C34" s="16"/>
      <c r="D34" s="16"/>
    </row>
    <row r="35" spans="2:12">
      <c r="B35" t="s">
        <v>291</v>
      </c>
      <c r="C35" s="16"/>
      <c r="D35" s="16"/>
    </row>
    <row r="36" spans="2:12">
      <c r="B36" t="s">
        <v>292</v>
      </c>
      <c r="C36" s="16"/>
      <c r="D36" s="16"/>
    </row>
    <row r="37" spans="2:12">
      <c r="B37" t="s">
        <v>293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-4301988</v>
      </c>
      <c r="H11" s="7"/>
      <c r="I11" s="75">
        <v>221.69201825007832</v>
      </c>
      <c r="J11" s="76">
        <v>1</v>
      </c>
      <c r="K11" s="76">
        <v>5.0000000000000001E-4</v>
      </c>
      <c r="AW11" s="16"/>
    </row>
    <row r="12" spans="2:49">
      <c r="B12" s="79" t="s">
        <v>202</v>
      </c>
      <c r="C12" s="16"/>
      <c r="D12" s="16"/>
      <c r="G12" s="81">
        <v>-4301988</v>
      </c>
      <c r="I12" s="81">
        <v>221.69201825007832</v>
      </c>
      <c r="J12" s="80">
        <v>1</v>
      </c>
      <c r="K12" s="80">
        <v>5.0000000000000001E-4</v>
      </c>
    </row>
    <row r="13" spans="2:49">
      <c r="B13" s="79" t="s">
        <v>577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223</v>
      </c>
      <c r="C14" t="s">
        <v>223</v>
      </c>
      <c r="D14" t="s">
        <v>223</v>
      </c>
      <c r="E14" t="s">
        <v>223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578</v>
      </c>
      <c r="C15" s="16"/>
      <c r="D15" s="16"/>
      <c r="G15" s="81">
        <v>-4231988</v>
      </c>
      <c r="I15" s="81">
        <v>224.37376033102279</v>
      </c>
      <c r="J15" s="80">
        <v>1.0121</v>
      </c>
      <c r="K15" s="80">
        <v>5.0000000000000001E-4</v>
      </c>
    </row>
    <row r="16" spans="2:49">
      <c r="B16" t="s">
        <v>676</v>
      </c>
      <c r="C16" t="s">
        <v>677</v>
      </c>
      <c r="D16" t="s">
        <v>123</v>
      </c>
      <c r="E16" t="s">
        <v>110</v>
      </c>
      <c r="F16" t="s">
        <v>678</v>
      </c>
      <c r="G16" s="77">
        <v>-1781988</v>
      </c>
      <c r="H16" s="77">
        <v>-3.5001088967427276</v>
      </c>
      <c r="I16" s="77">
        <v>62.371520526887799</v>
      </c>
      <c r="J16" s="78">
        <v>0.28129999999999999</v>
      </c>
      <c r="K16" s="78">
        <v>1E-4</v>
      </c>
    </row>
    <row r="17" spans="2:11">
      <c r="B17" t="s">
        <v>679</v>
      </c>
      <c r="C17" t="s">
        <v>680</v>
      </c>
      <c r="D17" t="s">
        <v>123</v>
      </c>
      <c r="E17" t="s">
        <v>106</v>
      </c>
      <c r="F17" t="s">
        <v>678</v>
      </c>
      <c r="G17" s="77">
        <v>-2450000</v>
      </c>
      <c r="H17" s="77">
        <v>-6.6123363185361228</v>
      </c>
      <c r="I17" s="77">
        <v>162.002239804135</v>
      </c>
      <c r="J17" s="78">
        <v>0.73080000000000001</v>
      </c>
      <c r="K17" s="78">
        <v>4.0000000000000002E-4</v>
      </c>
    </row>
    <row r="18" spans="2:11">
      <c r="B18" s="79" t="s">
        <v>675</v>
      </c>
      <c r="C18" s="16"/>
      <c r="D18" s="16"/>
      <c r="G18" s="81">
        <v>-70000</v>
      </c>
      <c r="I18" s="81">
        <v>-2.6817420809444901</v>
      </c>
      <c r="J18" s="80">
        <v>-1.21E-2</v>
      </c>
      <c r="K18" s="80">
        <v>0</v>
      </c>
    </row>
    <row r="19" spans="2:11">
      <c r="B19" t="s">
        <v>681</v>
      </c>
      <c r="C19" t="s">
        <v>682</v>
      </c>
      <c r="D19" t="s">
        <v>123</v>
      </c>
      <c r="E19" t="s">
        <v>113</v>
      </c>
      <c r="F19" t="s">
        <v>678</v>
      </c>
      <c r="G19" s="77">
        <v>-70000</v>
      </c>
      <c r="H19" s="77">
        <v>3.8310601156349855</v>
      </c>
      <c r="I19" s="77">
        <v>-2.6817420809444901</v>
      </c>
      <c r="J19" s="78">
        <v>-1.21E-2</v>
      </c>
      <c r="K19" s="78">
        <v>0</v>
      </c>
    </row>
    <row r="20" spans="2:11">
      <c r="B20" s="79" t="s">
        <v>579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223</v>
      </c>
      <c r="C21" t="s">
        <v>223</v>
      </c>
      <c r="D21" t="s">
        <v>223</v>
      </c>
      <c r="E21" t="s">
        <v>223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520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223</v>
      </c>
      <c r="C23" t="s">
        <v>223</v>
      </c>
      <c r="D23" t="s">
        <v>223</v>
      </c>
      <c r="E23" t="s">
        <v>223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228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s="79" t="s">
        <v>577</v>
      </c>
      <c r="C25" s="16"/>
      <c r="D25" s="16"/>
      <c r="G25" s="81">
        <v>0</v>
      </c>
      <c r="I25" s="81">
        <v>0</v>
      </c>
      <c r="J25" s="80">
        <v>0</v>
      </c>
      <c r="K25" s="80">
        <v>0</v>
      </c>
    </row>
    <row r="26" spans="2:11">
      <c r="B26" t="s">
        <v>223</v>
      </c>
      <c r="C26" t="s">
        <v>223</v>
      </c>
      <c r="D26" t="s">
        <v>223</v>
      </c>
      <c r="E26" t="s">
        <v>223</v>
      </c>
      <c r="G26" s="77">
        <v>0</v>
      </c>
      <c r="H26" s="77">
        <v>0</v>
      </c>
      <c r="I26" s="77">
        <v>0</v>
      </c>
      <c r="J26" s="78">
        <v>0</v>
      </c>
      <c r="K26" s="78">
        <v>0</v>
      </c>
    </row>
    <row r="27" spans="2:11">
      <c r="B27" s="79" t="s">
        <v>580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223</v>
      </c>
      <c r="C28" t="s">
        <v>223</v>
      </c>
      <c r="D28" t="s">
        <v>223</v>
      </c>
      <c r="E28" t="s">
        <v>223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579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223</v>
      </c>
      <c r="C30" t="s">
        <v>223</v>
      </c>
      <c r="D30" t="s">
        <v>223</v>
      </c>
      <c r="E30" t="s">
        <v>223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520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223</v>
      </c>
      <c r="C32" t="s">
        <v>223</v>
      </c>
      <c r="D32" t="s">
        <v>223</v>
      </c>
      <c r="E32" t="s">
        <v>223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4">
      <c r="B33" t="s">
        <v>230</v>
      </c>
      <c r="C33" s="16"/>
      <c r="D33" s="16"/>
    </row>
    <row r="34" spans="2:4">
      <c r="B34" t="s">
        <v>291</v>
      </c>
      <c r="C34" s="16"/>
      <c r="D34" s="16"/>
    </row>
    <row r="35" spans="2:4">
      <c r="B35" t="s">
        <v>292</v>
      </c>
      <c r="C35" s="16"/>
      <c r="D35" s="16"/>
    </row>
    <row r="36" spans="2:4">
      <c r="B36" t="s">
        <v>293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202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589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223</v>
      </c>
      <c r="C14" t="s">
        <v>223</v>
      </c>
      <c r="D14" s="16"/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590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223</v>
      </c>
      <c r="C16" t="s">
        <v>223</v>
      </c>
      <c r="D16" s="16"/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591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592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223</v>
      </c>
      <c r="C19" t="s">
        <v>223</v>
      </c>
      <c r="D19" s="16"/>
      <c r="E19" t="s">
        <v>223</v>
      </c>
      <c r="H19" s="77">
        <v>0</v>
      </c>
      <c r="I19" t="s">
        <v>223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593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223</v>
      </c>
      <c r="C21" t="s">
        <v>223</v>
      </c>
      <c r="D21" s="16"/>
      <c r="E21" t="s">
        <v>223</v>
      </c>
      <c r="H21" s="77">
        <v>0</v>
      </c>
      <c r="I21" t="s">
        <v>223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594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223</v>
      </c>
      <c r="C23" t="s">
        <v>223</v>
      </c>
      <c r="D23" s="16"/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595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223</v>
      </c>
      <c r="C25" t="s">
        <v>223</v>
      </c>
      <c r="D25" s="16"/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228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589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223</v>
      </c>
      <c r="C28" t="s">
        <v>223</v>
      </c>
      <c r="D28" s="16"/>
      <c r="E28" t="s">
        <v>223</v>
      </c>
      <c r="H28" s="77">
        <v>0</v>
      </c>
      <c r="I28" t="s">
        <v>223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590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223</v>
      </c>
      <c r="C30" t="s">
        <v>223</v>
      </c>
      <c r="D30" s="16"/>
      <c r="E30" t="s">
        <v>223</v>
      </c>
      <c r="H30" s="77">
        <v>0</v>
      </c>
      <c r="I30" t="s">
        <v>223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591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592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223</v>
      </c>
      <c r="C33" t="s">
        <v>223</v>
      </c>
      <c r="D33" s="16"/>
      <c r="E33" t="s">
        <v>223</v>
      </c>
      <c r="H33" s="77">
        <v>0</v>
      </c>
      <c r="I33" t="s">
        <v>223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593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223</v>
      </c>
      <c r="C35" t="s">
        <v>223</v>
      </c>
      <c r="D35" s="16"/>
      <c r="E35" t="s">
        <v>223</v>
      </c>
      <c r="H35" s="77">
        <v>0</v>
      </c>
      <c r="I35" t="s">
        <v>223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594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223</v>
      </c>
      <c r="C37" t="s">
        <v>223</v>
      </c>
      <c r="D37" s="16"/>
      <c r="E37" t="s">
        <v>223</v>
      </c>
      <c r="H37" s="77">
        <v>0</v>
      </c>
      <c r="I37" t="s">
        <v>223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595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223</v>
      </c>
      <c r="C39" t="s">
        <v>223</v>
      </c>
      <c r="D39" s="16"/>
      <c r="E39" t="s">
        <v>223</v>
      </c>
      <c r="H39" s="77">
        <v>0</v>
      </c>
      <c r="I39" t="s">
        <v>223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230</v>
      </c>
      <c r="D40" s="16"/>
    </row>
    <row r="41" spans="2:17">
      <c r="B41" t="s">
        <v>291</v>
      </c>
      <c r="D41" s="16"/>
    </row>
    <row r="42" spans="2:17">
      <c r="B42" t="s">
        <v>292</v>
      </c>
      <c r="D42" s="16"/>
    </row>
    <row r="43" spans="2:17">
      <c r="B43" t="s">
        <v>293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5"/>
  <sheetViews>
    <sheetView rightToLeft="1" workbookViewId="0">
      <selection activeCell="B16" sqref="B16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0.94</v>
      </c>
      <c r="J11" s="18"/>
      <c r="K11" s="18"/>
      <c r="L11" s="18"/>
      <c r="M11" s="76">
        <v>1.8599999999999998E-2</v>
      </c>
      <c r="N11" s="75">
        <v>3986353.6740000001</v>
      </c>
      <c r="O11" s="7"/>
      <c r="P11" s="75">
        <v>4918.8952845378744</v>
      </c>
      <c r="Q11" s="76">
        <v>1</v>
      </c>
      <c r="R11" s="76">
        <v>1.15E-2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202</v>
      </c>
      <c r="I12" s="81">
        <v>1.1599999999999999</v>
      </c>
      <c r="M12" s="80">
        <v>2.3E-2</v>
      </c>
      <c r="N12" s="81">
        <v>3730802.6740000001</v>
      </c>
      <c r="P12" s="81">
        <v>3983.3917912017741</v>
      </c>
      <c r="Q12" s="80">
        <v>0.80979999999999996</v>
      </c>
      <c r="R12" s="80">
        <v>9.2999999999999992E-3</v>
      </c>
    </row>
    <row r="13" spans="2:60">
      <c r="B13" s="79" t="s">
        <v>683</v>
      </c>
      <c r="I13" s="81">
        <v>2.42</v>
      </c>
      <c r="M13" s="80">
        <v>0</v>
      </c>
      <c r="N13" s="81">
        <v>1576453.274</v>
      </c>
      <c r="P13" s="81">
        <v>1785.64464</v>
      </c>
      <c r="Q13" s="80">
        <v>0.36299999999999999</v>
      </c>
      <c r="R13" s="80">
        <v>4.1999999999999997E-3</v>
      </c>
    </row>
    <row r="14" spans="2:60">
      <c r="B14" s="87" t="s">
        <v>735</v>
      </c>
      <c r="C14" t="s">
        <v>684</v>
      </c>
      <c r="D14" t="s">
        <v>685</v>
      </c>
      <c r="F14" t="s">
        <v>686</v>
      </c>
      <c r="G14" t="s">
        <v>687</v>
      </c>
      <c r="H14" t="s">
        <v>688</v>
      </c>
      <c r="I14" s="77">
        <v>2.54</v>
      </c>
      <c r="J14" t="s">
        <v>689</v>
      </c>
      <c r="K14" t="s">
        <v>102</v>
      </c>
      <c r="L14" s="78">
        <v>0</v>
      </c>
      <c r="M14" s="78">
        <v>0</v>
      </c>
      <c r="N14" s="77">
        <v>112585.00199999999</v>
      </c>
      <c r="O14" s="77">
        <v>121.81929880855711</v>
      </c>
      <c r="P14" s="77">
        <v>137.15026</v>
      </c>
      <c r="Q14" s="78">
        <v>2.7900000000000001E-2</v>
      </c>
      <c r="R14" s="78">
        <v>2.9999999999999997E-4</v>
      </c>
    </row>
    <row r="15" spans="2:60">
      <c r="B15" s="87" t="s">
        <v>736</v>
      </c>
      <c r="C15" t="s">
        <v>684</v>
      </c>
      <c r="D15" t="s">
        <v>690</v>
      </c>
      <c r="F15" t="s">
        <v>686</v>
      </c>
      <c r="G15" t="s">
        <v>691</v>
      </c>
      <c r="H15" t="s">
        <v>688</v>
      </c>
      <c r="I15" s="77">
        <v>2.41</v>
      </c>
      <c r="J15" t="s">
        <v>689</v>
      </c>
      <c r="K15" t="s">
        <v>102</v>
      </c>
      <c r="L15" s="78">
        <v>0</v>
      </c>
      <c r="M15" s="78">
        <v>0</v>
      </c>
      <c r="N15" s="77">
        <v>1463868.2720000001</v>
      </c>
      <c r="O15" s="77">
        <v>112.61220777384264</v>
      </c>
      <c r="P15" s="77">
        <v>1648.4943800000001</v>
      </c>
      <c r="Q15" s="78">
        <v>0.33510000000000001</v>
      </c>
      <c r="R15" s="78">
        <v>3.8999999999999998E-3</v>
      </c>
    </row>
    <row r="16" spans="2:60">
      <c r="B16" s="79" t="s">
        <v>692</v>
      </c>
      <c r="I16" s="81">
        <v>0</v>
      </c>
      <c r="M16" s="80">
        <v>0</v>
      </c>
      <c r="N16" s="81">
        <v>0</v>
      </c>
      <c r="P16" s="81">
        <v>0</v>
      </c>
      <c r="Q16" s="80">
        <v>0</v>
      </c>
      <c r="R16" s="80">
        <v>0</v>
      </c>
    </row>
    <row r="17" spans="2:18">
      <c r="B17" t="s">
        <v>223</v>
      </c>
      <c r="D17" t="s">
        <v>223</v>
      </c>
      <c r="F17" t="s">
        <v>223</v>
      </c>
      <c r="I17" s="77">
        <v>0</v>
      </c>
      <c r="J17" t="s">
        <v>223</v>
      </c>
      <c r="K17" t="s">
        <v>223</v>
      </c>
      <c r="L17" s="78">
        <v>0</v>
      </c>
      <c r="M17" s="78">
        <v>0</v>
      </c>
      <c r="N17" s="77">
        <v>0</v>
      </c>
      <c r="O17" s="77">
        <v>0</v>
      </c>
      <c r="P17" s="77">
        <v>0</v>
      </c>
      <c r="Q17" s="78">
        <v>0</v>
      </c>
      <c r="R17" s="78">
        <v>0</v>
      </c>
    </row>
    <row r="18" spans="2:18">
      <c r="B18" s="79" t="s">
        <v>693</v>
      </c>
      <c r="I18" s="81">
        <v>0</v>
      </c>
      <c r="M18" s="80">
        <v>0</v>
      </c>
      <c r="N18" s="81">
        <v>0</v>
      </c>
      <c r="P18" s="81">
        <v>0</v>
      </c>
      <c r="Q18" s="80">
        <v>0</v>
      </c>
      <c r="R18" s="80">
        <v>0</v>
      </c>
    </row>
    <row r="19" spans="2:18">
      <c r="B19" t="s">
        <v>223</v>
      </c>
      <c r="D19" t="s">
        <v>223</v>
      </c>
      <c r="F19" t="s">
        <v>223</v>
      </c>
      <c r="I19" s="77">
        <v>0</v>
      </c>
      <c r="J19" t="s">
        <v>223</v>
      </c>
      <c r="K19" t="s">
        <v>223</v>
      </c>
      <c r="L19" s="78">
        <v>0</v>
      </c>
      <c r="M19" s="78">
        <v>0</v>
      </c>
      <c r="N19" s="77">
        <v>0</v>
      </c>
      <c r="O19" s="77">
        <v>0</v>
      </c>
      <c r="P19" s="77">
        <v>0</v>
      </c>
      <c r="Q19" s="78">
        <v>0</v>
      </c>
      <c r="R19" s="78">
        <v>0</v>
      </c>
    </row>
    <row r="20" spans="2:18">
      <c r="B20" s="79" t="s">
        <v>694</v>
      </c>
      <c r="I20" s="81">
        <v>0</v>
      </c>
      <c r="M20" s="80">
        <v>0</v>
      </c>
      <c r="N20" s="81">
        <v>928349.4</v>
      </c>
      <c r="P20" s="81">
        <v>977.63195120177397</v>
      </c>
      <c r="Q20" s="80">
        <v>0.1988</v>
      </c>
      <c r="R20" s="80">
        <v>2.3E-3</v>
      </c>
    </row>
    <row r="21" spans="2:18">
      <c r="B21" t="s">
        <v>695</v>
      </c>
      <c r="C21" t="s">
        <v>684</v>
      </c>
      <c r="D21" t="s">
        <v>696</v>
      </c>
      <c r="E21" t="s">
        <v>616</v>
      </c>
      <c r="F21" t="s">
        <v>697</v>
      </c>
      <c r="G21" t="s">
        <v>698</v>
      </c>
      <c r="H21" t="s">
        <v>688</v>
      </c>
      <c r="I21" s="77">
        <v>0</v>
      </c>
      <c r="J21" t="s">
        <v>617</v>
      </c>
      <c r="K21" t="s">
        <v>102</v>
      </c>
      <c r="L21" s="78">
        <v>7.0000000000000007E-2</v>
      </c>
      <c r="M21" s="78">
        <v>0</v>
      </c>
      <c r="N21" s="77">
        <v>928349.4</v>
      </c>
      <c r="O21" s="77">
        <v>105.308621</v>
      </c>
      <c r="P21" s="77">
        <v>977.63195120177397</v>
      </c>
      <c r="Q21" s="78">
        <v>0.1988</v>
      </c>
      <c r="R21" s="78">
        <v>2.3E-3</v>
      </c>
    </row>
    <row r="22" spans="2:18">
      <c r="B22" s="79" t="s">
        <v>699</v>
      </c>
      <c r="I22" s="81">
        <v>0</v>
      </c>
      <c r="M22" s="80">
        <v>0</v>
      </c>
      <c r="N22" s="81">
        <v>0</v>
      </c>
      <c r="P22" s="81">
        <v>0</v>
      </c>
      <c r="Q22" s="80">
        <v>0</v>
      </c>
      <c r="R22" s="80">
        <v>0</v>
      </c>
    </row>
    <row r="23" spans="2:18">
      <c r="B23" t="s">
        <v>223</v>
      </c>
      <c r="D23" t="s">
        <v>223</v>
      </c>
      <c r="F23" t="s">
        <v>223</v>
      </c>
      <c r="I23" s="77">
        <v>0</v>
      </c>
      <c r="J23" t="s">
        <v>223</v>
      </c>
      <c r="K23" t="s">
        <v>223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</row>
    <row r="24" spans="2:18">
      <c r="B24" s="79" t="s">
        <v>700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s="79" t="s">
        <v>701</v>
      </c>
      <c r="I25" s="81">
        <v>0</v>
      </c>
      <c r="M25" s="80">
        <v>0</v>
      </c>
      <c r="N25" s="81">
        <v>0</v>
      </c>
      <c r="P25" s="81">
        <v>0</v>
      </c>
      <c r="Q25" s="80">
        <v>0</v>
      </c>
      <c r="R25" s="80">
        <v>0</v>
      </c>
    </row>
    <row r="26" spans="2:18">
      <c r="B26" t="s">
        <v>223</v>
      </c>
      <c r="D26" t="s">
        <v>223</v>
      </c>
      <c r="F26" t="s">
        <v>223</v>
      </c>
      <c r="I26" s="77">
        <v>0</v>
      </c>
      <c r="J26" t="s">
        <v>223</v>
      </c>
      <c r="K26" t="s">
        <v>223</v>
      </c>
      <c r="L26" s="78">
        <v>0</v>
      </c>
      <c r="M26" s="78">
        <v>0</v>
      </c>
      <c r="N26" s="77">
        <v>0</v>
      </c>
      <c r="O26" s="77">
        <v>0</v>
      </c>
      <c r="P26" s="77">
        <v>0</v>
      </c>
      <c r="Q26" s="78">
        <v>0</v>
      </c>
      <c r="R26" s="78">
        <v>0</v>
      </c>
    </row>
    <row r="27" spans="2:18">
      <c r="B27" s="79" t="s">
        <v>702</v>
      </c>
      <c r="I27" s="81">
        <v>0</v>
      </c>
      <c r="M27" s="80">
        <v>0</v>
      </c>
      <c r="N27" s="81">
        <v>0</v>
      </c>
      <c r="P27" s="81">
        <v>0</v>
      </c>
      <c r="Q27" s="80">
        <v>0</v>
      </c>
      <c r="R27" s="80">
        <v>0</v>
      </c>
    </row>
    <row r="28" spans="2:18">
      <c r="B28" t="s">
        <v>223</v>
      </c>
      <c r="D28" t="s">
        <v>223</v>
      </c>
      <c r="F28" t="s">
        <v>223</v>
      </c>
      <c r="I28" s="77">
        <v>0</v>
      </c>
      <c r="J28" t="s">
        <v>223</v>
      </c>
      <c r="K28" t="s">
        <v>223</v>
      </c>
      <c r="L28" s="78">
        <v>0</v>
      </c>
      <c r="M28" s="78">
        <v>0</v>
      </c>
      <c r="N28" s="77">
        <v>0</v>
      </c>
      <c r="O28" s="77">
        <v>0</v>
      </c>
      <c r="P28" s="77">
        <v>0</v>
      </c>
      <c r="Q28" s="78">
        <v>0</v>
      </c>
      <c r="R28" s="78">
        <v>0</v>
      </c>
    </row>
    <row r="29" spans="2:18">
      <c r="B29" s="79" t="s">
        <v>703</v>
      </c>
      <c r="I29" s="81">
        <v>0</v>
      </c>
      <c r="M29" s="80">
        <v>0</v>
      </c>
      <c r="N29" s="81">
        <v>0</v>
      </c>
      <c r="P29" s="81">
        <v>0</v>
      </c>
      <c r="Q29" s="80">
        <v>0</v>
      </c>
      <c r="R29" s="80">
        <v>0</v>
      </c>
    </row>
    <row r="30" spans="2:18">
      <c r="B30" t="s">
        <v>223</v>
      </c>
      <c r="D30" t="s">
        <v>223</v>
      </c>
      <c r="F30" t="s">
        <v>223</v>
      </c>
      <c r="I30" s="77">
        <v>0</v>
      </c>
      <c r="J30" t="s">
        <v>223</v>
      </c>
      <c r="K30" t="s">
        <v>223</v>
      </c>
      <c r="L30" s="78">
        <v>0</v>
      </c>
      <c r="M30" s="78">
        <v>0</v>
      </c>
      <c r="N30" s="77">
        <v>0</v>
      </c>
      <c r="O30" s="77">
        <v>0</v>
      </c>
      <c r="P30" s="77">
        <v>0</v>
      </c>
      <c r="Q30" s="78">
        <v>0</v>
      </c>
      <c r="R30" s="78">
        <v>0</v>
      </c>
    </row>
    <row r="31" spans="2:18">
      <c r="B31" s="79" t="s">
        <v>704</v>
      </c>
      <c r="I31" s="81">
        <v>0.25</v>
      </c>
      <c r="M31" s="80">
        <v>7.4999999999999997E-2</v>
      </c>
      <c r="N31" s="81">
        <v>1226000</v>
      </c>
      <c r="P31" s="81">
        <v>1220.1152</v>
      </c>
      <c r="Q31" s="80">
        <v>0.248</v>
      </c>
      <c r="R31" s="80">
        <v>2.8999999999999998E-3</v>
      </c>
    </row>
    <row r="32" spans="2:18">
      <c r="B32" t="s">
        <v>705</v>
      </c>
      <c r="C32" t="s">
        <v>684</v>
      </c>
      <c r="D32" t="s">
        <v>706</v>
      </c>
      <c r="E32" t="s">
        <v>707</v>
      </c>
      <c r="F32" t="s">
        <v>347</v>
      </c>
      <c r="G32" t="s">
        <v>708</v>
      </c>
      <c r="H32" t="s">
        <v>150</v>
      </c>
      <c r="I32" s="77">
        <v>0.25</v>
      </c>
      <c r="J32" t="s">
        <v>420</v>
      </c>
      <c r="K32" t="s">
        <v>102</v>
      </c>
      <c r="L32" s="78">
        <v>5.1799999999999999E-2</v>
      </c>
      <c r="M32" s="78">
        <v>7.4999999999999997E-2</v>
      </c>
      <c r="N32" s="77">
        <v>1226000</v>
      </c>
      <c r="O32" s="77">
        <v>99.52</v>
      </c>
      <c r="P32" s="77">
        <v>1220.1152</v>
      </c>
      <c r="Q32" s="78">
        <v>0.248</v>
      </c>
      <c r="R32" s="78">
        <v>2.8999999999999998E-3</v>
      </c>
    </row>
    <row r="33" spans="2:18">
      <c r="B33" s="79" t="s">
        <v>228</v>
      </c>
      <c r="I33" s="81">
        <v>0</v>
      </c>
      <c r="M33" s="80">
        <v>0</v>
      </c>
      <c r="N33" s="81">
        <v>255551</v>
      </c>
      <c r="P33" s="81">
        <v>935.50349333609995</v>
      </c>
      <c r="Q33" s="80">
        <v>0.19020000000000001</v>
      </c>
      <c r="R33" s="80">
        <v>2.2000000000000001E-3</v>
      </c>
    </row>
    <row r="34" spans="2:18">
      <c r="B34" s="79" t="s">
        <v>709</v>
      </c>
      <c r="I34" s="81">
        <v>0</v>
      </c>
      <c r="M34" s="80">
        <v>0</v>
      </c>
      <c r="N34" s="81">
        <v>0</v>
      </c>
      <c r="P34" s="81">
        <v>0</v>
      </c>
      <c r="Q34" s="80">
        <v>0</v>
      </c>
      <c r="R34" s="80">
        <v>0</v>
      </c>
    </row>
    <row r="35" spans="2:18">
      <c r="B35" t="s">
        <v>223</v>
      </c>
      <c r="D35" t="s">
        <v>223</v>
      </c>
      <c r="F35" t="s">
        <v>223</v>
      </c>
      <c r="I35" s="77">
        <v>0</v>
      </c>
      <c r="J35" t="s">
        <v>223</v>
      </c>
      <c r="K35" t="s">
        <v>223</v>
      </c>
      <c r="L35" s="78">
        <v>0</v>
      </c>
      <c r="M35" s="78">
        <v>0</v>
      </c>
      <c r="N35" s="77">
        <v>0</v>
      </c>
      <c r="O35" s="77">
        <v>0</v>
      </c>
      <c r="P35" s="77">
        <v>0</v>
      </c>
      <c r="Q35" s="78">
        <v>0</v>
      </c>
      <c r="R35" s="78">
        <v>0</v>
      </c>
    </row>
    <row r="36" spans="2:18">
      <c r="B36" s="79" t="s">
        <v>693</v>
      </c>
      <c r="I36" s="81">
        <v>0</v>
      </c>
      <c r="M36" s="80">
        <v>0</v>
      </c>
      <c r="N36" s="81">
        <v>0</v>
      </c>
      <c r="P36" s="81">
        <v>0</v>
      </c>
      <c r="Q36" s="80">
        <v>0</v>
      </c>
      <c r="R36" s="80">
        <v>0</v>
      </c>
    </row>
    <row r="37" spans="2:18">
      <c r="B37" t="s">
        <v>223</v>
      </c>
      <c r="D37" t="s">
        <v>223</v>
      </c>
      <c r="F37" t="s">
        <v>223</v>
      </c>
      <c r="I37" s="77">
        <v>0</v>
      </c>
      <c r="J37" t="s">
        <v>223</v>
      </c>
      <c r="K37" t="s">
        <v>223</v>
      </c>
      <c r="L37" s="78">
        <v>0</v>
      </c>
      <c r="M37" s="78">
        <v>0</v>
      </c>
      <c r="N37" s="77">
        <v>0</v>
      </c>
      <c r="O37" s="77">
        <v>0</v>
      </c>
      <c r="P37" s="77">
        <v>0</v>
      </c>
      <c r="Q37" s="78">
        <v>0</v>
      </c>
      <c r="R37" s="78">
        <v>0</v>
      </c>
    </row>
    <row r="38" spans="2:18">
      <c r="B38" s="79" t="s">
        <v>694</v>
      </c>
      <c r="I38" s="81">
        <v>0</v>
      </c>
      <c r="M38" s="80">
        <v>0</v>
      </c>
      <c r="N38" s="81">
        <v>255551</v>
      </c>
      <c r="P38" s="81">
        <v>935.50349333609995</v>
      </c>
      <c r="Q38" s="80">
        <v>0.19020000000000001</v>
      </c>
      <c r="R38" s="80">
        <v>2.2000000000000001E-3</v>
      </c>
    </row>
    <row r="39" spans="2:18">
      <c r="B39" t="s">
        <v>710</v>
      </c>
      <c r="C39" t="s">
        <v>684</v>
      </c>
      <c r="D39" t="s">
        <v>711</v>
      </c>
      <c r="E39" t="s">
        <v>712</v>
      </c>
      <c r="F39" t="s">
        <v>396</v>
      </c>
      <c r="G39" t="s">
        <v>713</v>
      </c>
      <c r="H39" t="s">
        <v>208</v>
      </c>
      <c r="J39" t="s">
        <v>498</v>
      </c>
      <c r="K39" t="s">
        <v>106</v>
      </c>
      <c r="L39" s="78">
        <v>0.1008</v>
      </c>
      <c r="M39" s="78">
        <v>0</v>
      </c>
      <c r="N39" s="77">
        <v>255551</v>
      </c>
      <c r="O39" s="77">
        <v>100.93</v>
      </c>
      <c r="P39" s="77">
        <v>935.50349333609995</v>
      </c>
      <c r="Q39" s="78">
        <v>0.19020000000000001</v>
      </c>
      <c r="R39" s="78">
        <v>2.2000000000000001E-3</v>
      </c>
    </row>
    <row r="40" spans="2:18">
      <c r="B40" s="79" t="s">
        <v>704</v>
      </c>
      <c r="I40" s="81">
        <v>0</v>
      </c>
      <c r="M40" s="80">
        <v>0</v>
      </c>
      <c r="N40" s="81">
        <v>0</v>
      </c>
      <c r="P40" s="81">
        <v>0</v>
      </c>
      <c r="Q40" s="80">
        <v>0</v>
      </c>
      <c r="R40" s="80">
        <v>0</v>
      </c>
    </row>
    <row r="41" spans="2:18">
      <c r="B41" t="s">
        <v>223</v>
      </c>
      <c r="D41" t="s">
        <v>223</v>
      </c>
      <c r="F41" t="s">
        <v>223</v>
      </c>
      <c r="I41" s="77">
        <v>0</v>
      </c>
      <c r="J41" t="s">
        <v>223</v>
      </c>
      <c r="K41" t="s">
        <v>223</v>
      </c>
      <c r="L41" s="78">
        <v>0</v>
      </c>
      <c r="M41" s="78">
        <v>0</v>
      </c>
      <c r="N41" s="77">
        <v>0</v>
      </c>
      <c r="O41" s="77">
        <v>0</v>
      </c>
      <c r="P41" s="77">
        <v>0</v>
      </c>
      <c r="Q41" s="78">
        <v>0</v>
      </c>
      <c r="R41" s="78">
        <v>0</v>
      </c>
    </row>
    <row r="42" spans="2:18">
      <c r="B42" t="s">
        <v>230</v>
      </c>
    </row>
    <row r="43" spans="2:18">
      <c r="B43" t="s">
        <v>291</v>
      </c>
    </row>
    <row r="44" spans="2:18">
      <c r="B44" t="s">
        <v>292</v>
      </c>
    </row>
    <row r="45" spans="2:18">
      <c r="B45" t="s">
        <v>293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5">
        <v>0.37</v>
      </c>
      <c r="H11" s="7"/>
      <c r="I11" s="7"/>
      <c r="J11" s="76">
        <v>6.5100000000000005E-2</v>
      </c>
      <c r="K11" s="75">
        <v>129335</v>
      </c>
      <c r="L11" s="7"/>
      <c r="M11" s="75">
        <v>473.15992012380002</v>
      </c>
      <c r="N11" s="76">
        <v>1</v>
      </c>
      <c r="O11" s="76">
        <v>1.1000000000000001E-3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202</v>
      </c>
      <c r="G12" s="81">
        <v>0.37</v>
      </c>
      <c r="J12" s="80">
        <v>6.5100000000000005E-2</v>
      </c>
      <c r="K12" s="81">
        <v>129335</v>
      </c>
      <c r="M12" s="81">
        <v>473.15992012380002</v>
      </c>
      <c r="N12" s="80">
        <v>1</v>
      </c>
      <c r="O12" s="80">
        <v>1.1000000000000001E-3</v>
      </c>
    </row>
    <row r="13" spans="2:64">
      <c r="B13" s="79" t="s">
        <v>601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223</v>
      </c>
      <c r="C14" t="s">
        <v>223</v>
      </c>
      <c r="E14" t="s">
        <v>223</v>
      </c>
      <c r="G14" s="77">
        <v>0</v>
      </c>
      <c r="H14" t="s">
        <v>223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602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223</v>
      </c>
      <c r="C16" t="s">
        <v>223</v>
      </c>
      <c r="E16" t="s">
        <v>223</v>
      </c>
      <c r="G16" s="77">
        <v>0</v>
      </c>
      <c r="H16" t="s">
        <v>223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714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223</v>
      </c>
      <c r="C18" t="s">
        <v>223</v>
      </c>
      <c r="E18" t="s">
        <v>223</v>
      </c>
      <c r="G18" s="77">
        <v>0</v>
      </c>
      <c r="H18" t="s">
        <v>223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715</v>
      </c>
      <c r="G19" s="81">
        <v>0.37</v>
      </c>
      <c r="J19" s="80">
        <v>6.5100000000000005E-2</v>
      </c>
      <c r="K19" s="81">
        <v>129335</v>
      </c>
      <c r="M19" s="81">
        <v>473.15992012380002</v>
      </c>
      <c r="N19" s="80">
        <v>1</v>
      </c>
      <c r="O19" s="80">
        <v>1.1000000000000001E-3</v>
      </c>
    </row>
    <row r="20" spans="2:15">
      <c r="B20" t="s">
        <v>716</v>
      </c>
      <c r="C20" t="s">
        <v>717</v>
      </c>
      <c r="D20" t="s">
        <v>211</v>
      </c>
      <c r="E20" t="s">
        <v>223</v>
      </c>
      <c r="F20" t="s">
        <v>493</v>
      </c>
      <c r="G20" s="77">
        <v>0.37</v>
      </c>
      <c r="H20" t="s">
        <v>106</v>
      </c>
      <c r="I20" s="78">
        <v>6.4500000000000002E-2</v>
      </c>
      <c r="J20" s="78">
        <v>6.5100000000000005E-2</v>
      </c>
      <c r="K20" s="77">
        <v>129335</v>
      </c>
      <c r="L20" s="77">
        <v>100.8658904395562</v>
      </c>
      <c r="M20" s="77">
        <v>473.15992012380002</v>
      </c>
      <c r="N20" s="78">
        <v>1</v>
      </c>
      <c r="O20" s="78">
        <v>1.1000000000000001E-3</v>
      </c>
    </row>
    <row r="21" spans="2:15">
      <c r="B21" s="79" t="s">
        <v>520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223</v>
      </c>
      <c r="C22" t="s">
        <v>223</v>
      </c>
      <c r="E22" t="s">
        <v>223</v>
      </c>
      <c r="G22" s="77">
        <v>0</v>
      </c>
      <c r="H22" t="s">
        <v>223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228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223</v>
      </c>
      <c r="C24" t="s">
        <v>223</v>
      </c>
      <c r="E24" t="s">
        <v>223</v>
      </c>
      <c r="G24" s="77">
        <v>0</v>
      </c>
      <c r="H24" t="s">
        <v>223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230</v>
      </c>
    </row>
    <row r="26" spans="2:15">
      <c r="B26" t="s">
        <v>291</v>
      </c>
    </row>
    <row r="27" spans="2:15">
      <c r="B27" t="s">
        <v>292</v>
      </c>
    </row>
    <row r="28" spans="2:15">
      <c r="B28" t="s">
        <v>293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202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718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223</v>
      </c>
      <c r="E14" s="78">
        <v>0</v>
      </c>
      <c r="F14" t="s">
        <v>223</v>
      </c>
      <c r="G14" s="77">
        <v>0</v>
      </c>
      <c r="H14" s="78">
        <v>0</v>
      </c>
      <c r="I14" s="78">
        <v>0</v>
      </c>
    </row>
    <row r="15" spans="2:55">
      <c r="B15" s="79" t="s">
        <v>719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223</v>
      </c>
      <c r="E16" s="78">
        <v>0</v>
      </c>
      <c r="F16" t="s">
        <v>223</v>
      </c>
      <c r="G16" s="77">
        <v>0</v>
      </c>
      <c r="H16" s="78">
        <v>0</v>
      </c>
      <c r="I16" s="78">
        <v>0</v>
      </c>
    </row>
    <row r="17" spans="2:9">
      <c r="B17" s="79" t="s">
        <v>228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718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223</v>
      </c>
      <c r="E19" s="78">
        <v>0</v>
      </c>
      <c r="F19" t="s">
        <v>223</v>
      </c>
      <c r="G19" s="77">
        <v>0</v>
      </c>
      <c r="H19" s="78">
        <v>0</v>
      </c>
      <c r="I19" s="78">
        <v>0</v>
      </c>
    </row>
    <row r="20" spans="2:9">
      <c r="B20" s="79" t="s">
        <v>719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223</v>
      </c>
      <c r="E21" s="78">
        <v>0</v>
      </c>
      <c r="F21" t="s">
        <v>223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223</v>
      </c>
      <c r="D15" t="s">
        <v>223</v>
      </c>
      <c r="E15" s="19"/>
      <c r="F15" s="78">
        <v>0</v>
      </c>
      <c r="G15" t="s">
        <v>223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K17" sqref="B17:K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f>I14</f>
        <v>1950.5765123160002</v>
      </c>
      <c r="J11" s="76">
        <f>I11/$I$11</f>
        <v>1</v>
      </c>
      <c r="K11" s="76">
        <f>I11/'סכום נכסי הקרן'!$C$42</f>
        <v>4.5590446039860764E-3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202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f t="shared" ref="J12:J17" si="0">I12/$I$11</f>
        <v>0</v>
      </c>
      <c r="K12" s="80">
        <f>I12/'סכום נכסי הקרן'!$C$42</f>
        <v>0</v>
      </c>
    </row>
    <row r="13" spans="2:60">
      <c r="B13" t="s">
        <v>223</v>
      </c>
      <c r="C13" t="s">
        <v>223</v>
      </c>
      <c r="D13" t="s">
        <v>223</v>
      </c>
      <c r="E13" s="19"/>
      <c r="F13" s="78">
        <v>0</v>
      </c>
      <c r="G13" t="s">
        <v>223</v>
      </c>
      <c r="H13" s="78">
        <v>0</v>
      </c>
      <c r="I13" s="77">
        <v>0</v>
      </c>
      <c r="J13" s="78">
        <f t="shared" si="0"/>
        <v>0</v>
      </c>
      <c r="K13" s="78">
        <f>I13/'סכום נכסי הקרן'!$C$42</f>
        <v>0</v>
      </c>
    </row>
    <row r="14" spans="2:60">
      <c r="B14" s="79" t="s">
        <v>228</v>
      </c>
      <c r="D14" s="19"/>
      <c r="E14" s="19"/>
      <c r="F14" s="19"/>
      <c r="G14" s="19"/>
      <c r="H14" s="80">
        <v>0</v>
      </c>
      <c r="I14" s="81">
        <f>I15+I16+I17</f>
        <v>1950.5765123160002</v>
      </c>
      <c r="J14" s="80">
        <f t="shared" si="0"/>
        <v>1</v>
      </c>
      <c r="K14" s="80">
        <f>I14/'סכום נכסי הקרן'!$C$42</f>
        <v>4.5590446039860764E-3</v>
      </c>
    </row>
    <row r="15" spans="2:60">
      <c r="B15" t="s">
        <v>720</v>
      </c>
      <c r="C15" t="s">
        <v>721</v>
      </c>
      <c r="D15" t="s">
        <v>223</v>
      </c>
      <c r="E15" t="s">
        <v>493</v>
      </c>
      <c r="F15" s="78">
        <v>0</v>
      </c>
      <c r="G15" t="s">
        <v>110</v>
      </c>
      <c r="H15" s="78">
        <v>0</v>
      </c>
      <c r="I15" s="77">
        <v>0.35065395599999999</v>
      </c>
      <c r="J15" s="78">
        <f t="shared" si="0"/>
        <v>1.7976939319527336E-4</v>
      </c>
      <c r="K15" s="78">
        <f>I15/'סכום נכסי הקרן'!$C$42</f>
        <v>8.1957668200876231E-7</v>
      </c>
    </row>
    <row r="16" spans="2:60">
      <c r="B16" t="s">
        <v>722</v>
      </c>
      <c r="C16" t="s">
        <v>723</v>
      </c>
      <c r="D16" t="s">
        <v>223</v>
      </c>
      <c r="E16" t="s">
        <v>493</v>
      </c>
      <c r="F16" s="78">
        <v>0</v>
      </c>
      <c r="G16" t="s">
        <v>106</v>
      </c>
      <c r="H16" s="78">
        <v>0</v>
      </c>
      <c r="I16" s="77">
        <v>1838.46710736</v>
      </c>
      <c r="J16" s="78">
        <f t="shared" si="0"/>
        <v>0.94252498979243426</v>
      </c>
      <c r="K16" s="78">
        <f>I16/'סכום נכסי הקרן'!$C$42</f>
        <v>4.297013468835229E-3</v>
      </c>
    </row>
    <row r="17" spans="2:11">
      <c r="B17" s="86" t="s">
        <v>734</v>
      </c>
      <c r="C17" s="86">
        <v>742343</v>
      </c>
      <c r="D17" t="s">
        <v>223</v>
      </c>
      <c r="E17" t="s">
        <v>493</v>
      </c>
      <c r="F17" s="78">
        <v>0</v>
      </c>
      <c r="G17" t="s">
        <v>106</v>
      </c>
      <c r="H17" s="78">
        <v>0</v>
      </c>
      <c r="I17" s="77">
        <v>111.758751</v>
      </c>
      <c r="J17" s="78">
        <f t="shared" si="0"/>
        <v>5.7295240814370423E-2</v>
      </c>
      <c r="K17" s="78">
        <f>I17/'סכום נכסי הקרן'!$C$42</f>
        <v>2.612115584688383E-4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4"/>
  <sheetViews>
    <sheetView rightToLeft="1" workbookViewId="0">
      <selection activeCell="L22" sqref="L21:L2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f>C12+C20</f>
        <v>11045.56897391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2" t="s">
        <v>202</v>
      </c>
      <c r="C12" s="83">
        <f>C13+C14+C15+C16+C17+C18</f>
        <v>7298.3596100000004</v>
      </c>
    </row>
    <row r="13" spans="2:17">
      <c r="B13" t="s">
        <v>724</v>
      </c>
      <c r="C13" s="84">
        <v>199.18299999999999</v>
      </c>
      <c r="D13" s="85">
        <v>46462</v>
      </c>
    </row>
    <row r="14" spans="2:17">
      <c r="B14" t="s">
        <v>725</v>
      </c>
      <c r="C14" s="84">
        <v>1322.396</v>
      </c>
      <c r="D14" s="85">
        <v>46196</v>
      </c>
    </row>
    <row r="15" spans="2:17">
      <c r="B15" t="s">
        <v>726</v>
      </c>
      <c r="C15" s="84">
        <v>1914.3996099999999</v>
      </c>
      <c r="D15" s="85">
        <v>46204</v>
      </c>
    </row>
    <row r="16" spans="2:17">
      <c r="B16" t="s">
        <v>727</v>
      </c>
      <c r="C16" s="84">
        <v>1494.4780000000001</v>
      </c>
      <c r="D16" s="85">
        <v>46202</v>
      </c>
    </row>
    <row r="17" spans="2:4">
      <c r="B17" t="s">
        <v>728</v>
      </c>
      <c r="C17" s="84">
        <v>871.85500000000002</v>
      </c>
      <c r="D17" s="85">
        <v>46213</v>
      </c>
    </row>
    <row r="18" spans="2:4">
      <c r="B18" t="s">
        <v>729</v>
      </c>
      <c r="C18" s="84">
        <v>1496.048</v>
      </c>
      <c r="D18" s="85">
        <v>48689</v>
      </c>
    </row>
    <row r="19" spans="2:4">
      <c r="B19"/>
      <c r="C19" s="77"/>
    </row>
    <row r="20" spans="2:4">
      <c r="B20" s="82" t="s">
        <v>228</v>
      </c>
      <c r="C20" s="83">
        <f>C21+C22+C23+C24</f>
        <v>3747.2093639099994</v>
      </c>
    </row>
    <row r="21" spans="2:4">
      <c r="B21" t="s">
        <v>730</v>
      </c>
      <c r="C21" s="84">
        <v>543.57486299999994</v>
      </c>
      <c r="D21" s="85">
        <v>46347</v>
      </c>
    </row>
    <row r="22" spans="2:4">
      <c r="B22" t="s">
        <v>731</v>
      </c>
      <c r="C22" s="84">
        <v>205.60737600000004</v>
      </c>
      <c r="D22" s="85">
        <v>46414</v>
      </c>
    </row>
    <row r="23" spans="2:4">
      <c r="B23" t="s">
        <v>732</v>
      </c>
      <c r="C23" s="84">
        <v>895.12484841000014</v>
      </c>
      <c r="D23" s="85">
        <v>45748</v>
      </c>
    </row>
    <row r="24" spans="2:4">
      <c r="B24" t="s">
        <v>733</v>
      </c>
      <c r="C24" s="84">
        <v>2102.9022764999995</v>
      </c>
      <c r="D24" s="85">
        <v>46752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295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252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202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601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223</v>
      </c>
      <c r="C14" t="s">
        <v>223</v>
      </c>
      <c r="D14" t="s">
        <v>223</v>
      </c>
      <c r="E14" t="s">
        <v>223</v>
      </c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602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223</v>
      </c>
      <c r="C16" t="s">
        <v>223</v>
      </c>
      <c r="D16" t="s">
        <v>223</v>
      </c>
      <c r="E16" t="s">
        <v>223</v>
      </c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296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223</v>
      </c>
      <c r="C18" t="s">
        <v>223</v>
      </c>
      <c r="D18" t="s">
        <v>223</v>
      </c>
      <c r="E18" t="s">
        <v>223</v>
      </c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520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223</v>
      </c>
      <c r="C20" t="s">
        <v>223</v>
      </c>
      <c r="D20" t="s">
        <v>223</v>
      </c>
      <c r="E20" t="s">
        <v>223</v>
      </c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230</v>
      </c>
      <c r="D26" s="16"/>
    </row>
    <row r="27" spans="2:16">
      <c r="B27" t="s">
        <v>291</v>
      </c>
      <c r="D27" s="16"/>
    </row>
    <row r="28" spans="2:16">
      <c r="B28" t="s">
        <v>293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202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601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223</v>
      </c>
      <c r="C14" t="s">
        <v>223</v>
      </c>
      <c r="D14" t="s">
        <v>223</v>
      </c>
      <c r="E14" t="s">
        <v>223</v>
      </c>
      <c r="F14" s="15"/>
      <c r="G14" s="15"/>
      <c r="H14" s="77">
        <v>0</v>
      </c>
      <c r="I14" t="s">
        <v>223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602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223</v>
      </c>
      <c r="C16" t="s">
        <v>223</v>
      </c>
      <c r="D16" t="s">
        <v>223</v>
      </c>
      <c r="E16" t="s">
        <v>223</v>
      </c>
      <c r="F16" s="15"/>
      <c r="G16" s="15"/>
      <c r="H16" s="77">
        <v>0</v>
      </c>
      <c r="I16" t="s">
        <v>223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296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223</v>
      </c>
      <c r="C18" t="s">
        <v>223</v>
      </c>
      <c r="D18" t="s">
        <v>223</v>
      </c>
      <c r="E18" t="s">
        <v>223</v>
      </c>
      <c r="F18" s="15"/>
      <c r="G18" s="15"/>
      <c r="H18" s="77">
        <v>0</v>
      </c>
      <c r="I18" t="s">
        <v>223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520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223</v>
      </c>
      <c r="C20" t="s">
        <v>223</v>
      </c>
      <c r="D20" t="s">
        <v>223</v>
      </c>
      <c r="E20" t="s">
        <v>223</v>
      </c>
      <c r="F20" s="15"/>
      <c r="G20" s="15"/>
      <c r="H20" s="77">
        <v>0</v>
      </c>
      <c r="I20" t="s">
        <v>223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228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297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223</v>
      </c>
      <c r="C23" t="s">
        <v>223</v>
      </c>
      <c r="D23" t="s">
        <v>223</v>
      </c>
      <c r="E23" t="s">
        <v>223</v>
      </c>
      <c r="H23" s="77">
        <v>0</v>
      </c>
      <c r="I23" t="s">
        <v>223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298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223</v>
      </c>
      <c r="C25" t="s">
        <v>223</v>
      </c>
      <c r="D25" t="s">
        <v>223</v>
      </c>
      <c r="E25" t="s">
        <v>223</v>
      </c>
      <c r="H25" s="77">
        <v>0</v>
      </c>
      <c r="I25" t="s">
        <v>223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230</v>
      </c>
      <c r="D26" s="16"/>
    </row>
    <row r="27" spans="2:23">
      <c r="B27" t="s">
        <v>291</v>
      </c>
      <c r="D27" s="16"/>
    </row>
    <row r="28" spans="2:23">
      <c r="B28" t="s">
        <v>292</v>
      </c>
      <c r="D28" s="16"/>
    </row>
    <row r="29" spans="2:23">
      <c r="B29" t="s">
        <v>293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79D1A22-3282-4B6C-A2C7-54386809F57E}"/>
</file>

<file path=customXml/itemProps2.xml><?xml version="1.0" encoding="utf-8"?>
<ds:datastoreItem xmlns:ds="http://schemas.openxmlformats.org/officeDocument/2006/customXml" ds:itemID="{32C4B6C5-CE4E-41C0-A2FD-26402188AD5B}"/>
</file>

<file path=customXml/itemProps3.xml><?xml version="1.0" encoding="utf-8"?>
<ds:datastoreItem xmlns:ds="http://schemas.openxmlformats.org/officeDocument/2006/customXml" ds:itemID="{62365076-2BF3-440D-9B02-95AB56F2DC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2024-01-15T08:36:43Z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