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worksheets/sheet22.xml" ContentType="application/vnd.openxmlformats-officedocument.spreadsheetml.worksheet+xml"/>
  <Override PartName="/xl/worksheets/sheet21.xml" ContentType="application/vnd.openxmlformats-officedocument.spreadsheetml.worksheet+xml"/>
  <Override PartName="/xl/worksheets/sheet20.xml" ContentType="application/vnd.openxmlformats-officedocument.spreadsheetml.worksheet+xml"/>
  <Override PartName="/xl/worksheets/sheet19.xml" ContentType="application/vnd.openxmlformats-officedocument.spreadsheetml.worksheet+xml"/>
  <Override PartName="/xl/worksheets/sheet18.xml" ContentType="application/vnd.openxmlformats-officedocument.spreadsheetml.worksheet+xml"/>
  <Override PartName="/xl/worksheets/sheet17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0.xml" ContentType="application/vnd.openxmlformats-officedocument.spreadsheetml.worksheet+xml"/>
  <Override PartName="/xl/worksheets/sheet2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7.xml" ContentType="application/vnd.openxmlformats-officedocument.spreadsheetml.worksheet+xml"/>
  <Override PartName="/xl/worksheets/sheet26.xml" ContentType="application/vnd.openxmlformats-officedocument.spreadsheetml.worksheet+xml"/>
  <Override PartName="/xl/styles.xml" ContentType="application/vnd.openxmlformats-officedocument.spreadsheetml.styles+xml"/>
  <Override PartName="/xl/worksheets/sheet16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worksheets/sheet13.xml" ContentType="application/vnd.openxmlformats-officedocument.spreadsheetml.worksheet+xml"/>
  <Override PartName="/xl/worksheets/sheet9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1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externalLinks/externalLink3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DANEL\נכס בודד 31.12.21\"/>
    </mc:Choice>
  </mc:AlternateContent>
  <bookViews>
    <workbookView xWindow="0" yWindow="105" windowWidth="24240" windowHeight="12585" firstSheet="19" activeTab="21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  <externalReference r:id="rId35"/>
  </externalReferences>
  <definedNames>
    <definedName name="_xlnm._FilterDatabase" localSheetId="16" hidden="1">'לא סחיר - קרנות השקעה'!$A$11:$BA$11</definedName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הלוואות!$B$7:$P$11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6">'קרנות סל'!$B$6:$N$11</definedName>
    <definedName name="_xlnm.Print_Area" localSheetId="2">'תעודות התחייבות ממשלתיות'!$B$6:$R$11</definedName>
    <definedName name="_xlnm.Print_Area" localSheetId="3">'תעודות חוב מסחריות '!$B$6:$U$11</definedName>
    <definedName name="range_data">#REF!</definedName>
    <definedName name="table_company">#REF!</definedName>
  </definedNames>
  <calcPr calcId="162913"/>
</workbook>
</file>

<file path=xl/calcChain.xml><?xml version="1.0" encoding="utf-8"?>
<calcChain xmlns="http://schemas.openxmlformats.org/spreadsheetml/2006/main">
  <c r="K19" i="16" l="1" a="1"/>
  <c r="K19" i="16" s="1"/>
  <c r="C27" i="1" l="1"/>
  <c r="L21" i="16"/>
  <c r="L20" i="16"/>
  <c r="L19" i="16"/>
  <c r="L18" i="16"/>
  <c r="L17" i="16"/>
  <c r="L16" i="16"/>
  <c r="L15" i="16"/>
  <c r="L14" i="16"/>
  <c r="L13" i="16"/>
  <c r="L12" i="16"/>
  <c r="L11" i="16"/>
  <c r="J11" i="16"/>
  <c r="H11" i="16"/>
  <c r="J12" i="16"/>
  <c r="H12" i="16"/>
  <c r="J14" i="16"/>
  <c r="C35" i="1"/>
  <c r="C43" i="1" l="1"/>
  <c r="C11" i="27"/>
  <c r="C15" i="27"/>
  <c r="C12" i="27"/>
  <c r="K35" i="2" l="1"/>
  <c r="K34" i="2"/>
  <c r="K33" i="2"/>
  <c r="K32" i="2"/>
  <c r="K31" i="2"/>
  <c r="K30" i="2"/>
  <c r="K29" i="2"/>
  <c r="K28" i="2"/>
  <c r="K27" i="2"/>
  <c r="K26" i="2"/>
  <c r="K25" i="2"/>
  <c r="K24" i="2"/>
  <c r="K23" i="2"/>
  <c r="K22" i="2"/>
  <c r="K21" i="2"/>
  <c r="K20" i="2"/>
  <c r="K19" i="2"/>
  <c r="K18" i="2"/>
  <c r="K17" i="2"/>
  <c r="K16" i="2"/>
  <c r="K15" i="2"/>
  <c r="K14" i="2"/>
  <c r="K13" i="2"/>
  <c r="C42" i="1"/>
  <c r="C11" i="1"/>
  <c r="J11" i="2"/>
  <c r="J12" i="2"/>
  <c r="J13" i="2"/>
  <c r="J15" i="2"/>
  <c r="L35" i="2" l="1"/>
  <c r="M18" i="16"/>
  <c r="M14" i="16"/>
  <c r="M21" i="16"/>
  <c r="M17" i="16"/>
  <c r="M13" i="16"/>
  <c r="M20" i="16"/>
  <c r="M16" i="16"/>
  <c r="M12" i="16"/>
  <c r="M19" i="16"/>
  <c r="M15" i="16"/>
  <c r="M11" i="16"/>
  <c r="D15" i="1"/>
  <c r="D19" i="1"/>
  <c r="D24" i="1"/>
  <c r="D28" i="1"/>
  <c r="D32" i="1"/>
  <c r="D36" i="1"/>
  <c r="D41" i="1"/>
  <c r="L13" i="2"/>
  <c r="L17" i="2"/>
  <c r="L21" i="2"/>
  <c r="L25" i="2"/>
  <c r="L29" i="2"/>
  <c r="L33" i="2"/>
  <c r="D22" i="1"/>
  <c r="D35" i="1"/>
  <c r="L12" i="2"/>
  <c r="L28" i="2"/>
  <c r="D11" i="1"/>
  <c r="D16" i="1"/>
  <c r="D20" i="1"/>
  <c r="D25" i="1"/>
  <c r="D29" i="1"/>
  <c r="D33" i="1"/>
  <c r="D37" i="1"/>
  <c r="D42" i="1"/>
  <c r="L14" i="2"/>
  <c r="L18" i="2"/>
  <c r="L22" i="2"/>
  <c r="L26" i="2"/>
  <c r="L30" i="2"/>
  <c r="L34" i="2"/>
  <c r="D14" i="1"/>
  <c r="D18" i="1"/>
  <c r="D27" i="1"/>
  <c r="D31" i="1"/>
  <c r="D40" i="1"/>
  <c r="L16" i="2"/>
  <c r="L20" i="2"/>
  <c r="L24" i="2"/>
  <c r="L32" i="2"/>
  <c r="D13" i="1"/>
  <c r="D17" i="1"/>
  <c r="D21" i="1"/>
  <c r="D26" i="1"/>
  <c r="D30" i="1"/>
  <c r="D34" i="1"/>
  <c r="D39" i="1"/>
  <c r="D43" i="1"/>
  <c r="L11" i="2"/>
  <c r="L15" i="2"/>
  <c r="L19" i="2"/>
  <c r="L23" i="2"/>
  <c r="L27" i="2"/>
  <c r="L31" i="2"/>
</calcChain>
</file>

<file path=xl/sharedStrings.xml><?xml version="1.0" encoding="utf-8"?>
<sst xmlns="http://schemas.openxmlformats.org/spreadsheetml/2006/main" count="3277" uniqueCount="698">
  <si>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</si>
  <si>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</si>
  <si>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</si>
  <si>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</si>
  <si>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</si>
  <si>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</si>
  <si>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</si>
  <si>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</si>
  <si>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</si>
  <si>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</si>
  <si>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</si>
  <si>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</si>
  <si>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</si>
  <si>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</si>
  <si>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</si>
  <si>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</si>
  <si>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</si>
  <si>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</si>
  <si>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</si>
  <si>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</si>
  <si>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</si>
  <si>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</si>
  <si>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</si>
  <si>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</si>
  <si>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</si>
  <si>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</si>
  <si>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</si>
  <si>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</si>
  <si>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</si>
  <si>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</si>
  <si>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</si>
  <si>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</si>
  <si>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</si>
  <si>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</si>
  <si>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</si>
  <si>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</si>
  <si>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</si>
  <si>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</si>
  <si>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</si>
  <si>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</si>
  <si>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</si>
  <si>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</si>
  <si>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</si>
  <si>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</si>
  <si>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</si>
  <si>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</si>
  <si>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</si>
  <si>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</si>
  <si>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</si>
  <si>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</si>
  <si>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</si>
  <si>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</si>
  <si>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</si>
  <si>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</si>
  <si>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</si>
  <si>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</si>
  <si>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</si>
  <si>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</si>
  <si>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</si>
  <si>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</si>
  <si>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</si>
  <si>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</si>
  <si>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</si>
  <si>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</si>
  <si>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</si>
  <si>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</si>
  <si>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</si>
  <si>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</si>
  <si>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</si>
  <si>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</si>
  <si>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</si>
  <si>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</si>
  <si>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</si>
  <si>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</si>
  <si>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</si>
  <si>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</si>
  <si>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</si>
  <si>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</si>
  <si>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</si>
  <si>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</si>
  <si>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</si>
  <si>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</si>
  <si>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</si>
  <si>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</si>
  <si>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</si>
  <si>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</si>
  <si>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</si>
  <si>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</si>
  <si>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</si>
  <si>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</si>
  <si>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</si>
  <si>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</si>
  <si>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</si>
  <si>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</si>
  <si>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</si>
  <si>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</si>
  <si>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</si>
  <si>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</si>
  <si>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</si>
  <si>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</si>
  <si>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</si>
  <si>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</si>
  <si>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</si>
  <si>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</si>
  <si>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</si>
  <si>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</si>
  <si>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</si>
  <si>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</si>
  <si>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</si>
  <si>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</si>
  <si>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</si>
  <si>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</si>
  <si>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</si>
  <si>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</si>
  <si>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</si>
  <si>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</si>
  <si>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</si>
  <si>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</si>
  <si>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</si>
  <si>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</si>
  <si>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</si>
  <si>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</si>
  <si>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</si>
  <si>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</si>
  <si>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</si>
  <si>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</si>
  <si>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</si>
  <si>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</si>
  <si>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</si>
  <si>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</si>
  <si>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</si>
  <si>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</si>
  <si>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</si>
  <si>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</si>
  <si>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</si>
  <si>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</si>
  <si>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</si>
  <si>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</si>
  <si>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</si>
  <si>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</si>
  <si>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</si>
  <si>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</si>
  <si>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</si>
  <si>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</si>
  <si>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</si>
  <si>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</si>
  <si>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</si>
  <si>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</si>
  <si>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</si>
  <si>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</si>
  <si>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</si>
  <si>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</si>
  <si>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</si>
  <si>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</si>
  <si>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</si>
  <si>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</si>
  <si>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</si>
  <si>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</si>
  <si>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</si>
  <si>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</si>
  <si>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</si>
  <si>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</si>
  <si>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</si>
  <si>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</si>
  <si>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</si>
  <si>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</si>
  <si>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</si>
  <si>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</si>
  <si>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</si>
  <si>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</si>
  <si>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</si>
  <si>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</si>
  <si>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</si>
  <si>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</si>
  <si>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</si>
  <si>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</si>
  <si>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</si>
  <si>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</si>
  <si>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</si>
  <si>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</si>
  <si>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</si>
  <si>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</si>
  <si>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</si>
  <si>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</si>
  <si>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</si>
  <si>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</si>
  <si>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</si>
  <si>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</si>
  <si>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</si>
  <si>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</si>
  <si>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</si>
  <si>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</si>
  <si>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</si>
  <si>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</si>
  <si>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</si>
  <si>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</si>
  <si>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</si>
  <si>
    <t>31/12/2021</t>
  </si>
  <si>
    <t>הכשרה אג"ח ממשלת ישראל</t>
  </si>
  <si>
    <t>הכשרה אג"ח ממשלת ישראל-חדש</t>
  </si>
  <si>
    <t>57</t>
  </si>
  <si>
    <t>בהתאם לשיטה שיושמה בדוח הכספי *</t>
  </si>
  <si>
    <t>סה"כ בישראל</t>
  </si>
  <si>
    <t>סה"כ יתרת מזומנים ועו"ש בש"ח</t>
  </si>
  <si>
    <t>עו'ש- בנק לאומי</t>
  </si>
  <si>
    <t>1111111111- 10- בנק לאומי</t>
  </si>
  <si>
    <t>10</t>
  </si>
  <si>
    <t>ilAAA</t>
  </si>
  <si>
    <t>S&amp;P מעלות</t>
  </si>
  <si>
    <t>עו'ש- בנק מזרחי</t>
  </si>
  <si>
    <t>1111111111- 20- בנק מזרחי</t>
  </si>
  <si>
    <t>20</t>
  </si>
  <si>
    <t>סה"כ יתרת מזומנים ועו"ש נקובים במט"ח</t>
  </si>
  <si>
    <t>אירו-100- בנק לאומי</t>
  </si>
  <si>
    <t>100- 10- בנק לאומי</t>
  </si>
  <si>
    <t>אירו-100- בנק מזרחי</t>
  </si>
  <si>
    <t>100- 20- בנק מזרחי</t>
  </si>
  <si>
    <t>דולר -20001- בנק לאומי</t>
  </si>
  <si>
    <t>20001- 10- בנק לאומי</t>
  </si>
  <si>
    <t>דולר -20001- בנק מזרחי</t>
  </si>
  <si>
    <t>20001- 20- בנק מזרחי</t>
  </si>
  <si>
    <t>סה"כ פח"ק/פר"י</t>
  </si>
  <si>
    <t>0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</si>
  <si>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</si>
  <si>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</si>
  <si>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</si>
  <si>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</si>
  <si>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</si>
  <si>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</si>
  <si>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</si>
  <si>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</si>
  <si>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</si>
  <si>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5904 גליל- האוצר - ממשלתית צמודה</t>
  </si>
  <si>
    <t>9590431</t>
  </si>
  <si>
    <t>RF</t>
  </si>
  <si>
    <t>23/06/21</t>
  </si>
  <si>
    <t>ממצמ0922- האוצר - ממשלתית צמודה</t>
  </si>
  <si>
    <t>1124056</t>
  </si>
  <si>
    <t>24/11/21</t>
  </si>
  <si>
    <t>ממצמ0923</t>
  </si>
  <si>
    <t>1128081</t>
  </si>
  <si>
    <t>29/07/21</t>
  </si>
  <si>
    <t>ממשל צמודה 0529- האוצר - ממשלתית צמודה</t>
  </si>
  <si>
    <t>1157023</t>
  </si>
  <si>
    <t>09/11/21</t>
  </si>
  <si>
    <t>ממשל צמודה 0726- האוצר - ממשלתית צמודה</t>
  </si>
  <si>
    <t>1169564</t>
  </si>
  <si>
    <t>23/11/21</t>
  </si>
  <si>
    <t>ממשל צמודה 1025- האוצר - ממשלתית צמודה</t>
  </si>
  <si>
    <t>1135912</t>
  </si>
  <si>
    <t>14/07/21</t>
  </si>
  <si>
    <t>ממשל צמודה 1131- האוצר - ממשלתית צמודה</t>
  </si>
  <si>
    <t>1172220</t>
  </si>
  <si>
    <t>04/11/21</t>
  </si>
  <si>
    <t>ממשלתי צמוד 0527- האוצר - ממשלתית צמודה</t>
  </si>
  <si>
    <t>1140847</t>
  </si>
  <si>
    <t>סה"כ לא צמודות</t>
  </si>
  <si>
    <t>סה"כ מלווה קצר מועד</t>
  </si>
  <si>
    <t>סה"כ שחר</t>
  </si>
  <si>
    <t>ממשל שקלית 0347</t>
  </si>
  <si>
    <t>1140193</t>
  </si>
  <si>
    <t>05/12/21</t>
  </si>
  <si>
    <t>ממשל שקלית 0432- האוצר - ממשלתית שקלית</t>
  </si>
  <si>
    <t>1180660</t>
  </si>
  <si>
    <t>28/11/21</t>
  </si>
  <si>
    <t>ממשל שקלית 0537- האוצר - ממשלתית שקלית</t>
  </si>
  <si>
    <t>1166180</t>
  </si>
  <si>
    <t>16/11/21</t>
  </si>
  <si>
    <t>ממשל שקלית 1123- האוצר - ממשלתית שקלית</t>
  </si>
  <si>
    <t>1155068</t>
  </si>
  <si>
    <t>ממשלתי 0323</t>
  </si>
  <si>
    <t>1126747</t>
  </si>
  <si>
    <t>21/10/21</t>
  </si>
  <si>
    <t>ממשלתי 0324- האוצר - ממשלתית שקלית</t>
  </si>
  <si>
    <t>1130848</t>
  </si>
  <si>
    <t>ממשלתי שקלי 723</t>
  </si>
  <si>
    <t>1167105</t>
  </si>
  <si>
    <t>21/11/21</t>
  </si>
  <si>
    <t>ממשק0142- האוצר - ממשלתית שקלית</t>
  </si>
  <si>
    <t>1125400</t>
  </si>
  <si>
    <t>סה"כ גילון</t>
  </si>
  <si>
    <t>ממשלת משתנה 1130- האוצר - ממשלתית משתנה</t>
  </si>
  <si>
    <t>1166552</t>
  </si>
  <si>
    <t>30/12/21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</si>
  <si>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</si>
  <si>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</si>
  <si>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</si>
  <si>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</si>
  <si>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</si>
  <si>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</si>
  <si>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</si>
  <si>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</si>
  <si>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</si>
  <si>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</si>
  <si>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</si>
  <si>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אלה פקדון אגח ב- אלה פקדונות</t>
  </si>
  <si>
    <t>1142215</t>
  </si>
  <si>
    <t>515666881</t>
  </si>
  <si>
    <t>אגח מובנות</t>
  </si>
  <si>
    <t>30/04/19</t>
  </si>
  <si>
    <t>לאומי אגח 183- לאומי</t>
  </si>
  <si>
    <t>6040547</t>
  </si>
  <si>
    <t>520018078</t>
  </si>
  <si>
    <t>בנקים</t>
  </si>
  <si>
    <t>מזרחי הנפקות אג"ח 49- מזרחי טפחות הנפק</t>
  </si>
  <si>
    <t>2310282</t>
  </si>
  <si>
    <t>520032046</t>
  </si>
  <si>
    <t>07/04/20</t>
  </si>
  <si>
    <t>מקורות  אגח 11- מקורות</t>
  </si>
  <si>
    <t>1158476</t>
  </si>
  <si>
    <t>520010869</t>
  </si>
  <si>
    <t>שרותים</t>
  </si>
  <si>
    <t>17/02/20</t>
  </si>
  <si>
    <t>פועלים הנפ אג32- פועלים הנפקות</t>
  </si>
  <si>
    <t>1940535</t>
  </si>
  <si>
    <t>520032640</t>
  </si>
  <si>
    <t>21/11/19</t>
  </si>
  <si>
    <t>פועלים הנפקות  אג"ח 36- פועלים הנפקות</t>
  </si>
  <si>
    <t>1940659</t>
  </si>
  <si>
    <t>16/04/20</t>
  </si>
  <si>
    <t>חשמל אג27</t>
  </si>
  <si>
    <t>6000210</t>
  </si>
  <si>
    <t>520000472</t>
  </si>
  <si>
    <t>אנרגיה</t>
  </si>
  <si>
    <t>ilAA+</t>
  </si>
  <si>
    <t>29/03/20</t>
  </si>
  <si>
    <t>עזריאלי  אגח ז- קבוצת עזריאלי</t>
  </si>
  <si>
    <t>1178672</t>
  </si>
  <si>
    <t>510960719</t>
  </si>
  <si>
    <t>נדלן מניב בישראל</t>
  </si>
  <si>
    <t>21/07/21</t>
  </si>
  <si>
    <t>מבני תעש  אגח כ- מבנה נדל"ן</t>
  </si>
  <si>
    <t>2260495</t>
  </si>
  <si>
    <t>520024126</t>
  </si>
  <si>
    <t>ilAA</t>
  </si>
  <si>
    <t>26/12/18</t>
  </si>
  <si>
    <t>מליסרון אגח כ- מליסרון</t>
  </si>
  <si>
    <t>3230422</t>
  </si>
  <si>
    <t>520037789</t>
  </si>
  <si>
    <t>17/08/21</t>
  </si>
  <si>
    <t>פועלים הנפקות אג"ח 18- פועלים הנפקות</t>
  </si>
  <si>
    <t>1940600</t>
  </si>
  <si>
    <t>20/06/18</t>
  </si>
  <si>
    <t>אלרוב נדלן אגחו- אלרוב נדל"ן</t>
  </si>
  <si>
    <t>3870185</t>
  </si>
  <si>
    <t>520038894</t>
  </si>
  <si>
    <t>נדלן מניב בחו"ל</t>
  </si>
  <si>
    <t>ilAA-</t>
  </si>
  <si>
    <t>ביג  אגח יח- ביג</t>
  </si>
  <si>
    <t>1174226</t>
  </si>
  <si>
    <t>513623314</t>
  </si>
  <si>
    <t>Aa3.il</t>
  </si>
  <si>
    <t>09/09/21</t>
  </si>
  <si>
    <t>גזית גלוב אג11- גזית גלוב</t>
  </si>
  <si>
    <t>1260546</t>
  </si>
  <si>
    <t>520033234</t>
  </si>
  <si>
    <t>20/10/20</t>
  </si>
  <si>
    <t>גזית גלוב אגחטז- גזית גלוב</t>
  </si>
  <si>
    <t>1260785</t>
  </si>
  <si>
    <t>24/08/21</t>
  </si>
  <si>
    <t>מז טפ הנפ נד 56- מזרחי טפחות הנפק</t>
  </si>
  <si>
    <t>2310415</t>
  </si>
  <si>
    <t>15/06/21</t>
  </si>
  <si>
    <t>מזרחי טפחות שה 1</t>
  </si>
  <si>
    <t>6950083</t>
  </si>
  <si>
    <t>520000522</t>
  </si>
  <si>
    <t>18/03/20</t>
  </si>
  <si>
    <t>מגה אור  אגח  י- מגה אור</t>
  </si>
  <si>
    <t>1178367</t>
  </si>
  <si>
    <t>513257873</t>
  </si>
  <si>
    <t>ilA+</t>
  </si>
  <si>
    <t>12/07/21</t>
  </si>
  <si>
    <t>פז נפט    אגח ז- פז חברת הנפט</t>
  </si>
  <si>
    <t>1142595</t>
  </si>
  <si>
    <t>510216054</t>
  </si>
  <si>
    <t>26/03/20</t>
  </si>
  <si>
    <t>אספן גרופ אגח ט- אספן גרופ</t>
  </si>
  <si>
    <t>3130424</t>
  </si>
  <si>
    <t>520037540</t>
  </si>
  <si>
    <t>ilA</t>
  </si>
  <si>
    <t>19/10/21</t>
  </si>
  <si>
    <t>אשטרום נכ אגח10</t>
  </si>
  <si>
    <t>2510204</t>
  </si>
  <si>
    <t>520036617</t>
  </si>
  <si>
    <t>25/12/18</t>
  </si>
  <si>
    <t>אשטרום קב אגח ד- אשטרום קבוצה</t>
  </si>
  <si>
    <t>1182989</t>
  </si>
  <si>
    <t>510381601</t>
  </si>
  <si>
    <t>בנייה</t>
  </si>
  <si>
    <t>27/12/21</t>
  </si>
  <si>
    <t>הכשרת הישוב אג23- הכשרת הישוב</t>
  </si>
  <si>
    <t>6120323</t>
  </si>
  <si>
    <t>520020116</t>
  </si>
  <si>
    <t>ilA-</t>
  </si>
  <si>
    <t>21/06/21</t>
  </si>
  <si>
    <t>ישראכרט אגח א- ישראכרט</t>
  </si>
  <si>
    <t>1157536</t>
  </si>
  <si>
    <t>510706153</t>
  </si>
  <si>
    <t>שרותים פיננסים</t>
  </si>
  <si>
    <t>Aa2.il</t>
  </si>
  <si>
    <t>סאמיט     אגח י- סאמיט</t>
  </si>
  <si>
    <t>1143395</t>
  </si>
  <si>
    <t>520043720</t>
  </si>
  <si>
    <t>דמרי אגח ט</t>
  </si>
  <si>
    <t>1168368</t>
  </si>
  <si>
    <t>511399388</t>
  </si>
  <si>
    <t>A1.il</t>
  </si>
  <si>
    <t>09/09/20</t>
  </si>
  <si>
    <t>סטרוברי אגח ג- סטרוברי</t>
  </si>
  <si>
    <t>1179019</t>
  </si>
  <si>
    <t>1863501</t>
  </si>
  <si>
    <t>01/08/21</t>
  </si>
  <si>
    <t>פרטנר     אגח ו- פרטנר</t>
  </si>
  <si>
    <t>1141415</t>
  </si>
  <si>
    <t>520044314</t>
  </si>
  <si>
    <t>שפיר הנדסה אגח ג- שפיר הנדסה</t>
  </si>
  <si>
    <t>1178417</t>
  </si>
  <si>
    <t>514892801</t>
  </si>
  <si>
    <t>מתכת ומוצרי בניה</t>
  </si>
  <si>
    <t>20/07/21</t>
  </si>
  <si>
    <t>אזורים אגח 13- אזורים</t>
  </si>
  <si>
    <t>7150410</t>
  </si>
  <si>
    <t>520025990</t>
  </si>
  <si>
    <t>A2.il</t>
  </si>
  <si>
    <t>25/07/19</t>
  </si>
  <si>
    <t>אלדן תחבורה אג3- אלדן תחבורה</t>
  </si>
  <si>
    <t>1140813</t>
  </si>
  <si>
    <t>510454333</t>
  </si>
  <si>
    <t>31/08/20</t>
  </si>
  <si>
    <t>אלון רבוע אגח ו- אלון רבוע כחול</t>
  </si>
  <si>
    <t>1169127</t>
  </si>
  <si>
    <t>520042847</t>
  </si>
  <si>
    <t>השקעה ואחזקות</t>
  </si>
  <si>
    <t>20/04/21</t>
  </si>
  <si>
    <t>אנלייט אנ אגח ד- אנלייט אנרגיה</t>
  </si>
  <si>
    <t>7200256</t>
  </si>
  <si>
    <t>520041146</t>
  </si>
  <si>
    <t>אנרגיה מתחדשת</t>
  </si>
  <si>
    <t>אפי נכסים אגח יב- אפי נכסים</t>
  </si>
  <si>
    <t>1173764</t>
  </si>
  <si>
    <t>510560188</t>
  </si>
  <si>
    <t>09/03/21</t>
  </si>
  <si>
    <t>אשטרום קב אגח ב- אשטרום קבוצה</t>
  </si>
  <si>
    <t>1132331</t>
  </si>
  <si>
    <t>09/03/20</t>
  </si>
  <si>
    <t>סאות'רן אג"ח ג- סאותרן פרופרטיס</t>
  </si>
  <si>
    <t>1159474</t>
  </si>
  <si>
    <t>1921080</t>
  </si>
  <si>
    <t>05/01/21</t>
  </si>
  <si>
    <t>או.פי.סי  אגח ג- או.פי.סי אנרגיה</t>
  </si>
  <si>
    <t>1180355</t>
  </si>
  <si>
    <t>514401702</t>
  </si>
  <si>
    <t>אלון רבוע אגח ד- אלון רבוע כחול</t>
  </si>
  <si>
    <t>1139583</t>
  </si>
  <si>
    <t>A3.il</t>
  </si>
  <si>
    <t>01/02/18</t>
  </si>
  <si>
    <t>אפקון החזקות אג"ח א- אפקון החזקות</t>
  </si>
  <si>
    <t>5780135</t>
  </si>
  <si>
    <t>520033473</t>
  </si>
  <si>
    <t>19/03/19</t>
  </si>
  <si>
    <t>בזן  אגח י'- בזן (בתי זיקוק)</t>
  </si>
  <si>
    <t>2590511</t>
  </si>
  <si>
    <t>520036658</t>
  </si>
  <si>
    <t>דור אלון  אגח ה- דור אלון</t>
  </si>
  <si>
    <t>1136761</t>
  </si>
  <si>
    <t>520043878</t>
  </si>
  <si>
    <t>אאורה אגח יד- אאורה</t>
  </si>
  <si>
    <t>3730488</t>
  </si>
  <si>
    <t>520038274</t>
  </si>
  <si>
    <t>Baa1.il</t>
  </si>
  <si>
    <t>04/07/19</t>
  </si>
  <si>
    <t>צמח המרמן אגח ו- צמח המרמן</t>
  </si>
  <si>
    <t>1158633</t>
  </si>
  <si>
    <t>512531203</t>
  </si>
  <si>
    <t>03/07/19</t>
  </si>
  <si>
    <t>אורון  אגח ב- אורון קבוצה</t>
  </si>
  <si>
    <t>1160571</t>
  </si>
  <si>
    <t>513432765</t>
  </si>
  <si>
    <t>ilBBB</t>
  </si>
  <si>
    <t>17/06/21</t>
  </si>
  <si>
    <t>אלה פקדון אג1- אלה פקדונות</t>
  </si>
  <si>
    <t>1141662</t>
  </si>
  <si>
    <t>16/10/18</t>
  </si>
  <si>
    <t>ישראמקו אג1- ישראמקו יהש</t>
  </si>
  <si>
    <t>2320174</t>
  </si>
  <si>
    <t>550010003</t>
  </si>
  <si>
    <t>חיפושי נפט וגז</t>
  </si>
  <si>
    <t>10/11/20</t>
  </si>
  <si>
    <t>ביג       אגח י- ביג</t>
  </si>
  <si>
    <t>1143023</t>
  </si>
  <si>
    <t>14/04/19</t>
  </si>
  <si>
    <t>שמוס  אג"ח א- שמוס</t>
  </si>
  <si>
    <t>1155951</t>
  </si>
  <si>
    <t>633896</t>
  </si>
  <si>
    <t>29/09/20</t>
  </si>
  <si>
    <t>אבגול     אגח ד- אבגול</t>
  </si>
  <si>
    <t>1140417</t>
  </si>
  <si>
    <t>510119068</t>
  </si>
  <si>
    <t>עץ, נייר ודפוס</t>
  </si>
  <si>
    <t>13/05/20</t>
  </si>
  <si>
    <t>דלתא      אגח ו- דלתא</t>
  </si>
  <si>
    <t>6270193</t>
  </si>
  <si>
    <t>520025602</t>
  </si>
  <si>
    <t>24/03/19</t>
  </si>
  <si>
    <t>תמר פטרו  אגח א- תמר פטרוליום</t>
  </si>
  <si>
    <t>1141332</t>
  </si>
  <si>
    <t>515334662</t>
  </si>
  <si>
    <t>20/10/21</t>
  </si>
  <si>
    <t>בזן       אגח ט- בזן (בתי זיקוק)</t>
  </si>
  <si>
    <t>2590461</t>
  </si>
  <si>
    <t>24/04/18</t>
  </si>
  <si>
    <t>סה"כ אחר</t>
  </si>
  <si>
    <t>ALCOA 4.125 31/03/29- ALCOA NEDERLAND</t>
  </si>
  <si>
    <t>US013822AG68</t>
  </si>
  <si>
    <t>בלומברג</t>
  </si>
  <si>
    <t>5282</t>
  </si>
  <si>
    <t>Materials</t>
  </si>
  <si>
    <t>BB+</t>
  </si>
  <si>
    <t>S&amp;P</t>
  </si>
  <si>
    <t>סה"כ תל אביב 35</t>
  </si>
  <si>
    <t>פועלים- פועלים</t>
  </si>
  <si>
    <t>662577</t>
  </si>
  <si>
    <t>520000118</t>
  </si>
  <si>
    <t>אירפורט סיטי- איירפורט סיטי</t>
  </si>
  <si>
    <t>1095835</t>
  </si>
  <si>
    <t>511659401</t>
  </si>
  <si>
    <t>טבע- טבע</t>
  </si>
  <si>
    <t>629014</t>
  </si>
  <si>
    <t>520013954</t>
  </si>
  <si>
    <t>פארמה</t>
  </si>
  <si>
    <t>סה"כ תל אביב 90</t>
  </si>
  <si>
    <t>רבוע נדלן- רבוע נדלן</t>
  </si>
  <si>
    <t>1098565</t>
  </si>
  <si>
    <t>513765859</t>
  </si>
  <si>
    <t>ג'נסל- ג'נסל</t>
  </si>
  <si>
    <t>1169689</t>
  </si>
  <si>
    <t>514579887</t>
  </si>
  <si>
    <t>סה"כ מניות היתר</t>
  </si>
  <si>
    <t>צמח המרמן- צמח המרמן</t>
  </si>
  <si>
    <t>1104058</t>
  </si>
  <si>
    <t>צרפתי- צרפתי</t>
  </si>
  <si>
    <t>425017</t>
  </si>
  <si>
    <t>520039090</t>
  </si>
  <si>
    <t>אדגר- אדגר השקעות</t>
  </si>
  <si>
    <t>1820083</t>
  </si>
  <si>
    <t>520035171</t>
  </si>
  <si>
    <t>סה"כ call 001 אופציות</t>
  </si>
  <si>
    <t>סה"כ שמחקות מדדי מניות בישראל</t>
  </si>
  <si>
    <t>סה"כ שמחקות מדדי מניות בחו"ל</t>
  </si>
  <si>
    <t>סה"כ שמחקות מדדים אחרים בישראל</t>
  </si>
  <si>
    <t>סה"כ שמחקות מדדים אחרים בחו"ל</t>
  </si>
  <si>
    <t>סה"כ short</t>
  </si>
  <si>
    <t>סה"כ שמחקות מדדי מניות</t>
  </si>
  <si>
    <t>סה"כ שמחקות מדדים אחרים</t>
  </si>
  <si>
    <t>סה"כ אג"ח ממשלתי</t>
  </si>
  <si>
    <t>סה"כ אגח קונצרני</t>
  </si>
  <si>
    <t>איביאי טכנולוגיה עלית- איביאי טכ עילית</t>
  </si>
  <si>
    <t>1142538</t>
  </si>
  <si>
    <t>510791031</t>
  </si>
  <si>
    <t>מניות</t>
  </si>
  <si>
    <t>ATONRA SICAV</t>
  </si>
  <si>
    <t>LU2170994714</t>
  </si>
  <si>
    <t>5229</t>
  </si>
  <si>
    <t>לא מדורג</t>
  </si>
  <si>
    <t>סה"כ כתבי אופציות בישראל</t>
  </si>
  <si>
    <t>סה"כ כתבי אופציה בחו"ל</t>
  </si>
  <si>
    <t>סה"כ מדדים כולל מניות</t>
  </si>
  <si>
    <t>סה"כ ש"ח/מט"ח</t>
  </si>
  <si>
    <t>סה"כ ריבית</t>
  </si>
  <si>
    <t>סה"כ מטבע</t>
  </si>
  <si>
    <t>סה"כ סחורות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</si>
  <si>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</si>
  <si>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</si>
  <si>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</si>
  <si>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</si>
  <si>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</si>
  <si>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</si>
  <si>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</si>
  <si>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</si>
  <si>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</si>
  <si>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</si>
  <si>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</si>
  <si>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</si>
  <si>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</si>
  <si>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</si>
  <si>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</si>
  <si>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</si>
  <si>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מימון ישיר אג"ח א-רמ- מימון ישיר קב</t>
  </si>
  <si>
    <t>1139740</t>
  </si>
  <si>
    <t>513893123</t>
  </si>
  <si>
    <t>אשראי חוץ בנקאי</t>
  </si>
  <si>
    <t>26/12/16</t>
  </si>
  <si>
    <t>דליה אנ אגחא-רמ- דליה אנרגיה</t>
  </si>
  <si>
    <t>1171362</t>
  </si>
  <si>
    <t>516269248</t>
  </si>
  <si>
    <t>כלל תעש אג טז-רמ- כלל תעשיות</t>
  </si>
  <si>
    <t>6080238</t>
  </si>
  <si>
    <t>520021874</t>
  </si>
  <si>
    <t>29/12/19</t>
  </si>
  <si>
    <t>גדות מסף אגא-רמ- גדות</t>
  </si>
  <si>
    <t>1162320</t>
  </si>
  <si>
    <t>520040775</t>
  </si>
  <si>
    <t>מסחר</t>
  </si>
  <si>
    <t>14/01/20</t>
  </si>
  <si>
    <t>בראון  הוטלס- מלונות בראון</t>
  </si>
  <si>
    <t>74194</t>
  </si>
  <si>
    <t>513956938</t>
  </si>
  <si>
    <t>מלונאות ותיירות</t>
  </si>
  <si>
    <t>Metro- Metro</t>
  </si>
  <si>
    <t>74227</t>
  </si>
  <si>
    <t>5307</t>
  </si>
  <si>
    <t>Real Estate</t>
  </si>
  <si>
    <t>בניין צרפת- LRC- בניין צרפת- LRC</t>
  </si>
  <si>
    <t>74191</t>
  </si>
  <si>
    <t>5162</t>
  </si>
  <si>
    <t>11% חברות הנכס בראון גרמניה- מלונות בראון</t>
  </si>
  <si>
    <t>74195</t>
  </si>
  <si>
    <t>סה"כ קרנות הון סיכון</t>
  </si>
  <si>
    <t>סה"כ קרנות גידור</t>
  </si>
  <si>
    <t>סה"כ קרנות נדל"ן</t>
  </si>
  <si>
    <t>קרן 2 JTLV  אלעד מגורים- קרן 2 JTLV</t>
  </si>
  <si>
    <t>30/09/21</t>
  </si>
  <si>
    <t>סה"כ קרנות השקעה אחרות</t>
  </si>
  <si>
    <t>קרן להב 3- קרן להב</t>
  </si>
  <si>
    <t>17/10/21</t>
  </si>
  <si>
    <t>דן תחבורה- דן תחבורה</t>
  </si>
  <si>
    <t>11/02/21</t>
  </si>
  <si>
    <t>סה"כ קרנות הון סיכון בחו"ל</t>
  </si>
  <si>
    <t>סה"כ קרנות גידור בחו"ל</t>
  </si>
  <si>
    <t>סה"כ קרנות נדל"ן בחו"ל</t>
  </si>
  <si>
    <t>קרן פארו פוינט- Faropoint Frg</t>
  </si>
  <si>
    <t>23/10/19</t>
  </si>
  <si>
    <t>סה"כ קרנות השקעה אחרות בחו"ל</t>
  </si>
  <si>
    <t>SG VC 5 קרן- SG VC</t>
  </si>
  <si>
    <t>22/09/21</t>
  </si>
  <si>
    <t>קרן COLLER 8- קרן COLLER 8</t>
  </si>
  <si>
    <t>LPA  Nordic Power- LPA  Nordic Power</t>
  </si>
  <si>
    <t>24/11/20</t>
  </si>
  <si>
    <t>קרן REVOLVER- REVOLVER</t>
  </si>
  <si>
    <t>קרן ויולה קרדיט 6- קרן ויולה</t>
  </si>
  <si>
    <t>סה"כ כתבי אופציה בישראל</t>
  </si>
  <si>
    <t>סה"כ מט"ח/מט"ח</t>
  </si>
  <si>
    <t>פוורוד אירו/שקל 3.6353 18/01/22 153959</t>
  </si>
  <si>
    <t>153959</t>
  </si>
  <si>
    <t>03/11/21</t>
  </si>
  <si>
    <t>פוורוד אירו/שקל 3.7485 18/01/22 153932</t>
  </si>
  <si>
    <t>153932</t>
  </si>
  <si>
    <t>05/10/21</t>
  </si>
  <si>
    <t>פורוורד דולר/שקל 18/01/22 3.22435 153928</t>
  </si>
  <si>
    <t>153928</t>
  </si>
  <si>
    <t>פורוורד דולר/שקל 3.1552 18/1/22 153998</t>
  </si>
  <si>
    <t>153998</t>
  </si>
  <si>
    <t>20/12/21</t>
  </si>
  <si>
    <t>לונג אינפלציה 08.11.2022 2.585%</t>
  </si>
  <si>
    <t>23482</t>
  </si>
  <si>
    <t>08/11/21</t>
  </si>
  <si>
    <t>סה"כ כנגד חסכון עמיתים/מבוטחים</t>
  </si>
  <si>
    <t>לא</t>
  </si>
  <si>
    <t>1317</t>
  </si>
  <si>
    <t>AA+</t>
  </si>
  <si>
    <t>29/12/21</t>
  </si>
  <si>
    <t>דירוג פנימי</t>
  </si>
  <si>
    <t>הלוואות עמיתים</t>
  </si>
  <si>
    <t>סה"כ מבוטחות במשכנתא או תיקי משכנתאות</t>
  </si>
  <si>
    <t>סה"כ מובטחות בערבות בנקאית</t>
  </si>
  <si>
    <t>סה"כ מובטחות בבטחונות אחרים</t>
  </si>
  <si>
    <t>בראון ג רכיב התחייבותי</t>
  </si>
  <si>
    <t>96026</t>
  </si>
  <si>
    <t>NR1</t>
  </si>
  <si>
    <t>15/12/19</t>
  </si>
  <si>
    <t>הלוואה – מלונות בראון ג' 01.04.2023</t>
  </si>
  <si>
    <t>96023</t>
  </si>
  <si>
    <t>31/03/20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</si>
  <si>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</si>
  <si>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</si>
  <si>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</si>
  <si>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</si>
  <si>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</si>
  <si>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</si>
  <si>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הלוואה – מקס איט COCO (עמיתים) 31.03.2024</t>
  </si>
  <si>
    <t>96021</t>
  </si>
  <si>
    <t>512905423</t>
  </si>
  <si>
    <t>27/03/19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</si>
  <si>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</si>
  <si>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</si>
  <si>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</si>
  <si>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</si>
  <si>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</si>
  <si>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MONEY USD HSBC - בטחונות</t>
  </si>
  <si>
    <t>415323</t>
  </si>
  <si>
    <t>JTLV2 אלעד מגורים</t>
  </si>
  <si>
    <t>להב 3</t>
  </si>
  <si>
    <t>REVOLVER</t>
  </si>
  <si>
    <t>ויולה קרדיט 6</t>
  </si>
  <si>
    <t>קרן COLLER 8</t>
  </si>
  <si>
    <t>דאון טאון חיפה</t>
  </si>
  <si>
    <t>נדל"ן מניב בישראל</t>
  </si>
  <si>
    <t>הלוואות עמיתים  שיקלי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</si>
</sst>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 * #,##0.00_ ;_ * \-#,##0.00_ ;_ * &quot;-&quot;??_ ;_ @_ "/>
    <numFmt numFmtId="164" formatCode="_-&quot;₪&quot;* #,##0_-;\-&quot;₪&quot;* #,##0_-;_-&quot;₪&quot;* &quot;-&quot;_-;_-@_-"/>
    <numFmt numFmtId="165" formatCode="#,##0.0;\-#,##0.0"/>
    <numFmt numFmtId="166" formatCode="#,##0.00%"/>
  </numFmts>
  <fonts count="21">
    <font>
      <sz val="10"/>
      <name val="Arial"/>
      <charset val="177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0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3">
    <xf numFmtId="0" fontId="0" fillId="0" borderId="0"/>
    <xf numFmtId="0" fontId="2" fillId="0" borderId="0"/>
    <xf numFmtId="0" fontId="11" fillId="0" borderId="0" applyNumberFormat="0" applyFill="0" applyBorder="0" applyAlignment="0" applyProtection="0">
      <alignment vertical="top"/>
      <protection locked="0"/>
    </xf>
    <xf numFmtId="43" fontId="16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6" fillId="0" borderId="0"/>
    <xf numFmtId="0" fontId="2" fillId="0" borderId="0"/>
    <xf numFmtId="0" fontId="16" fillId="0" borderId="0"/>
    <xf numFmtId="9" fontId="16" fillId="0" borderId="0" applyFont="0" applyFill="0" applyBorder="0" applyAlignment="0" applyProtection="0"/>
    <xf numFmtId="165" fontId="18" fillId="0" borderId="0" applyFill="0" applyBorder="0" applyProtection="0">
      <alignment horizontal="right"/>
    </xf>
    <xf numFmtId="43" fontId="20" fillId="0" borderId="0" applyFont="0" applyFill="0" applyBorder="0" applyAlignment="0" applyProtection="0"/>
    <xf numFmtId="0" fontId="1" fillId="0" borderId="0"/>
  </cellStyleXfs>
  <cellXfs count="103">
    <xf numFmtId="0" fontId="0" fillId="0" borderId="0" xfId="0"/>
    <xf numFmtId="0" fontId="3" fillId="0" borderId="0" xfId="1" applyFont="1" applyAlignment="1">
      <alignment horizontal="center"/>
    </xf>
    <xf numFmtId="0" fontId="4" fillId="0" borderId="0" xfId="1" applyFont="1" applyAlignment="1">
      <alignment horizontal="right"/>
    </xf>
    <xf numFmtId="0" fontId="6" fillId="0" borderId="0" xfId="1" applyFont="1" applyAlignment="1">
      <alignment horizontal="center" vertical="center" wrapText="1"/>
    </xf>
    <xf numFmtId="49" fontId="7" fillId="2" borderId="2" xfId="1" applyNumberFormat="1" applyFont="1" applyFill="1" applyBorder="1" applyAlignment="1">
      <alignment horizontal="center" vertical="center" wrapText="1" readingOrder="2"/>
    </xf>
    <xf numFmtId="0" fontId="9" fillId="0" borderId="5" xfId="1" applyFont="1" applyBorder="1" applyAlignment="1">
      <alignment horizontal="center"/>
    </xf>
    <xf numFmtId="0" fontId="10" fillId="0" borderId="0" xfId="1" applyFont="1" applyAlignment="1">
      <alignment horizontal="center" wrapText="1"/>
    </xf>
    <xf numFmtId="49" fontId="8" fillId="2" borderId="3" xfId="0" applyNumberFormat="1" applyFont="1" applyFill="1" applyBorder="1" applyAlignment="1">
      <alignment horizontal="center" wrapText="1"/>
    </xf>
    <xf numFmtId="0" fontId="9" fillId="0" borderId="0" xfId="1" applyFont="1" applyBorder="1" applyAlignment="1">
      <alignment horizontal="center"/>
    </xf>
    <xf numFmtId="0" fontId="12" fillId="0" borderId="0" xfId="2" applyFont="1" applyFill="1" applyBorder="1" applyAlignment="1" applyProtection="1">
      <alignment horizontal="center" readingOrder="2"/>
    </xf>
    <xf numFmtId="0" fontId="11" fillId="0" borderId="0" xfId="2" applyFill="1" applyBorder="1" applyAlignment="1" applyProtection="1">
      <alignment horizontal="center" readingOrder="2"/>
    </xf>
    <xf numFmtId="0" fontId="13" fillId="0" borderId="0" xfId="0" applyFont="1" applyAlignment="1">
      <alignment horizontal="right" readingOrder="2"/>
    </xf>
    <xf numFmtId="0" fontId="3" fillId="0" borderId="0" xfId="1" applyFont="1" applyAlignment="1">
      <alignment horizontal="right"/>
    </xf>
    <xf numFmtId="0" fontId="8" fillId="2" borderId="7" xfId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14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49" fontId="8" fillId="2" borderId="2" xfId="0" applyNumberFormat="1" applyFont="1" applyFill="1" applyBorder="1" applyAlignment="1">
      <alignment horizontal="center" wrapText="1"/>
    </xf>
    <xf numFmtId="0" fontId="10" fillId="0" borderId="0" xfId="0" applyFont="1" applyAlignment="1">
      <alignment horizontal="center" wrapText="1"/>
    </xf>
    <xf numFmtId="0" fontId="8" fillId="2" borderId="10" xfId="0" applyFont="1" applyFill="1" applyBorder="1" applyAlignment="1">
      <alignment horizontal="right" wrapText="1"/>
    </xf>
    <xf numFmtId="49" fontId="8" fillId="2" borderId="5" xfId="0" applyNumberFormat="1" applyFont="1" applyFill="1" applyBorder="1" applyAlignment="1">
      <alignment horizont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3" borderId="3" xfId="0" applyNumberFormat="1" applyFont="1" applyFill="1" applyBorder="1" applyAlignment="1">
      <alignment horizontal="center" vertical="center" wrapText="1"/>
    </xf>
    <xf numFmtId="3" fontId="8" fillId="3" borderId="4" xfId="0" applyNumberFormat="1" applyFont="1" applyFill="1" applyBorder="1" applyAlignment="1">
      <alignment horizontal="center" vertical="center" wrapText="1"/>
    </xf>
    <xf numFmtId="3" fontId="9" fillId="2" borderId="3" xfId="0" applyNumberFormat="1" applyFont="1" applyFill="1" applyBorder="1" applyAlignment="1">
      <alignment horizontal="center" vertical="center" wrapText="1"/>
    </xf>
    <xf numFmtId="3" fontId="9" fillId="2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wrapText="1"/>
    </xf>
    <xf numFmtId="49" fontId="8" fillId="2" borderId="4" xfId="0" applyNumberFormat="1" applyFont="1" applyFill="1" applyBorder="1" applyAlignment="1">
      <alignment horizontal="center" wrapText="1"/>
    </xf>
    <xf numFmtId="0" fontId="8" fillId="0" borderId="0" xfId="0" applyFont="1" applyAlignment="1">
      <alignment horizont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49" fontId="7" fillId="2" borderId="17" xfId="1" applyNumberFormat="1" applyFont="1" applyFill="1" applyBorder="1" applyAlignment="1">
      <alignment horizontal="center" vertical="center" wrapText="1" readingOrder="2"/>
    </xf>
    <xf numFmtId="0" fontId="8" fillId="3" borderId="3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 wrapText="1"/>
    </xf>
    <xf numFmtId="0" fontId="9" fillId="2" borderId="19" xfId="0" applyFont="1" applyFill="1" applyBorder="1" applyAlignment="1">
      <alignment horizontal="center" vertical="center" wrapText="1"/>
    </xf>
    <xf numFmtId="49" fontId="8" fillId="2" borderId="17" xfId="0" applyNumberFormat="1" applyFont="1" applyFill="1" applyBorder="1" applyAlignment="1">
      <alignment horizontal="center" wrapText="1"/>
    </xf>
    <xf numFmtId="49" fontId="8" fillId="2" borderId="20" xfId="0" applyNumberFormat="1" applyFont="1" applyFill="1" applyBorder="1" applyAlignment="1">
      <alignment horizontal="center" wrapText="1"/>
    </xf>
    <xf numFmtId="0" fontId="8" fillId="2" borderId="21" xfId="0" applyFont="1" applyFill="1" applyBorder="1" applyAlignment="1">
      <alignment horizontal="right" wrapText="1"/>
    </xf>
    <xf numFmtId="0" fontId="9" fillId="2" borderId="4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49" fontId="8" fillId="2" borderId="22" xfId="0" applyNumberFormat="1" applyFont="1" applyFill="1" applyBorder="1" applyAlignment="1">
      <alignment horizontal="center" wrapText="1"/>
    </xf>
    <xf numFmtId="0" fontId="9" fillId="2" borderId="23" xfId="0" applyFont="1" applyFill="1" applyBorder="1" applyAlignment="1">
      <alignment horizontal="center" vertical="center" wrapText="1"/>
    </xf>
    <xf numFmtId="49" fontId="7" fillId="2" borderId="24" xfId="1" applyNumberFormat="1" applyFont="1" applyFill="1" applyBorder="1" applyAlignment="1">
      <alignment horizontal="center" vertical="center" wrapText="1" readingOrder="2"/>
    </xf>
    <xf numFmtId="3" fontId="8" fillId="2" borderId="25" xfId="0" applyNumberFormat="1" applyFont="1" applyFill="1" applyBorder="1" applyAlignment="1">
      <alignment horizontal="center" vertical="center" wrapText="1"/>
    </xf>
    <xf numFmtId="3" fontId="8" fillId="2" borderId="26" xfId="0" applyNumberFormat="1" applyFont="1" applyFill="1" applyBorder="1" applyAlignment="1">
      <alignment horizontal="center" vertical="center" wrapText="1"/>
    </xf>
    <xf numFmtId="0" fontId="8" fillId="2" borderId="25" xfId="0" applyFont="1" applyFill="1" applyBorder="1" applyAlignment="1">
      <alignment horizontal="center" vertical="center" wrapText="1"/>
    </xf>
    <xf numFmtId="0" fontId="8" fillId="2" borderId="26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/>
    </xf>
    <xf numFmtId="0" fontId="8" fillId="2" borderId="27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49" fontId="8" fillId="2" borderId="0" xfId="0" applyNumberFormat="1" applyFont="1" applyFill="1" applyBorder="1" applyAlignment="1">
      <alignment horizontal="center" wrapText="1"/>
    </xf>
    <xf numFmtId="49" fontId="8" fillId="2" borderId="0" xfId="1" applyNumberFormat="1" applyFont="1" applyFill="1" applyBorder="1" applyAlignment="1">
      <alignment horizontal="center" wrapText="1"/>
    </xf>
    <xf numFmtId="0" fontId="2" fillId="0" borderId="0" xfId="1" applyFont="1" applyBorder="1" applyAlignment="1">
      <alignment horizontal="center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0" fontId="9" fillId="2" borderId="3" xfId="1" applyFont="1" applyFill="1" applyBorder="1" applyAlignment="1">
      <alignment horizontal="center" vertical="center" wrapText="1"/>
    </xf>
    <xf numFmtId="0" fontId="9" fillId="2" borderId="4" xfId="1" applyFont="1" applyFill="1" applyBorder="1" applyAlignment="1">
      <alignment horizontal="center" vertical="center" wrapText="1"/>
    </xf>
    <xf numFmtId="49" fontId="8" fillId="2" borderId="4" xfId="1" applyNumberFormat="1" applyFont="1" applyFill="1" applyBorder="1" applyAlignment="1">
      <alignment horizontal="center" wrapText="1"/>
    </xf>
    <xf numFmtId="49" fontId="8" fillId="2" borderId="23" xfId="0" applyNumberFormat="1" applyFont="1" applyFill="1" applyBorder="1" applyAlignment="1">
      <alignment horizontal="center" wrapText="1"/>
    </xf>
    <xf numFmtId="49" fontId="7" fillId="2" borderId="3" xfId="1" applyNumberFormat="1" applyFont="1" applyFill="1" applyBorder="1" applyAlignment="1">
      <alignment horizontal="center" vertical="center" wrapText="1" readingOrder="2"/>
    </xf>
    <xf numFmtId="49" fontId="7" fillId="2" borderId="3" xfId="1" applyNumberFormat="1" applyFont="1" applyFill="1" applyBorder="1" applyAlignment="1">
      <alignment horizontal="right" vertical="center" wrapText="1" readingOrder="2"/>
    </xf>
    <xf numFmtId="0" fontId="7" fillId="2" borderId="3" xfId="1" applyNumberFormat="1" applyFont="1" applyFill="1" applyBorder="1" applyAlignment="1">
      <alignment horizontal="right" vertical="center" wrapText="1" indent="1"/>
    </xf>
    <xf numFmtId="49" fontId="7" fillId="2" borderId="3" xfId="1" applyNumberFormat="1" applyFont="1" applyFill="1" applyBorder="1" applyAlignment="1">
      <alignment horizontal="right" vertical="center" wrapText="1" indent="3" readingOrder="2"/>
    </xf>
    <xf numFmtId="0" fontId="7" fillId="2" borderId="3" xfId="1" applyNumberFormat="1" applyFont="1" applyFill="1" applyBorder="1" applyAlignment="1">
      <alignment horizontal="right" vertical="center" wrapText="1" readingOrder="2"/>
    </xf>
    <xf numFmtId="0" fontId="7" fillId="2" borderId="3" xfId="1" applyNumberFormat="1" applyFont="1" applyFill="1" applyBorder="1" applyAlignment="1">
      <alignment horizontal="right" vertical="center" wrapText="1" indent="1" readingOrder="2"/>
    </xf>
    <xf numFmtId="0" fontId="8" fillId="3" borderId="3" xfId="1" applyFont="1" applyFill="1" applyBorder="1" applyAlignment="1">
      <alignment horizontal="right" wrapText="1"/>
    </xf>
    <xf numFmtId="0" fontId="8" fillId="3" borderId="26" xfId="0" applyFont="1" applyFill="1" applyBorder="1" applyAlignment="1">
      <alignment horizontal="center" vertical="center" wrapText="1"/>
    </xf>
    <xf numFmtId="4" fontId="19" fillId="4" borderId="0" xfId="0" applyNumberFormat="1" applyFont="1" applyFill="1"/>
    <xf numFmtId="166" fontId="19" fillId="4" borderId="0" xfId="0" applyNumberFormat="1" applyFont="1" applyFill="1"/>
    <xf numFmtId="4" fontId="0" fillId="0" borderId="0" xfId="0" applyNumberFormat="1" applyFont="1"/>
    <xf numFmtId="166" fontId="0" fillId="0" borderId="0" xfId="0" applyNumberFormat="1" applyFont="1"/>
    <xf numFmtId="0" fontId="19" fillId="0" borderId="0" xfId="0" applyFont="1"/>
    <xf numFmtId="166" fontId="19" fillId="0" borderId="0" xfId="0" applyNumberFormat="1" applyFont="1"/>
    <xf numFmtId="4" fontId="19" fillId="0" borderId="0" xfId="0" applyNumberFormat="1" applyFont="1"/>
    <xf numFmtId="3" fontId="19" fillId="0" borderId="0" xfId="0" applyNumberFormat="1" applyFont="1"/>
    <xf numFmtId="0" fontId="2" fillId="0" borderId="0" xfId="0" applyFont="1"/>
    <xf numFmtId="14" fontId="0" fillId="0" borderId="0" xfId="0" applyNumberFormat="1"/>
    <xf numFmtId="43" fontId="2" fillId="0" borderId="0" xfId="11" applyFont="1" applyAlignment="1">
      <alignment horizontal="center" vertical="center" wrapText="1"/>
    </xf>
    <xf numFmtId="4" fontId="3" fillId="0" borderId="0" xfId="1" applyNumberFormat="1" applyFont="1" applyAlignment="1">
      <alignment horizontal="center"/>
    </xf>
    <xf numFmtId="0" fontId="5" fillId="2" borderId="28" xfId="1" applyFont="1" applyFill="1" applyBorder="1" applyAlignment="1">
      <alignment horizontal="center" vertical="center" wrapText="1"/>
    </xf>
    <xf numFmtId="0" fontId="5" fillId="2" borderId="29" xfId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 readingOrder="2"/>
    </xf>
    <xf numFmtId="0" fontId="5" fillId="2" borderId="9" xfId="0" applyFont="1" applyFill="1" applyBorder="1" applyAlignment="1">
      <alignment horizontal="center" vertical="center" wrapText="1" readingOrder="2"/>
    </xf>
    <xf numFmtId="0" fontId="15" fillId="2" borderId="11" xfId="0" applyFont="1" applyFill="1" applyBorder="1" applyAlignment="1">
      <alignment horizontal="center" vertical="center" wrapText="1" readingOrder="2"/>
    </xf>
    <xf numFmtId="0" fontId="2" fillId="0" borderId="12" xfId="0" applyFont="1" applyBorder="1" applyAlignment="1">
      <alignment horizontal="center" readingOrder="2"/>
    </xf>
    <xf numFmtId="0" fontId="2" fillId="0" borderId="13" xfId="0" applyFont="1" applyBorder="1" applyAlignment="1">
      <alignment horizontal="center" readingOrder="2"/>
    </xf>
    <xf numFmtId="0" fontId="15" fillId="2" borderId="14" xfId="0" applyFont="1" applyFill="1" applyBorder="1" applyAlignment="1">
      <alignment horizontal="center" vertical="center" wrapText="1" readingOrder="2"/>
    </xf>
    <xf numFmtId="0" fontId="2" fillId="0" borderId="15" xfId="0" applyFont="1" applyBorder="1" applyAlignment="1">
      <alignment horizontal="center" readingOrder="2"/>
    </xf>
    <xf numFmtId="0" fontId="2" fillId="0" borderId="16" xfId="0" applyFont="1" applyBorder="1" applyAlignment="1">
      <alignment horizontal="center" readingOrder="2"/>
    </xf>
    <xf numFmtId="0" fontId="15" fillId="2" borderId="15" xfId="0" applyFont="1" applyFill="1" applyBorder="1" applyAlignment="1">
      <alignment horizontal="center" vertical="center" wrapText="1" readingOrder="2"/>
    </xf>
    <xf numFmtId="0" fontId="15" fillId="2" borderId="16" xfId="0" applyFont="1" applyFill="1" applyBorder="1" applyAlignment="1">
      <alignment horizontal="center" vertical="center" wrapText="1" readingOrder="2"/>
    </xf>
    <xf numFmtId="0" fontId="5" fillId="2" borderId="14" xfId="0" applyFont="1" applyFill="1" applyBorder="1" applyAlignment="1">
      <alignment horizontal="center" vertical="center" wrapText="1" readingOrder="2"/>
    </xf>
    <xf numFmtId="0" fontId="5" fillId="2" borderId="15" xfId="0" applyFont="1" applyFill="1" applyBorder="1" applyAlignment="1">
      <alignment horizontal="center" vertical="center" wrapText="1" readingOrder="2"/>
    </xf>
    <xf numFmtId="0" fontId="5" fillId="2" borderId="16" xfId="0" applyFont="1" applyFill="1" applyBorder="1" applyAlignment="1">
      <alignment horizontal="center" vertical="center" wrapText="1" readingOrder="2"/>
    </xf>
  </cellXfs>
  <cellStyles count="13">
    <cellStyle name="Comma" xfId="11" builtinId="3"/>
    <cellStyle name="Comma 2" xfId="3"/>
    <cellStyle name="Currency [0] _1" xfId="4"/>
    <cellStyle name="Hyperlink" xfId="2" builtinId="8"/>
    <cellStyle name="Hyperlink 2" xfId="5"/>
    <cellStyle name="Normal" xfId="0" builtinId="0"/>
    <cellStyle name="Normal 11" xfId="6"/>
    <cellStyle name="Normal 2" xfId="7"/>
    <cellStyle name="Normal 3" xfId="8"/>
    <cellStyle name="Normal 4" xfId="12"/>
    <cellStyle name="Normal_2007-16618" xfId="1"/>
    <cellStyle name="Percent 2" xfId="9"/>
    <cellStyle name="Text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alcChain" Target="calcChain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42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tyles" Target="styles.xml"/><Relationship Id="rId40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oleObject" Target="Book2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oleLink xmlns:r="http://schemas.openxmlformats.org/officeDocument/2006/relationships" r:id="rId1" progId="Excel.Sheet.12">
    <oleItems>
      <mc:AlternateContent xmlns:mc="http://schemas.openxmlformats.org/markup-compatibility/2006">
        <mc:Choice Requires="x14">
          <x14:oleItem name="!74227!R4C10" advise="1">
            <x14:values>
              <value>
                <val>4.0660382979346007E-3</val>
              </value>
            </x14:values>
          </x14:oleItem>
        </mc:Choice>
        <mc:Fallback>
          <oleItem name="!74227!R4C10" advise="1"/>
        </mc:Fallback>
      </mc:AlternateContent>
    </oleItems>
  </oleLin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J53"/>
  <sheetViews>
    <sheetView rightToLeft="1" topLeftCell="A10" workbookViewId="0">
      <selection activeCell="A27" sqref="A27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t="s">
        <v>197</v>
      </c>
    </row>
    <row r="2" spans="1:36">
      <c r="B2" s="2" t="s">
        <v>1</v>
      </c>
      <c r="C2" t="s">
        <v>198</v>
      </c>
    </row>
    <row r="3" spans="1:36">
      <c r="B3" s="2" t="s">
        <v>2</v>
      </c>
      <c r="C3" t="s">
        <v>199</v>
      </c>
    </row>
    <row r="4" spans="1:36">
      <c r="B4" s="2" t="s">
        <v>3</v>
      </c>
      <c r="C4" t="s">
        <v>200</v>
      </c>
    </row>
    <row r="6" spans="1:36" ht="26.25" customHeight="1">
      <c r="B6" s="87" t="s">
        <v>4</v>
      </c>
      <c r="C6" s="88"/>
      <c r="D6" s="89"/>
    </row>
    <row r="7" spans="1:36" s="3" customFormat="1">
      <c r="B7" s="4"/>
      <c r="C7" s="61" t="s">
        <v>5</v>
      </c>
      <c r="D7" s="62" t="s">
        <v>191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3" t="s">
        <v>6</v>
      </c>
      <c r="D8" s="64" t="s">
        <v>7</v>
      </c>
      <c r="AJ8" s="5" t="s">
        <v>8</v>
      </c>
    </row>
    <row r="9" spans="1:36" s="6" customFormat="1" ht="18" customHeight="1">
      <c r="B9" s="67"/>
      <c r="C9" s="66" t="s">
        <v>9</v>
      </c>
      <c r="D9" s="65" t="s">
        <v>10</v>
      </c>
      <c r="AJ9" s="5" t="s">
        <v>11</v>
      </c>
    </row>
    <row r="10" spans="1:36" s="6" customFormat="1" ht="18" customHeight="1">
      <c r="B10" s="68" t="s">
        <v>12</v>
      </c>
      <c r="C10" s="58"/>
      <c r="D10" s="59"/>
      <c r="AJ10" s="8"/>
    </row>
    <row r="11" spans="1:36">
      <c r="A11" s="9" t="s">
        <v>13</v>
      </c>
      <c r="B11" s="69" t="s">
        <v>14</v>
      </c>
      <c r="C11" s="75">
        <f>מזומנים!J11</f>
        <v>31381.615288843001</v>
      </c>
      <c r="D11" s="76">
        <f>C11/$C$42</f>
        <v>7.0878204710678142E-2</v>
      </c>
    </row>
    <row r="12" spans="1:36">
      <c r="B12" s="69" t="s">
        <v>15</v>
      </c>
      <c r="C12" s="60"/>
      <c r="D12" s="60"/>
    </row>
    <row r="13" spans="1:36">
      <c r="A13" s="10" t="s">
        <v>13</v>
      </c>
      <c r="B13" s="70" t="s">
        <v>16</v>
      </c>
      <c r="C13" s="77">
        <v>339799.03461269999</v>
      </c>
      <c r="D13" s="78">
        <f t="shared" ref="D13:D22" si="0">C13/$C$42</f>
        <v>0.76746672579127517</v>
      </c>
    </row>
    <row r="14" spans="1:36">
      <c r="A14" s="10" t="s">
        <v>13</v>
      </c>
      <c r="B14" s="70" t="s">
        <v>17</v>
      </c>
      <c r="C14" s="77">
        <v>0</v>
      </c>
      <c r="D14" s="78">
        <f t="shared" si="0"/>
        <v>0</v>
      </c>
    </row>
    <row r="15" spans="1:36">
      <c r="A15" s="10" t="s">
        <v>13</v>
      </c>
      <c r="B15" s="70" t="s">
        <v>18</v>
      </c>
      <c r="C15" s="77">
        <v>32723.474637817999</v>
      </c>
      <c r="D15" s="78">
        <f t="shared" si="0"/>
        <v>7.3908914913266122E-2</v>
      </c>
    </row>
    <row r="16" spans="1:36">
      <c r="A16" s="10" t="s">
        <v>13</v>
      </c>
      <c r="B16" s="70" t="s">
        <v>19</v>
      </c>
      <c r="C16" s="77">
        <v>6340.7180449999996</v>
      </c>
      <c r="D16" s="78">
        <f t="shared" si="0"/>
        <v>1.4321082820933733E-2</v>
      </c>
    </row>
    <row r="17" spans="1:4">
      <c r="A17" s="10" t="s">
        <v>13</v>
      </c>
      <c r="B17" s="70" t="s">
        <v>195</v>
      </c>
      <c r="C17" s="77">
        <v>0</v>
      </c>
      <c r="D17" s="78">
        <f t="shared" si="0"/>
        <v>0</v>
      </c>
    </row>
    <row r="18" spans="1:4">
      <c r="A18" s="10" t="s">
        <v>13</v>
      </c>
      <c r="B18" s="70" t="s">
        <v>20</v>
      </c>
      <c r="C18" s="77">
        <v>938.9418766</v>
      </c>
      <c r="D18" s="78">
        <f t="shared" si="0"/>
        <v>2.1206847999549463E-3</v>
      </c>
    </row>
    <row r="19" spans="1:4">
      <c r="A19" s="10" t="s">
        <v>13</v>
      </c>
      <c r="B19" s="70" t="s">
        <v>21</v>
      </c>
      <c r="C19" s="77">
        <v>0</v>
      </c>
      <c r="D19" s="78">
        <f t="shared" si="0"/>
        <v>0</v>
      </c>
    </row>
    <row r="20" spans="1:4">
      <c r="A20" s="10" t="s">
        <v>13</v>
      </c>
      <c r="B20" s="70" t="s">
        <v>22</v>
      </c>
      <c r="C20" s="77">
        <v>0</v>
      </c>
      <c r="D20" s="78">
        <f t="shared" si="0"/>
        <v>0</v>
      </c>
    </row>
    <row r="21" spans="1:4">
      <c r="A21" s="10" t="s">
        <v>13</v>
      </c>
      <c r="B21" s="70" t="s">
        <v>23</v>
      </c>
      <c r="C21" s="77">
        <v>0</v>
      </c>
      <c r="D21" s="78">
        <f t="shared" si="0"/>
        <v>0</v>
      </c>
    </row>
    <row r="22" spans="1:4">
      <c r="A22" s="10" t="s">
        <v>13</v>
      </c>
      <c r="B22" s="70" t="s">
        <v>24</v>
      </c>
      <c r="C22" s="77">
        <v>0</v>
      </c>
      <c r="D22" s="78">
        <f t="shared" si="0"/>
        <v>0</v>
      </c>
    </row>
    <row r="23" spans="1:4">
      <c r="B23" s="69" t="s">
        <v>25</v>
      </c>
      <c r="C23" s="60"/>
      <c r="D23" s="60"/>
    </row>
    <row r="24" spans="1:4">
      <c r="A24" s="10" t="s">
        <v>13</v>
      </c>
      <c r="B24" s="70" t="s">
        <v>26</v>
      </c>
      <c r="C24" s="77">
        <v>0</v>
      </c>
      <c r="D24" s="78">
        <f t="shared" ref="D24:D43" si="1">C24/$C$42</f>
        <v>0</v>
      </c>
    </row>
    <row r="25" spans="1:4">
      <c r="A25" s="10" t="s">
        <v>13</v>
      </c>
      <c r="B25" s="70" t="s">
        <v>27</v>
      </c>
      <c r="C25" s="77">
        <v>0</v>
      </c>
      <c r="D25" s="78">
        <f t="shared" si="1"/>
        <v>0</v>
      </c>
    </row>
    <row r="26" spans="1:4">
      <c r="A26" s="10" t="s">
        <v>13</v>
      </c>
      <c r="B26" s="70" t="s">
        <v>18</v>
      </c>
      <c r="C26" s="77">
        <v>2593.6621494699998</v>
      </c>
      <c r="D26" s="78">
        <f t="shared" si="1"/>
        <v>5.8580195789293887E-3</v>
      </c>
    </row>
    <row r="27" spans="1:4">
      <c r="A27" s="10" t="s">
        <v>13</v>
      </c>
      <c r="B27" s="70" t="s">
        <v>28</v>
      </c>
      <c r="C27" s="77">
        <f>'לא סחיר - מניות'!J11</f>
        <v>9754.2687093501172</v>
      </c>
      <c r="D27" s="78">
        <f t="shared" si="1"/>
        <v>2.2030894459090466E-2</v>
      </c>
    </row>
    <row r="28" spans="1:4">
      <c r="A28" s="10" t="s">
        <v>13</v>
      </c>
      <c r="B28" s="70" t="s">
        <v>29</v>
      </c>
      <c r="C28" s="77">
        <v>12755.178412865929</v>
      </c>
      <c r="D28" s="78">
        <f t="shared" si="1"/>
        <v>2.8808719320122217E-2</v>
      </c>
    </row>
    <row r="29" spans="1:4">
      <c r="A29" s="10" t="s">
        <v>13</v>
      </c>
      <c r="B29" s="70" t="s">
        <v>30</v>
      </c>
      <c r="C29" s="77">
        <v>0</v>
      </c>
      <c r="D29" s="78">
        <f t="shared" si="1"/>
        <v>0</v>
      </c>
    </row>
    <row r="30" spans="1:4">
      <c r="A30" s="10" t="s">
        <v>13</v>
      </c>
      <c r="B30" s="70" t="s">
        <v>31</v>
      </c>
      <c r="C30" s="77">
        <v>0</v>
      </c>
      <c r="D30" s="78">
        <f t="shared" si="1"/>
        <v>0</v>
      </c>
    </row>
    <row r="31" spans="1:4">
      <c r="A31" s="10" t="s">
        <v>13</v>
      </c>
      <c r="B31" s="70" t="s">
        <v>32</v>
      </c>
      <c r="C31" s="77">
        <v>802.45266301873619</v>
      </c>
      <c r="D31" s="78">
        <f t="shared" si="1"/>
        <v>1.8124116173297135E-3</v>
      </c>
    </row>
    <row r="32" spans="1:4">
      <c r="A32" s="10" t="s">
        <v>13</v>
      </c>
      <c r="B32" s="70" t="s">
        <v>33</v>
      </c>
      <c r="C32" s="77">
        <v>0</v>
      </c>
      <c r="D32" s="78">
        <f t="shared" si="1"/>
        <v>0</v>
      </c>
    </row>
    <row r="33" spans="1:4">
      <c r="A33" s="10" t="s">
        <v>13</v>
      </c>
      <c r="B33" s="69" t="s">
        <v>34</v>
      </c>
      <c r="C33" s="77">
        <v>4671.4131670054849</v>
      </c>
      <c r="D33" s="78">
        <f t="shared" si="1"/>
        <v>1.0550807397632186E-2</v>
      </c>
    </row>
    <row r="34" spans="1:4">
      <c r="A34" s="10" t="s">
        <v>13</v>
      </c>
      <c r="B34" s="69" t="s">
        <v>35</v>
      </c>
      <c r="C34" s="77">
        <v>0</v>
      </c>
      <c r="D34" s="78">
        <f t="shared" si="1"/>
        <v>0</v>
      </c>
    </row>
    <row r="35" spans="1:4">
      <c r="A35" s="10" t="s">
        <v>13</v>
      </c>
      <c r="B35" s="69" t="s">
        <v>36</v>
      </c>
      <c r="C35" s="77">
        <f>'זכויות מקרקעין'!G11</f>
        <v>0</v>
      </c>
      <c r="D35" s="78">
        <f t="shared" si="1"/>
        <v>0</v>
      </c>
    </row>
    <row r="36" spans="1:4">
      <c r="A36" s="10" t="s">
        <v>13</v>
      </c>
      <c r="B36" s="69" t="s">
        <v>37</v>
      </c>
      <c r="C36" s="77">
        <v>0</v>
      </c>
      <c r="D36" s="78">
        <f t="shared" si="1"/>
        <v>0</v>
      </c>
    </row>
    <row r="37" spans="1:4">
      <c r="A37" s="10" t="s">
        <v>13</v>
      </c>
      <c r="B37" s="69" t="s">
        <v>38</v>
      </c>
      <c r="C37" s="77">
        <v>993.33412439999995</v>
      </c>
      <c r="D37" s="78">
        <f t="shared" si="1"/>
        <v>2.2435345907881464E-3</v>
      </c>
    </row>
    <row r="38" spans="1:4">
      <c r="A38" s="10"/>
      <c r="B38" s="71" t="s">
        <v>39</v>
      </c>
      <c r="C38" s="60"/>
      <c r="D38" s="60"/>
    </row>
    <row r="39" spans="1:4">
      <c r="A39" s="10" t="s">
        <v>13</v>
      </c>
      <c r="B39" s="72" t="s">
        <v>40</v>
      </c>
      <c r="C39" s="77">
        <v>0</v>
      </c>
      <c r="D39" s="78">
        <f t="shared" si="1"/>
        <v>0</v>
      </c>
    </row>
    <row r="40" spans="1:4">
      <c r="A40" s="10" t="s">
        <v>13</v>
      </c>
      <c r="B40" s="72" t="s">
        <v>41</v>
      </c>
      <c r="C40" s="77">
        <v>0</v>
      </c>
      <c r="D40" s="78">
        <f t="shared" si="1"/>
        <v>0</v>
      </c>
    </row>
    <row r="41" spans="1:4">
      <c r="A41" s="10" t="s">
        <v>13</v>
      </c>
      <c r="B41" s="72" t="s">
        <v>42</v>
      </c>
      <c r="C41" s="77">
        <v>0</v>
      </c>
      <c r="D41" s="78">
        <f t="shared" si="1"/>
        <v>0</v>
      </c>
    </row>
    <row r="42" spans="1:4">
      <c r="B42" s="72" t="s">
        <v>43</v>
      </c>
      <c r="C42" s="77">
        <f>SUM(C11:C41)</f>
        <v>442754.09368707117</v>
      </c>
      <c r="D42" s="78">
        <f t="shared" si="1"/>
        <v>1</v>
      </c>
    </row>
    <row r="43" spans="1:4">
      <c r="A43" s="10" t="s">
        <v>13</v>
      </c>
      <c r="B43" s="73" t="s">
        <v>44</v>
      </c>
      <c r="C43" s="77">
        <f>'יתרת התחייבות להשקעה'!C11</f>
        <v>5147.5693818999998</v>
      </c>
      <c r="D43" s="78">
        <f t="shared" si="1"/>
        <v>1.1626249096949487E-2</v>
      </c>
    </row>
    <row r="44" spans="1:4">
      <c r="B44" s="11" t="s">
        <v>201</v>
      </c>
    </row>
    <row r="45" spans="1:4">
      <c r="C45" s="13" t="s">
        <v>45</v>
      </c>
      <c r="D45" s="14" t="s">
        <v>46</v>
      </c>
    </row>
    <row r="46" spans="1:4">
      <c r="C46" s="13" t="s">
        <v>9</v>
      </c>
      <c r="D46" s="13" t="s">
        <v>10</v>
      </c>
    </row>
    <row r="47" spans="1:4">
      <c r="C47" t="s">
        <v>110</v>
      </c>
      <c r="D47">
        <v>3.5198999999999998</v>
      </c>
    </row>
    <row r="48" spans="1:4">
      <c r="C48" t="s">
        <v>106</v>
      </c>
      <c r="D48">
        <v>3.11</v>
      </c>
    </row>
    <row r="49" spans="3:4">
      <c r="C49" t="s">
        <v>123</v>
      </c>
      <c r="D49">
        <v>1</v>
      </c>
    </row>
    <row r="53" spans="3:4">
      <c r="C53" s="86"/>
    </row>
  </sheetData>
  <mergeCells count="1">
    <mergeCell ref="B6:D6"/>
  </mergeCells>
  <hyperlinks>
    <hyperlink ref="A11" location="מזומנים!A1" display="◄"/>
    <hyperlink ref="A13" location="'תעודות התחייבות ממשלתיו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ים- תעודות התחייבות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מקרקעין!A1" display="◄"/>
    <hyperlink ref="A37" location="'השקעות אחרות '!A1" display="◄"/>
    <hyperlink ref="A43" location="'יתרות השקעה'!A1" display="◄"/>
    <hyperlink ref="A36" location="'השקעה בחברות מוחזקות'!A1" display="◄"/>
    <hyperlink ref="A39" location="'אג&quot;ח קונצרני סחיר'!A1" display="◄"/>
    <hyperlink ref="A40" location="'אג&quot;ח קונצרני לא סחיר'!A1" display="◄"/>
    <hyperlink ref="A41" location="'מסגרות אשראי מנוצלות ללווים'!A1" display="◄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AM487"/>
  <sheetViews>
    <sheetView rightToLeft="1" topLeftCell="A9" workbookViewId="0">
      <selection activeCell="L12" sqref="L12:L35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>
      <c r="B1" s="2" t="s">
        <v>0</v>
      </c>
      <c r="C1" t="s">
        <v>197</v>
      </c>
    </row>
    <row r="2" spans="2:13">
      <c r="B2" s="2" t="s">
        <v>1</v>
      </c>
      <c r="C2" t="s">
        <v>198</v>
      </c>
    </row>
    <row r="3" spans="2:13">
      <c r="B3" s="2" t="s">
        <v>2</v>
      </c>
      <c r="C3" t="s">
        <v>199</v>
      </c>
    </row>
    <row r="4" spans="2:13">
      <c r="B4" s="2" t="s">
        <v>3</v>
      </c>
      <c r="C4" t="s">
        <v>200</v>
      </c>
    </row>
    <row r="5" spans="2:13">
      <c r="B5" s="2"/>
    </row>
    <row r="7" spans="2:13" ht="26.25" customHeight="1">
      <c r="B7" s="90" t="s">
        <v>47</v>
      </c>
      <c r="C7" s="91"/>
      <c r="D7" s="91"/>
      <c r="E7" s="91"/>
      <c r="F7" s="91"/>
      <c r="G7" s="91"/>
      <c r="H7" s="91"/>
      <c r="I7" s="91"/>
      <c r="J7" s="91"/>
      <c r="K7" s="91"/>
      <c r="L7" s="91"/>
    </row>
    <row r="8" spans="2:13" s="19" customFormat="1" ht="63">
      <c r="B8" s="17" t="s">
        <v>48</v>
      </c>
      <c r="C8" s="18" t="s">
        <v>49</v>
      </c>
      <c r="D8" s="18" t="s">
        <v>50</v>
      </c>
      <c r="E8" s="18" t="s">
        <v>51</v>
      </c>
      <c r="F8" s="18" t="s">
        <v>52</v>
      </c>
      <c r="G8" s="18" t="s">
        <v>53</v>
      </c>
      <c r="H8" s="18" t="s">
        <v>54</v>
      </c>
      <c r="I8" s="18" t="s">
        <v>55</v>
      </c>
      <c r="J8" s="18" t="s">
        <v>56</v>
      </c>
      <c r="K8" s="18" t="s">
        <v>57</v>
      </c>
      <c r="L8" s="18" t="s">
        <v>58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</row>
    <row r="11" spans="2:13" s="23" customFormat="1" ht="18" customHeight="1">
      <c r="B11" s="24" t="s">
        <v>67</v>
      </c>
      <c r="C11" s="7"/>
      <c r="D11" s="7"/>
      <c r="E11" s="7"/>
      <c r="F11" s="7"/>
      <c r="G11" s="7"/>
      <c r="H11" s="7"/>
      <c r="I11" s="76">
        <v>0</v>
      </c>
      <c r="J11" s="75">
        <f>J12</f>
        <v>31381.615288843001</v>
      </c>
      <c r="K11" s="76">
        <v>1</v>
      </c>
      <c r="L11" s="76">
        <f>J11/'סכום נכסי הקרן'!$C$42</f>
        <v>7.0878204710678142E-2</v>
      </c>
    </row>
    <row r="12" spans="2:13">
      <c r="B12" s="79" t="s">
        <v>202</v>
      </c>
      <c r="C12" s="26"/>
      <c r="D12" s="27"/>
      <c r="E12" s="27"/>
      <c r="F12" s="27"/>
      <c r="G12" s="27"/>
      <c r="H12" s="27"/>
      <c r="I12" s="80">
        <v>0</v>
      </c>
      <c r="J12" s="81">
        <f>J13+J16+J21+J23+J25+J27+J29+J31+J32+J34</f>
        <v>31381.615288843001</v>
      </c>
      <c r="K12" s="80">
        <v>1</v>
      </c>
      <c r="L12" s="80">
        <f>J12/'סכום נכסי הקרן'!$C$42</f>
        <v>7.0878204710678142E-2</v>
      </c>
    </row>
    <row r="13" spans="2:13">
      <c r="B13" s="79" t="s">
        <v>203</v>
      </c>
      <c r="C13" s="26"/>
      <c r="D13" s="27"/>
      <c r="E13" s="27"/>
      <c r="F13" s="27"/>
      <c r="G13" s="27"/>
      <c r="H13" s="27"/>
      <c r="I13" s="80">
        <v>0</v>
      </c>
      <c r="J13" s="81">
        <f>SUM(J14:J15)</f>
        <v>22224.853729999999</v>
      </c>
      <c r="K13" s="80">
        <f>J13/$J$11</f>
        <v>0.70821254818905155</v>
      </c>
      <c r="L13" s="80">
        <f>J13/'סכום נכסי הקרן'!$C$42</f>
        <v>5.0196833969214601E-2</v>
      </c>
    </row>
    <row r="14" spans="2:13">
      <c r="B14" t="s">
        <v>204</v>
      </c>
      <c r="C14" t="s">
        <v>205</v>
      </c>
      <c r="D14" t="s">
        <v>206</v>
      </c>
      <c r="E14" t="s">
        <v>207</v>
      </c>
      <c r="F14" t="s">
        <v>208</v>
      </c>
      <c r="G14" t="s">
        <v>102</v>
      </c>
      <c r="H14" s="78">
        <v>0</v>
      </c>
      <c r="I14" s="78">
        <v>0</v>
      </c>
      <c r="J14" s="77">
        <v>1.1639999999999999E-2</v>
      </c>
      <c r="K14" s="78">
        <f t="shared" ref="K14:K35" si="0">J14/$J$11</f>
        <v>3.7091780945190318E-7</v>
      </c>
      <c r="L14" s="78">
        <f>J14/'סכום נכסי הקרן'!$C$42</f>
        <v>2.6289988429168303E-8</v>
      </c>
    </row>
    <row r="15" spans="2:13">
      <c r="B15" t="s">
        <v>209</v>
      </c>
      <c r="C15" t="s">
        <v>210</v>
      </c>
      <c r="D15" t="s">
        <v>211</v>
      </c>
      <c r="E15" t="s">
        <v>207</v>
      </c>
      <c r="F15" t="s">
        <v>208</v>
      </c>
      <c r="G15" t="s">
        <v>102</v>
      </c>
      <c r="H15" s="78">
        <v>0</v>
      </c>
      <c r="I15" s="78">
        <v>0</v>
      </c>
      <c r="J15" s="77">
        <f>24471.84063-2246.99854</f>
        <v>22224.842089999998</v>
      </c>
      <c r="K15" s="78">
        <f t="shared" si="0"/>
        <v>0.70821217727124208</v>
      </c>
      <c r="L15" s="78">
        <f>J15/'סכום נכסי הקרן'!$C$42</f>
        <v>5.0196807679226171E-2</v>
      </c>
    </row>
    <row r="16" spans="2:13">
      <c r="B16" s="79" t="s">
        <v>212</v>
      </c>
      <c r="D16" s="16"/>
      <c r="I16" s="80">
        <v>0</v>
      </c>
      <c r="J16" s="81">
        <v>9156.7615588429999</v>
      </c>
      <c r="K16" s="80">
        <f t="shared" si="0"/>
        <v>0.29178745181094845</v>
      </c>
      <c r="L16" s="80">
        <f>J16/'סכום נכסי הקרן'!$C$42</f>
        <v>2.0681370741463537E-2</v>
      </c>
    </row>
    <row r="17" spans="2:12">
      <c r="B17" t="s">
        <v>213</v>
      </c>
      <c r="C17" t="s">
        <v>214</v>
      </c>
      <c r="D17" t="s">
        <v>206</v>
      </c>
      <c r="E17" t="s">
        <v>207</v>
      </c>
      <c r="F17" t="s">
        <v>208</v>
      </c>
      <c r="G17" t="s">
        <v>110</v>
      </c>
      <c r="H17" s="78">
        <v>0</v>
      </c>
      <c r="I17" s="78">
        <v>0</v>
      </c>
      <c r="J17" s="77">
        <v>0.33541127100000001</v>
      </c>
      <c r="K17" s="78">
        <f t="shared" si="0"/>
        <v>1.0688145524467239E-5</v>
      </c>
      <c r="L17" s="78">
        <f>J17/'סכום נכסי הקרן'!$C$42</f>
        <v>7.5755656646070741E-7</v>
      </c>
    </row>
    <row r="18" spans="2:12">
      <c r="B18" t="s">
        <v>215</v>
      </c>
      <c r="C18" t="s">
        <v>216</v>
      </c>
      <c r="D18" t="s">
        <v>211</v>
      </c>
      <c r="E18" t="s">
        <v>207</v>
      </c>
      <c r="F18" t="s">
        <v>208</v>
      </c>
      <c r="G18" t="s">
        <v>110</v>
      </c>
      <c r="H18" s="78">
        <v>0</v>
      </c>
      <c r="I18" s="78">
        <v>0</v>
      </c>
      <c r="J18" s="77">
        <v>88.582788972000003</v>
      </c>
      <c r="K18" s="78">
        <f t="shared" si="0"/>
        <v>2.8227606564118941E-3</v>
      </c>
      <c r="L18" s="78">
        <f>J18/'סכום נכסי הקרן'!$C$42</f>
        <v>2.0007220765441046E-4</v>
      </c>
    </row>
    <row r="19" spans="2:12">
      <c r="B19" t="s">
        <v>217</v>
      </c>
      <c r="C19" t="s">
        <v>218</v>
      </c>
      <c r="D19" t="s">
        <v>206</v>
      </c>
      <c r="E19" t="s">
        <v>207</v>
      </c>
      <c r="F19" t="s">
        <v>208</v>
      </c>
      <c r="G19" t="s">
        <v>106</v>
      </c>
      <c r="H19" s="78">
        <v>0</v>
      </c>
      <c r="I19" s="78">
        <v>0</v>
      </c>
      <c r="J19" s="77">
        <v>31.325164000000001</v>
      </c>
      <c r="K19" s="78">
        <f t="shared" si="0"/>
        <v>9.982011350173211E-4</v>
      </c>
      <c r="L19" s="78">
        <f>J19/'סכום נכסי הקרן'!$C$42</f>
        <v>7.0750704390188957E-5</v>
      </c>
    </row>
    <row r="20" spans="2:12">
      <c r="B20" t="s">
        <v>219</v>
      </c>
      <c r="C20" t="s">
        <v>220</v>
      </c>
      <c r="D20" t="s">
        <v>211</v>
      </c>
      <c r="E20" t="s">
        <v>207</v>
      </c>
      <c r="F20" t="s">
        <v>208</v>
      </c>
      <c r="G20" t="s">
        <v>106</v>
      </c>
      <c r="H20" s="78">
        <v>0</v>
      </c>
      <c r="I20" s="78">
        <v>0</v>
      </c>
      <c r="J20" s="77">
        <v>9036.5181945999993</v>
      </c>
      <c r="K20" s="78">
        <f t="shared" si="0"/>
        <v>0.28795580187399472</v>
      </c>
      <c r="L20" s="78">
        <f>J20/'סכום נכסי הקרן'!$C$42</f>
        <v>2.0409790272852477E-2</v>
      </c>
    </row>
    <row r="21" spans="2:12">
      <c r="B21" s="79" t="s">
        <v>221</v>
      </c>
      <c r="D21" s="16"/>
      <c r="I21" s="80">
        <v>0</v>
      </c>
      <c r="J21" s="81">
        <v>0</v>
      </c>
      <c r="K21" s="80">
        <f t="shared" si="0"/>
        <v>0</v>
      </c>
      <c r="L21" s="80">
        <f>J21/'סכום נכסי הקרן'!$C$42</f>
        <v>0</v>
      </c>
    </row>
    <row r="22" spans="2:12">
      <c r="B22" t="s">
        <v>222</v>
      </c>
      <c r="C22" t="s">
        <v>222</v>
      </c>
      <c r="D22" s="16"/>
      <c r="E22" t="s">
        <v>222</v>
      </c>
      <c r="G22" t="s">
        <v>222</v>
      </c>
      <c r="H22" s="78">
        <v>0</v>
      </c>
      <c r="I22" s="78">
        <v>0</v>
      </c>
      <c r="J22" s="77">
        <v>0</v>
      </c>
      <c r="K22" s="78">
        <f t="shared" si="0"/>
        <v>0</v>
      </c>
      <c r="L22" s="78">
        <f>J22/'סכום נכסי הקרן'!$C$42</f>
        <v>0</v>
      </c>
    </row>
    <row r="23" spans="2:12">
      <c r="B23" s="79" t="s">
        <v>223</v>
      </c>
      <c r="D23" s="16"/>
      <c r="I23" s="80">
        <v>0</v>
      </c>
      <c r="J23" s="81">
        <v>0</v>
      </c>
      <c r="K23" s="80">
        <f t="shared" si="0"/>
        <v>0</v>
      </c>
      <c r="L23" s="80">
        <f>J23/'סכום נכסי הקרן'!$C$42</f>
        <v>0</v>
      </c>
    </row>
    <row r="24" spans="2:12">
      <c r="B24" t="s">
        <v>222</v>
      </c>
      <c r="C24" t="s">
        <v>222</v>
      </c>
      <c r="D24" s="16"/>
      <c r="E24" t="s">
        <v>222</v>
      </c>
      <c r="G24" t="s">
        <v>222</v>
      </c>
      <c r="H24" s="78">
        <v>0</v>
      </c>
      <c r="I24" s="78">
        <v>0</v>
      </c>
      <c r="J24" s="77">
        <v>0</v>
      </c>
      <c r="K24" s="78">
        <f t="shared" si="0"/>
        <v>0</v>
      </c>
      <c r="L24" s="78">
        <f>J24/'סכום נכסי הקרן'!$C$42</f>
        <v>0</v>
      </c>
    </row>
    <row r="25" spans="2:12">
      <c r="B25" s="79" t="s">
        <v>224</v>
      </c>
      <c r="D25" s="16"/>
      <c r="I25" s="80">
        <v>0</v>
      </c>
      <c r="J25" s="81">
        <v>0</v>
      </c>
      <c r="K25" s="80">
        <f t="shared" si="0"/>
        <v>0</v>
      </c>
      <c r="L25" s="80">
        <f>J25/'סכום נכסי הקרן'!$C$42</f>
        <v>0</v>
      </c>
    </row>
    <row r="26" spans="2:12">
      <c r="B26" t="s">
        <v>222</v>
      </c>
      <c r="C26" t="s">
        <v>222</v>
      </c>
      <c r="D26" s="16"/>
      <c r="E26" t="s">
        <v>222</v>
      </c>
      <c r="G26" t="s">
        <v>222</v>
      </c>
      <c r="H26" s="78">
        <v>0</v>
      </c>
      <c r="I26" s="78">
        <v>0</v>
      </c>
      <c r="J26" s="77">
        <v>0</v>
      </c>
      <c r="K26" s="78">
        <f t="shared" si="0"/>
        <v>0</v>
      </c>
      <c r="L26" s="78">
        <f>J26/'סכום נכסי הקרן'!$C$42</f>
        <v>0</v>
      </c>
    </row>
    <row r="27" spans="2:12">
      <c r="B27" s="79" t="s">
        <v>225</v>
      </c>
      <c r="D27" s="16"/>
      <c r="I27" s="80">
        <v>0</v>
      </c>
      <c r="J27" s="81">
        <v>0</v>
      </c>
      <c r="K27" s="80">
        <f t="shared" si="0"/>
        <v>0</v>
      </c>
      <c r="L27" s="80">
        <f>J27/'סכום נכסי הקרן'!$C$42</f>
        <v>0</v>
      </c>
    </row>
    <row r="28" spans="2:12">
      <c r="B28" t="s">
        <v>222</v>
      </c>
      <c r="C28" t="s">
        <v>222</v>
      </c>
      <c r="D28" s="16"/>
      <c r="E28" t="s">
        <v>222</v>
      </c>
      <c r="G28" t="s">
        <v>222</v>
      </c>
      <c r="H28" s="78">
        <v>0</v>
      </c>
      <c r="I28" s="78">
        <v>0</v>
      </c>
      <c r="J28" s="77">
        <v>0</v>
      </c>
      <c r="K28" s="78">
        <f t="shared" si="0"/>
        <v>0</v>
      </c>
      <c r="L28" s="78">
        <f>J28/'סכום נכסי הקרן'!$C$42</f>
        <v>0</v>
      </c>
    </row>
    <row r="29" spans="2:12">
      <c r="B29" s="79" t="s">
        <v>226</v>
      </c>
      <c r="D29" s="16"/>
      <c r="I29" s="80">
        <v>0</v>
      </c>
      <c r="J29" s="81">
        <v>0</v>
      </c>
      <c r="K29" s="80">
        <f t="shared" si="0"/>
        <v>0</v>
      </c>
      <c r="L29" s="80">
        <f>J29/'סכום נכסי הקרן'!$C$42</f>
        <v>0</v>
      </c>
    </row>
    <row r="30" spans="2:12">
      <c r="B30" t="s">
        <v>222</v>
      </c>
      <c r="C30" t="s">
        <v>222</v>
      </c>
      <c r="D30" s="16"/>
      <c r="E30" t="s">
        <v>222</v>
      </c>
      <c r="G30" t="s">
        <v>222</v>
      </c>
      <c r="H30" s="78">
        <v>0</v>
      </c>
      <c r="I30" s="78">
        <v>0</v>
      </c>
      <c r="J30" s="77">
        <v>0</v>
      </c>
      <c r="K30" s="78">
        <f t="shared" si="0"/>
        <v>0</v>
      </c>
      <c r="L30" s="78">
        <f>J30/'סכום נכסי הקרן'!$C$42</f>
        <v>0</v>
      </c>
    </row>
    <row r="31" spans="2:12">
      <c r="B31" s="79" t="s">
        <v>227</v>
      </c>
      <c r="D31" s="16"/>
      <c r="I31" s="80">
        <v>0</v>
      </c>
      <c r="J31" s="81">
        <v>0</v>
      </c>
      <c r="K31" s="80">
        <f t="shared" si="0"/>
        <v>0</v>
      </c>
      <c r="L31" s="80">
        <f>J31/'סכום נכסי הקרן'!$C$42</f>
        <v>0</v>
      </c>
    </row>
    <row r="32" spans="2:12">
      <c r="B32" s="79" t="s">
        <v>228</v>
      </c>
      <c r="D32" s="16"/>
      <c r="I32" s="80">
        <v>0</v>
      </c>
      <c r="J32" s="81">
        <v>0</v>
      </c>
      <c r="K32" s="80">
        <f t="shared" si="0"/>
        <v>0</v>
      </c>
      <c r="L32" s="80">
        <f>J32/'סכום נכסי הקרן'!$C$42</f>
        <v>0</v>
      </c>
    </row>
    <row r="33" spans="2:12">
      <c r="B33" t="s">
        <v>222</v>
      </c>
      <c r="C33" t="s">
        <v>222</v>
      </c>
      <c r="D33" s="16"/>
      <c r="E33" t="s">
        <v>222</v>
      </c>
      <c r="G33" t="s">
        <v>222</v>
      </c>
      <c r="H33" s="78">
        <v>0</v>
      </c>
      <c r="I33" s="78">
        <v>0</v>
      </c>
      <c r="J33" s="77">
        <v>0</v>
      </c>
      <c r="K33" s="78">
        <f t="shared" si="0"/>
        <v>0</v>
      </c>
      <c r="L33" s="78">
        <f>J33/'סכום נכסי הקרן'!$C$42</f>
        <v>0</v>
      </c>
    </row>
    <row r="34" spans="2:12">
      <c r="B34" s="79" t="s">
        <v>226</v>
      </c>
      <c r="D34" s="16"/>
      <c r="I34" s="80">
        <v>0</v>
      </c>
      <c r="J34" s="81">
        <v>0</v>
      </c>
      <c r="K34" s="80">
        <f t="shared" si="0"/>
        <v>0</v>
      </c>
      <c r="L34" s="80">
        <f>J34/'סכום נכסי הקרן'!$C$42</f>
        <v>0</v>
      </c>
    </row>
    <row r="35" spans="2:12">
      <c r="B35" t="s">
        <v>222</v>
      </c>
      <c r="C35" t="s">
        <v>222</v>
      </c>
      <c r="D35" s="16"/>
      <c r="E35" t="s">
        <v>222</v>
      </c>
      <c r="G35" t="s">
        <v>222</v>
      </c>
      <c r="H35" s="78">
        <v>0</v>
      </c>
      <c r="I35" s="78">
        <v>0</v>
      </c>
      <c r="J35" s="77">
        <v>0</v>
      </c>
      <c r="K35" s="78">
        <f t="shared" si="0"/>
        <v>0</v>
      </c>
      <c r="L35" s="78">
        <f>J35/'סכום נכסי הקרן'!$C$42</f>
        <v>0</v>
      </c>
    </row>
    <row r="36" spans="2:12">
      <c r="B36" t="s">
        <v>229</v>
      </c>
      <c r="D36" s="16"/>
    </row>
    <row r="37" spans="2:12">
      <c r="D37" s="16"/>
    </row>
    <row r="38" spans="2:12">
      <c r="D38" s="16"/>
    </row>
    <row r="39" spans="2:12">
      <c r="D39" s="16"/>
    </row>
    <row r="40" spans="2:12">
      <c r="D40" s="16"/>
    </row>
    <row r="41" spans="2:12">
      <c r="D41" s="16"/>
    </row>
    <row r="42" spans="2:12">
      <c r="D42" s="16"/>
    </row>
    <row r="43" spans="2:12">
      <c r="D43" s="16"/>
    </row>
    <row r="44" spans="2:12">
      <c r="D44" s="16"/>
    </row>
    <row r="45" spans="2:12">
      <c r="D45" s="16"/>
    </row>
    <row r="46" spans="2:12">
      <c r="D46" s="16"/>
    </row>
    <row r="47" spans="2:12">
      <c r="D47" s="16"/>
    </row>
    <row r="48" spans="2:12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D486" s="16"/>
    </row>
    <row r="487" spans="4:5">
      <c r="E487" s="15"/>
    </row>
  </sheetData>
  <mergeCells count="1">
    <mergeCell ref="B7:L7"/>
  </mergeCells>
  <dataValidations count="1">
    <dataValidation allowBlank="1" showInputMessage="1" showErrorMessage="1" sqref="E11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BA860"/>
  <sheetViews>
    <sheetView rightToLeft="1" topLeftCell="A4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4" width="11.7109375" style="16" customWidth="1"/>
    <col min="15" max="15" width="14.7109375" style="16" customWidth="1"/>
    <col min="16" max="18" width="10.7109375" style="16" customWidth="1"/>
    <col min="19" max="38" width="7.5703125" style="16" customWidth="1"/>
    <col min="39" max="39" width="6.7109375" style="16" customWidth="1"/>
    <col min="40" max="40" width="7.7109375" style="16" customWidth="1"/>
    <col min="41" max="41" width="7.140625" style="16" customWidth="1"/>
    <col min="42" max="42" width="6" style="16" customWidth="1"/>
    <col min="43" max="43" width="7.85546875" style="16" customWidth="1"/>
    <col min="44" max="44" width="8.140625" style="16" customWidth="1"/>
    <col min="45" max="45" width="1.7109375" style="16" customWidth="1"/>
    <col min="46" max="46" width="15" style="16" customWidth="1"/>
    <col min="47" max="47" width="8.7109375" style="16" customWidth="1"/>
    <col min="48" max="48" width="10" style="16" customWidth="1"/>
    <col min="49" max="49" width="9.5703125" style="16" customWidth="1"/>
    <col min="50" max="50" width="6.140625" style="16" customWidth="1"/>
    <col min="51" max="52" width="5.7109375" style="16" customWidth="1"/>
    <col min="53" max="53" width="6.85546875" style="16" customWidth="1"/>
    <col min="54" max="54" width="6.42578125" style="16" customWidth="1"/>
    <col min="55" max="55" width="6.7109375" style="16" customWidth="1"/>
    <col min="56" max="56" width="7.28515625" style="16" customWidth="1"/>
    <col min="57" max="68" width="5.7109375" style="16" customWidth="1"/>
    <col min="69" max="16384" width="9.140625" style="16"/>
  </cols>
  <sheetData>
    <row r="1" spans="2:53">
      <c r="B1" s="2" t="s">
        <v>0</v>
      </c>
      <c r="C1" t="s">
        <v>197</v>
      </c>
    </row>
    <row r="2" spans="2:53">
      <c r="B2" s="2" t="s">
        <v>1</v>
      </c>
      <c r="C2" t="s">
        <v>198</v>
      </c>
    </row>
    <row r="3" spans="2:53">
      <c r="B3" s="2" t="s">
        <v>2</v>
      </c>
      <c r="C3" t="s">
        <v>199</v>
      </c>
    </row>
    <row r="4" spans="2:53">
      <c r="B4" s="2" t="s">
        <v>3</v>
      </c>
      <c r="C4" t="s">
        <v>200</v>
      </c>
    </row>
    <row r="6" spans="2:53" ht="21.75" customHeight="1">
      <c r="B6" s="92" t="s">
        <v>68</v>
      </c>
      <c r="C6" s="93"/>
      <c r="D6" s="93"/>
      <c r="E6" s="93"/>
      <c r="F6" s="93"/>
      <c r="G6" s="93"/>
      <c r="H6" s="93"/>
      <c r="I6" s="93"/>
      <c r="J6" s="93"/>
      <c r="K6" s="93"/>
      <c r="L6" s="93"/>
      <c r="M6" s="93"/>
      <c r="N6" s="93"/>
      <c r="O6" s="93"/>
      <c r="P6" s="93"/>
      <c r="Q6" s="93"/>
      <c r="R6" s="94"/>
    </row>
    <row r="7" spans="2:53" ht="27.75" customHeight="1">
      <c r="B7" s="95" t="s">
        <v>69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7"/>
      <c r="AU7" s="19"/>
      <c r="AV7" s="19"/>
    </row>
    <row r="8" spans="2:53" s="19" customFormat="1" ht="76.5" customHeight="1">
      <c r="B8" s="4" t="s">
        <v>48</v>
      </c>
      <c r="C8" s="28" t="s">
        <v>49</v>
      </c>
      <c r="D8" s="28" t="s">
        <v>70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38" t="s">
        <v>192</v>
      </c>
      <c r="O8" s="28" t="s">
        <v>56</v>
      </c>
      <c r="P8" s="28" t="s">
        <v>189</v>
      </c>
      <c r="Q8" s="28" t="s">
        <v>57</v>
      </c>
      <c r="R8" s="30" t="s">
        <v>183</v>
      </c>
      <c r="AM8" s="16"/>
      <c r="AU8" s="16"/>
      <c r="AV8" s="16"/>
      <c r="AW8" s="16"/>
    </row>
    <row r="9" spans="2:53" s="19" customFormat="1" ht="21.7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21" t="s">
        <v>185</v>
      </c>
      <c r="O9" s="31" t="s">
        <v>6</v>
      </c>
      <c r="P9" s="31" t="s">
        <v>7</v>
      </c>
      <c r="Q9" s="31" t="s">
        <v>7</v>
      </c>
      <c r="R9" s="32" t="s">
        <v>7</v>
      </c>
      <c r="AU9" s="16"/>
      <c r="AV9" s="16"/>
    </row>
    <row r="10" spans="2:53" s="23" customFormat="1" ht="18" customHeight="1">
      <c r="B10" s="22"/>
      <c r="C10" s="33" t="s">
        <v>9</v>
      </c>
      <c r="D10" s="33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U10" s="16"/>
      <c r="AV10" s="16"/>
      <c r="AW10" s="19"/>
    </row>
    <row r="11" spans="2:53" s="23" customFormat="1" ht="18" customHeight="1">
      <c r="B11" s="24" t="s">
        <v>81</v>
      </c>
      <c r="C11" s="33"/>
      <c r="D11" s="33"/>
      <c r="E11" s="7"/>
      <c r="F11" s="7"/>
      <c r="G11" s="7"/>
      <c r="H11" s="75">
        <v>5.94</v>
      </c>
      <c r="I11" s="7"/>
      <c r="J11" s="7"/>
      <c r="K11" s="76">
        <v>-1.03E-2</v>
      </c>
      <c r="L11" s="75">
        <v>301829108</v>
      </c>
      <c r="M11" s="7"/>
      <c r="N11" s="75">
        <v>0</v>
      </c>
      <c r="O11" s="75">
        <v>339799.03461269999</v>
      </c>
      <c r="P11" s="7"/>
      <c r="Q11" s="76">
        <v>1</v>
      </c>
      <c r="R11" s="76">
        <v>0.76359999999999995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U11" s="16"/>
      <c r="AV11" s="16"/>
      <c r="AW11" s="19"/>
      <c r="BA11" s="16"/>
    </row>
    <row r="12" spans="2:53">
      <c r="B12" s="79" t="s">
        <v>202</v>
      </c>
      <c r="C12" s="16"/>
      <c r="D12" s="16"/>
      <c r="H12" s="81">
        <v>5.94</v>
      </c>
      <c r="K12" s="80">
        <v>-1.03E-2</v>
      </c>
      <c r="L12" s="81">
        <v>301829108</v>
      </c>
      <c r="N12" s="81">
        <v>0</v>
      </c>
      <c r="O12" s="81">
        <v>339799.03461269999</v>
      </c>
      <c r="Q12" s="80">
        <v>1</v>
      </c>
      <c r="R12" s="80">
        <v>0.76359999999999995</v>
      </c>
    </row>
    <row r="13" spans="2:53">
      <c r="B13" s="79" t="s">
        <v>230</v>
      </c>
      <c r="C13" s="16"/>
      <c r="D13" s="16"/>
      <c r="H13" s="81">
        <v>4.05</v>
      </c>
      <c r="K13" s="80">
        <v>-2.3199999999999998E-2</v>
      </c>
      <c r="L13" s="81">
        <v>149437144</v>
      </c>
      <c r="N13" s="81">
        <v>0</v>
      </c>
      <c r="O13" s="81">
        <v>178414.75448810001</v>
      </c>
      <c r="Q13" s="80">
        <v>0.52510000000000001</v>
      </c>
      <c r="R13" s="80">
        <v>0.40089999999999998</v>
      </c>
    </row>
    <row r="14" spans="2:53">
      <c r="B14" s="79" t="s">
        <v>231</v>
      </c>
      <c r="C14" s="16"/>
      <c r="D14" s="16"/>
      <c r="H14" s="81">
        <v>4.05</v>
      </c>
      <c r="K14" s="80">
        <v>-2.3199999999999998E-2</v>
      </c>
      <c r="L14" s="81">
        <v>149437144</v>
      </c>
      <c r="N14" s="81">
        <v>0</v>
      </c>
      <c r="O14" s="81">
        <v>178414.75448810001</v>
      </c>
      <c r="Q14" s="80">
        <v>0.52510000000000001</v>
      </c>
      <c r="R14" s="80">
        <v>0.40089999999999998</v>
      </c>
    </row>
    <row r="15" spans="2:53">
      <c r="B15" t="s">
        <v>232</v>
      </c>
      <c r="C15" t="s">
        <v>233</v>
      </c>
      <c r="D15" t="s">
        <v>100</v>
      </c>
      <c r="E15" t="s">
        <v>234</v>
      </c>
      <c r="G15" t="s">
        <v>235</v>
      </c>
      <c r="H15" s="77">
        <v>2.48</v>
      </c>
      <c r="I15" t="s">
        <v>102</v>
      </c>
      <c r="J15" s="78">
        <v>0.04</v>
      </c>
      <c r="K15" s="78">
        <v>-2.46E-2</v>
      </c>
      <c r="L15" s="77">
        <v>13024100</v>
      </c>
      <c r="M15" s="77">
        <v>150.76</v>
      </c>
      <c r="N15" s="77">
        <v>0</v>
      </c>
      <c r="O15" s="77">
        <v>19635.133160000001</v>
      </c>
      <c r="P15" s="78">
        <v>8.9999999999999998E-4</v>
      </c>
      <c r="Q15" s="78">
        <v>5.7799999999999997E-2</v>
      </c>
      <c r="R15" s="78">
        <v>4.41E-2</v>
      </c>
    </row>
    <row r="16" spans="2:53">
      <c r="B16" t="s">
        <v>236</v>
      </c>
      <c r="C16" t="s">
        <v>237</v>
      </c>
      <c r="D16" t="s">
        <v>100</v>
      </c>
      <c r="E16" t="s">
        <v>234</v>
      </c>
      <c r="G16" t="s">
        <v>238</v>
      </c>
      <c r="H16" s="77">
        <v>0.75</v>
      </c>
      <c r="I16" t="s">
        <v>102</v>
      </c>
      <c r="J16" s="78">
        <v>2.75E-2</v>
      </c>
      <c r="K16" s="78">
        <v>-2.4899999999999999E-2</v>
      </c>
      <c r="L16" s="77">
        <v>27070331</v>
      </c>
      <c r="M16" s="77">
        <v>111.15</v>
      </c>
      <c r="N16" s="77">
        <v>0</v>
      </c>
      <c r="O16" s="77">
        <v>30088.6729065</v>
      </c>
      <c r="P16" s="78">
        <v>1.6000000000000001E-3</v>
      </c>
      <c r="Q16" s="78">
        <v>8.8499999999999995E-2</v>
      </c>
      <c r="R16" s="78">
        <v>6.7599999999999993E-2</v>
      </c>
    </row>
    <row r="17" spans="2:18">
      <c r="B17" t="s">
        <v>239</v>
      </c>
      <c r="C17" t="s">
        <v>240</v>
      </c>
      <c r="D17" t="s">
        <v>100</v>
      </c>
      <c r="E17" t="s">
        <v>234</v>
      </c>
      <c r="G17" t="s">
        <v>241</v>
      </c>
      <c r="H17" s="77">
        <v>1.73</v>
      </c>
      <c r="I17" t="s">
        <v>102</v>
      </c>
      <c r="J17" s="78">
        <v>1.7500000000000002E-2</v>
      </c>
      <c r="K17" s="78">
        <v>-2.5100000000000001E-2</v>
      </c>
      <c r="L17" s="77">
        <v>20458045</v>
      </c>
      <c r="M17" s="77">
        <v>112.74</v>
      </c>
      <c r="N17" s="77">
        <v>0</v>
      </c>
      <c r="O17" s="77">
        <v>23064.399933000001</v>
      </c>
      <c r="P17" s="78">
        <v>1.1000000000000001E-3</v>
      </c>
      <c r="Q17" s="78">
        <v>6.7900000000000002E-2</v>
      </c>
      <c r="R17" s="78">
        <v>5.1799999999999999E-2</v>
      </c>
    </row>
    <row r="18" spans="2:18">
      <c r="B18" t="s">
        <v>242</v>
      </c>
      <c r="C18" t="s">
        <v>243</v>
      </c>
      <c r="D18" t="s">
        <v>100</v>
      </c>
      <c r="E18" t="s">
        <v>234</v>
      </c>
      <c r="G18" t="s">
        <v>244</v>
      </c>
      <c r="H18" s="77">
        <v>7.3</v>
      </c>
      <c r="I18" t="s">
        <v>102</v>
      </c>
      <c r="J18" s="78">
        <v>5.0000000000000001E-3</v>
      </c>
      <c r="K18" s="78">
        <v>-1.66E-2</v>
      </c>
      <c r="L18" s="77">
        <v>21838697</v>
      </c>
      <c r="M18" s="77">
        <v>120.45</v>
      </c>
      <c r="N18" s="77">
        <v>0</v>
      </c>
      <c r="O18" s="77">
        <v>26304.710536499999</v>
      </c>
      <c r="P18" s="78">
        <v>1.1000000000000001E-3</v>
      </c>
      <c r="Q18" s="78">
        <v>7.7399999999999997E-2</v>
      </c>
      <c r="R18" s="78">
        <v>5.91E-2</v>
      </c>
    </row>
    <row r="19" spans="2:18">
      <c r="B19" t="s">
        <v>245</v>
      </c>
      <c r="C19" t="s">
        <v>246</v>
      </c>
      <c r="D19" t="s">
        <v>100</v>
      </c>
      <c r="E19" t="s">
        <v>234</v>
      </c>
      <c r="G19" t="s">
        <v>247</v>
      </c>
      <c r="H19" s="77">
        <v>4.57</v>
      </c>
      <c r="I19" t="s">
        <v>102</v>
      </c>
      <c r="J19" s="78">
        <v>1E-3</v>
      </c>
      <c r="K19" s="78">
        <v>-2.0899999999999998E-2</v>
      </c>
      <c r="L19" s="77">
        <v>9140874</v>
      </c>
      <c r="M19" s="77">
        <v>113.49</v>
      </c>
      <c r="N19" s="77">
        <v>0</v>
      </c>
      <c r="O19" s="77">
        <v>10373.9779026</v>
      </c>
      <c r="P19" s="78">
        <v>8.0000000000000004E-4</v>
      </c>
      <c r="Q19" s="78">
        <v>3.0499999999999999E-2</v>
      </c>
      <c r="R19" s="78">
        <v>2.3300000000000001E-2</v>
      </c>
    </row>
    <row r="20" spans="2:18">
      <c r="B20" t="s">
        <v>248</v>
      </c>
      <c r="C20" t="s">
        <v>249</v>
      </c>
      <c r="D20" t="s">
        <v>100</v>
      </c>
      <c r="E20" t="s">
        <v>234</v>
      </c>
      <c r="G20" t="s">
        <v>250</v>
      </c>
      <c r="H20" s="77">
        <v>3.79</v>
      </c>
      <c r="I20" t="s">
        <v>102</v>
      </c>
      <c r="J20" s="78">
        <v>7.4999999999999997E-3</v>
      </c>
      <c r="K20" s="78">
        <v>-2.23E-2</v>
      </c>
      <c r="L20" s="77">
        <v>12944764</v>
      </c>
      <c r="M20" s="77">
        <v>115.45</v>
      </c>
      <c r="N20" s="77">
        <v>0</v>
      </c>
      <c r="O20" s="77">
        <v>14944.730038</v>
      </c>
      <c r="P20" s="78">
        <v>5.9999999999999995E-4</v>
      </c>
      <c r="Q20" s="78">
        <v>4.3999999999999997E-2</v>
      </c>
      <c r="R20" s="78">
        <v>3.3599999999999998E-2</v>
      </c>
    </row>
    <row r="21" spans="2:18">
      <c r="B21" t="s">
        <v>251</v>
      </c>
      <c r="C21" t="s">
        <v>252</v>
      </c>
      <c r="D21" t="s">
        <v>100</v>
      </c>
      <c r="E21" t="s">
        <v>234</v>
      </c>
      <c r="G21" t="s">
        <v>253</v>
      </c>
      <c r="H21" s="77">
        <v>9.8800000000000008</v>
      </c>
      <c r="I21" t="s">
        <v>102</v>
      </c>
      <c r="J21" s="78">
        <v>1E-3</v>
      </c>
      <c r="K21" s="78">
        <v>-1.29E-2</v>
      </c>
      <c r="L21" s="77">
        <v>5111076</v>
      </c>
      <c r="M21" s="77">
        <v>117.64</v>
      </c>
      <c r="N21" s="77">
        <v>0</v>
      </c>
      <c r="O21" s="77">
        <v>6012.6698064000002</v>
      </c>
      <c r="P21" s="78">
        <v>5.0000000000000001E-4</v>
      </c>
      <c r="Q21" s="78">
        <v>1.77E-2</v>
      </c>
      <c r="R21" s="78">
        <v>1.35E-2</v>
      </c>
    </row>
    <row r="22" spans="2:18">
      <c r="B22" t="s">
        <v>254</v>
      </c>
      <c r="C22" t="s">
        <v>255</v>
      </c>
      <c r="D22" t="s">
        <v>100</v>
      </c>
      <c r="E22" t="s">
        <v>234</v>
      </c>
      <c r="G22" t="s">
        <v>247</v>
      </c>
      <c r="H22" s="77">
        <v>5.32</v>
      </c>
      <c r="I22" t="s">
        <v>102</v>
      </c>
      <c r="J22" s="78">
        <v>7.4999999999999997E-3</v>
      </c>
      <c r="K22" s="78">
        <v>-2.63E-2</v>
      </c>
      <c r="L22" s="77">
        <v>39849257</v>
      </c>
      <c r="M22" s="77">
        <v>120.43</v>
      </c>
      <c r="N22" s="77">
        <v>0</v>
      </c>
      <c r="O22" s="77">
        <v>47990.460205099997</v>
      </c>
      <c r="P22" s="78">
        <v>2E-3</v>
      </c>
      <c r="Q22" s="78">
        <v>0.14119999999999999</v>
      </c>
      <c r="R22" s="78">
        <v>0.10780000000000001</v>
      </c>
    </row>
    <row r="23" spans="2:18">
      <c r="B23" s="79" t="s">
        <v>256</v>
      </c>
      <c r="C23" s="16"/>
      <c r="D23" s="16"/>
      <c r="H23" s="81">
        <v>8.0299999999999994</v>
      </c>
      <c r="K23" s="80">
        <v>4.0000000000000001E-3</v>
      </c>
      <c r="L23" s="81">
        <v>152391964</v>
      </c>
      <c r="N23" s="81">
        <v>0</v>
      </c>
      <c r="O23" s="81">
        <v>161384.28012459999</v>
      </c>
      <c r="Q23" s="80">
        <v>0.47489999999999999</v>
      </c>
      <c r="R23" s="80">
        <v>0.36270000000000002</v>
      </c>
    </row>
    <row r="24" spans="2:18">
      <c r="B24" s="79" t="s">
        <v>257</v>
      </c>
      <c r="C24" s="16"/>
      <c r="D24" s="16"/>
      <c r="H24" s="81">
        <v>0</v>
      </c>
      <c r="K24" s="80">
        <v>0</v>
      </c>
      <c r="L24" s="81">
        <v>0</v>
      </c>
      <c r="N24" s="81">
        <v>0</v>
      </c>
      <c r="O24" s="81">
        <v>0</v>
      </c>
      <c r="Q24" s="80">
        <v>0</v>
      </c>
      <c r="R24" s="80">
        <v>0</v>
      </c>
    </row>
    <row r="25" spans="2:18">
      <c r="B25" t="s">
        <v>222</v>
      </c>
      <c r="C25" t="s">
        <v>222</v>
      </c>
      <c r="D25" s="16"/>
      <c r="E25" t="s">
        <v>222</v>
      </c>
      <c r="H25" s="77">
        <v>0</v>
      </c>
      <c r="I25" t="s">
        <v>222</v>
      </c>
      <c r="J25" s="78">
        <v>0</v>
      </c>
      <c r="K25" s="78">
        <v>0</v>
      </c>
      <c r="L25" s="77">
        <v>0</v>
      </c>
      <c r="M25" s="77">
        <v>0</v>
      </c>
      <c r="O25" s="77">
        <v>0</v>
      </c>
      <c r="P25" s="78">
        <v>0</v>
      </c>
      <c r="Q25" s="78">
        <v>0</v>
      </c>
      <c r="R25" s="78">
        <v>0</v>
      </c>
    </row>
    <row r="26" spans="2:18">
      <c r="B26" s="79" t="s">
        <v>258</v>
      </c>
      <c r="C26" s="16"/>
      <c r="D26" s="16"/>
      <c r="H26" s="81">
        <v>6.99</v>
      </c>
      <c r="K26" s="80">
        <v>8.0000000000000002E-3</v>
      </c>
      <c r="L26" s="81">
        <v>64508791</v>
      </c>
      <c r="N26" s="81">
        <v>0</v>
      </c>
      <c r="O26" s="81">
        <v>74028.406162600004</v>
      </c>
      <c r="Q26" s="80">
        <v>0.21790000000000001</v>
      </c>
      <c r="R26" s="80">
        <v>0.16639999999999999</v>
      </c>
    </row>
    <row r="27" spans="2:18">
      <c r="B27" t="s">
        <v>259</v>
      </c>
      <c r="C27" t="s">
        <v>260</v>
      </c>
      <c r="D27" t="s">
        <v>100</v>
      </c>
      <c r="E27" t="s">
        <v>234</v>
      </c>
      <c r="G27" t="s">
        <v>261</v>
      </c>
      <c r="H27" s="77">
        <v>17.489999999999998</v>
      </c>
      <c r="I27" t="s">
        <v>102</v>
      </c>
      <c r="J27" s="78">
        <v>3.7499999999999999E-2</v>
      </c>
      <c r="K27" s="78">
        <v>2.23E-2</v>
      </c>
      <c r="L27" s="77">
        <v>7232226</v>
      </c>
      <c r="M27" s="77">
        <v>131.78</v>
      </c>
      <c r="N27" s="77">
        <v>0</v>
      </c>
      <c r="O27" s="77">
        <v>9530.6274228000002</v>
      </c>
      <c r="P27" s="78">
        <v>2.9999999999999997E-4</v>
      </c>
      <c r="Q27" s="78">
        <v>2.8000000000000001E-2</v>
      </c>
      <c r="R27" s="78">
        <v>2.1399999999999999E-2</v>
      </c>
    </row>
    <row r="28" spans="2:18">
      <c r="B28" t="s">
        <v>262</v>
      </c>
      <c r="C28" t="s">
        <v>263</v>
      </c>
      <c r="D28" t="s">
        <v>100</v>
      </c>
      <c r="E28" t="s">
        <v>234</v>
      </c>
      <c r="G28" t="s">
        <v>264</v>
      </c>
      <c r="H28" s="77">
        <v>9.7100000000000009</v>
      </c>
      <c r="I28" t="s">
        <v>102</v>
      </c>
      <c r="J28" s="78">
        <v>1.2999999999999999E-2</v>
      </c>
      <c r="K28" s="78">
        <v>1.2800000000000001E-2</v>
      </c>
      <c r="L28" s="77">
        <v>622346</v>
      </c>
      <c r="M28" s="77">
        <v>100.46</v>
      </c>
      <c r="N28" s="77">
        <v>0</v>
      </c>
      <c r="O28" s="77">
        <v>625.20879160000004</v>
      </c>
      <c r="P28" s="78">
        <v>2.0000000000000001E-4</v>
      </c>
      <c r="Q28" s="78">
        <v>1.8E-3</v>
      </c>
      <c r="R28" s="78">
        <v>1.4E-3</v>
      </c>
    </row>
    <row r="29" spans="2:18">
      <c r="B29" t="s">
        <v>265</v>
      </c>
      <c r="C29" t="s">
        <v>266</v>
      </c>
      <c r="D29" t="s">
        <v>100</v>
      </c>
      <c r="E29" t="s">
        <v>234</v>
      </c>
      <c r="G29" t="s">
        <v>267</v>
      </c>
      <c r="H29" s="77">
        <v>13.72</v>
      </c>
      <c r="I29" t="s">
        <v>102</v>
      </c>
      <c r="J29" s="78">
        <v>1.4999999999999999E-2</v>
      </c>
      <c r="K29" s="78">
        <v>1.8200000000000001E-2</v>
      </c>
      <c r="L29" s="77">
        <v>7199427</v>
      </c>
      <c r="M29" s="77">
        <v>96.55</v>
      </c>
      <c r="N29" s="77">
        <v>0</v>
      </c>
      <c r="O29" s="77">
        <v>6951.0467685000003</v>
      </c>
      <c r="P29" s="78">
        <v>4.0000000000000002E-4</v>
      </c>
      <c r="Q29" s="78">
        <v>2.0500000000000001E-2</v>
      </c>
      <c r="R29" s="78">
        <v>1.5599999999999999E-2</v>
      </c>
    </row>
    <row r="30" spans="2:18">
      <c r="B30" t="s">
        <v>268</v>
      </c>
      <c r="C30" t="s">
        <v>269</v>
      </c>
      <c r="D30" t="s">
        <v>100</v>
      </c>
      <c r="E30" t="s">
        <v>234</v>
      </c>
      <c r="G30" t="s">
        <v>247</v>
      </c>
      <c r="H30" s="77">
        <v>1.9</v>
      </c>
      <c r="I30" t="s">
        <v>102</v>
      </c>
      <c r="J30" s="78">
        <v>1.4999999999999999E-2</v>
      </c>
      <c r="K30" s="78">
        <v>5.9999999999999995E-4</v>
      </c>
      <c r="L30" s="77">
        <v>1430218</v>
      </c>
      <c r="M30" s="77">
        <v>102.89</v>
      </c>
      <c r="N30" s="77">
        <v>0</v>
      </c>
      <c r="O30" s="77">
        <v>1471.5513002</v>
      </c>
      <c r="P30" s="78">
        <v>1E-4</v>
      </c>
      <c r="Q30" s="78">
        <v>4.3E-3</v>
      </c>
      <c r="R30" s="78">
        <v>3.3E-3</v>
      </c>
    </row>
    <row r="31" spans="2:18">
      <c r="B31" t="s">
        <v>270</v>
      </c>
      <c r="C31" t="s">
        <v>271</v>
      </c>
      <c r="D31" t="s">
        <v>100</v>
      </c>
      <c r="E31" t="s">
        <v>234</v>
      </c>
      <c r="G31" t="s">
        <v>272</v>
      </c>
      <c r="H31" s="77">
        <v>1.21</v>
      </c>
      <c r="I31" t="s">
        <v>102</v>
      </c>
      <c r="J31" s="78">
        <v>4.2500000000000003E-2</v>
      </c>
      <c r="K31" s="78">
        <v>1E-4</v>
      </c>
      <c r="L31" s="77">
        <v>1575599</v>
      </c>
      <c r="M31" s="77">
        <v>108.49</v>
      </c>
      <c r="N31" s="77">
        <v>0</v>
      </c>
      <c r="O31" s="77">
        <v>1709.3673550999999</v>
      </c>
      <c r="P31" s="78">
        <v>1E-4</v>
      </c>
      <c r="Q31" s="78">
        <v>5.0000000000000001E-3</v>
      </c>
      <c r="R31" s="78">
        <v>3.8E-3</v>
      </c>
    </row>
    <row r="32" spans="2:18">
      <c r="B32" t="s">
        <v>273</v>
      </c>
      <c r="C32" t="s">
        <v>274</v>
      </c>
      <c r="D32" t="s">
        <v>100</v>
      </c>
      <c r="E32" t="s">
        <v>234</v>
      </c>
      <c r="G32" t="s">
        <v>238</v>
      </c>
      <c r="H32" s="77">
        <v>2.15</v>
      </c>
      <c r="I32" t="s">
        <v>102</v>
      </c>
      <c r="J32" s="78">
        <v>3.7499999999999999E-2</v>
      </c>
      <c r="K32" s="78">
        <v>5.9999999999999995E-4</v>
      </c>
      <c r="L32" s="77">
        <v>23792998</v>
      </c>
      <c r="M32" s="77">
        <v>111.1</v>
      </c>
      <c r="N32" s="77">
        <v>0</v>
      </c>
      <c r="O32" s="77">
        <v>26434.020777999998</v>
      </c>
      <c r="P32" s="78">
        <v>1.1000000000000001E-3</v>
      </c>
      <c r="Q32" s="78">
        <v>7.7799999999999994E-2</v>
      </c>
      <c r="R32" s="78">
        <v>5.9400000000000001E-2</v>
      </c>
    </row>
    <row r="33" spans="2:18">
      <c r="B33" t="s">
        <v>275</v>
      </c>
      <c r="C33" t="s">
        <v>276</v>
      </c>
      <c r="D33" t="s">
        <v>100</v>
      </c>
      <c r="E33" t="s">
        <v>234</v>
      </c>
      <c r="G33" t="s">
        <v>277</v>
      </c>
      <c r="H33" s="77">
        <v>1.58</v>
      </c>
      <c r="I33" t="s">
        <v>102</v>
      </c>
      <c r="J33" s="78">
        <v>1.5E-3</v>
      </c>
      <c r="K33" s="78">
        <v>2.0000000000000001E-4</v>
      </c>
      <c r="L33" s="77">
        <v>15477132</v>
      </c>
      <c r="M33" s="77">
        <v>100.27</v>
      </c>
      <c r="N33" s="77">
        <v>0</v>
      </c>
      <c r="O33" s="77">
        <v>15518.920256400001</v>
      </c>
      <c r="P33" s="78">
        <v>8.0000000000000004E-4</v>
      </c>
      <c r="Q33" s="78">
        <v>4.5699999999999998E-2</v>
      </c>
      <c r="R33" s="78">
        <v>3.49E-2</v>
      </c>
    </row>
    <row r="34" spans="2:18">
      <c r="B34" t="s">
        <v>278</v>
      </c>
      <c r="C34" t="s">
        <v>279</v>
      </c>
      <c r="D34" t="s">
        <v>100</v>
      </c>
      <c r="E34" t="s">
        <v>234</v>
      </c>
      <c r="G34" t="s">
        <v>277</v>
      </c>
      <c r="H34" s="77">
        <v>13.84</v>
      </c>
      <c r="I34" t="s">
        <v>102</v>
      </c>
      <c r="J34" s="78">
        <v>5.5E-2</v>
      </c>
      <c r="K34" s="78">
        <v>1.9199999999999998E-2</v>
      </c>
      <c r="L34" s="77">
        <v>7178845</v>
      </c>
      <c r="M34" s="77">
        <v>164.2</v>
      </c>
      <c r="N34" s="77">
        <v>0</v>
      </c>
      <c r="O34" s="77">
        <v>11787.663490000001</v>
      </c>
      <c r="P34" s="78">
        <v>4.0000000000000002E-4</v>
      </c>
      <c r="Q34" s="78">
        <v>3.4700000000000002E-2</v>
      </c>
      <c r="R34" s="78">
        <v>2.6499999999999999E-2</v>
      </c>
    </row>
    <row r="35" spans="2:18">
      <c r="B35" s="79" t="s">
        <v>280</v>
      </c>
      <c r="C35" s="16"/>
      <c r="D35" s="16"/>
      <c r="H35" s="81">
        <v>8.92</v>
      </c>
      <c r="K35" s="80">
        <v>6.9999999999999999E-4</v>
      </c>
      <c r="L35" s="81">
        <v>87883173</v>
      </c>
      <c r="N35" s="81">
        <v>0</v>
      </c>
      <c r="O35" s="81">
        <v>87355.873961999998</v>
      </c>
      <c r="Q35" s="80">
        <v>0.2571</v>
      </c>
      <c r="R35" s="80">
        <v>0.1963</v>
      </c>
    </row>
    <row r="36" spans="2:18">
      <c r="B36" t="s">
        <v>281</v>
      </c>
      <c r="C36" t="s">
        <v>282</v>
      </c>
      <c r="D36" t="s">
        <v>100</v>
      </c>
      <c r="E36" t="s">
        <v>234</v>
      </c>
      <c r="G36" t="s">
        <v>283</v>
      </c>
      <c r="H36" s="77">
        <v>8.92</v>
      </c>
      <c r="I36" t="s">
        <v>102</v>
      </c>
      <c r="J36" s="78">
        <v>0</v>
      </c>
      <c r="K36" s="78">
        <v>6.9999999999999999E-4</v>
      </c>
      <c r="L36" s="77">
        <v>87883173</v>
      </c>
      <c r="M36" s="77">
        <v>99.4</v>
      </c>
      <c r="N36" s="77">
        <v>0</v>
      </c>
      <c r="O36" s="77">
        <v>87355.873961999998</v>
      </c>
      <c r="P36" s="78">
        <v>4.7999999999999996E-3</v>
      </c>
      <c r="Q36" s="78">
        <v>0.2571</v>
      </c>
      <c r="R36" s="78">
        <v>0.1963</v>
      </c>
    </row>
    <row r="37" spans="2:18">
      <c r="B37" s="79" t="s">
        <v>284</v>
      </c>
      <c r="C37" s="16"/>
      <c r="D37" s="16"/>
      <c r="H37" s="81">
        <v>0</v>
      </c>
      <c r="K37" s="80">
        <v>0</v>
      </c>
      <c r="L37" s="81">
        <v>0</v>
      </c>
      <c r="N37" s="81">
        <v>0</v>
      </c>
      <c r="O37" s="81">
        <v>0</v>
      </c>
      <c r="Q37" s="80">
        <v>0</v>
      </c>
      <c r="R37" s="80">
        <v>0</v>
      </c>
    </row>
    <row r="38" spans="2:18">
      <c r="B38" t="s">
        <v>222</v>
      </c>
      <c r="C38" t="s">
        <v>222</v>
      </c>
      <c r="D38" s="16"/>
      <c r="E38" t="s">
        <v>222</v>
      </c>
      <c r="H38" s="77">
        <v>0</v>
      </c>
      <c r="I38" t="s">
        <v>222</v>
      </c>
      <c r="J38" s="78">
        <v>0</v>
      </c>
      <c r="K38" s="78">
        <v>0</v>
      </c>
      <c r="L38" s="77">
        <v>0</v>
      </c>
      <c r="M38" s="77">
        <v>0</v>
      </c>
      <c r="O38" s="77">
        <v>0</v>
      </c>
      <c r="P38" s="78">
        <v>0</v>
      </c>
      <c r="Q38" s="78">
        <v>0</v>
      </c>
      <c r="R38" s="78">
        <v>0</v>
      </c>
    </row>
    <row r="39" spans="2:18">
      <c r="B39" s="79" t="s">
        <v>227</v>
      </c>
      <c r="C39" s="16"/>
      <c r="D39" s="16"/>
      <c r="H39" s="81">
        <v>0</v>
      </c>
      <c r="K39" s="80">
        <v>0</v>
      </c>
      <c r="L39" s="81">
        <v>0</v>
      </c>
      <c r="N39" s="81">
        <v>0</v>
      </c>
      <c r="O39" s="81">
        <v>0</v>
      </c>
      <c r="Q39" s="80">
        <v>0</v>
      </c>
      <c r="R39" s="80">
        <v>0</v>
      </c>
    </row>
    <row r="40" spans="2:18">
      <c r="B40" s="79" t="s">
        <v>285</v>
      </c>
      <c r="C40" s="16"/>
      <c r="D40" s="16"/>
      <c r="H40" s="81">
        <v>0</v>
      </c>
      <c r="K40" s="80">
        <v>0</v>
      </c>
      <c r="L40" s="81">
        <v>0</v>
      </c>
      <c r="N40" s="81">
        <v>0</v>
      </c>
      <c r="O40" s="81">
        <v>0</v>
      </c>
      <c r="Q40" s="80">
        <v>0</v>
      </c>
      <c r="R40" s="80">
        <v>0</v>
      </c>
    </row>
    <row r="41" spans="2:18">
      <c r="B41" t="s">
        <v>222</v>
      </c>
      <c r="C41" t="s">
        <v>222</v>
      </c>
      <c r="D41" s="16"/>
      <c r="E41" t="s">
        <v>222</v>
      </c>
      <c r="H41" s="77">
        <v>0</v>
      </c>
      <c r="I41" t="s">
        <v>222</v>
      </c>
      <c r="J41" s="78">
        <v>0</v>
      </c>
      <c r="K41" s="78">
        <v>0</v>
      </c>
      <c r="L41" s="77">
        <v>0</v>
      </c>
      <c r="M41" s="77">
        <v>0</v>
      </c>
      <c r="O41" s="77">
        <v>0</v>
      </c>
      <c r="P41" s="78">
        <v>0</v>
      </c>
      <c r="Q41" s="78">
        <v>0</v>
      </c>
      <c r="R41" s="78">
        <v>0</v>
      </c>
    </row>
    <row r="42" spans="2:18">
      <c r="B42" s="79" t="s">
        <v>286</v>
      </c>
      <c r="C42" s="16"/>
      <c r="D42" s="16"/>
      <c r="H42" s="81">
        <v>0</v>
      </c>
      <c r="K42" s="80">
        <v>0</v>
      </c>
      <c r="L42" s="81">
        <v>0</v>
      </c>
      <c r="N42" s="81">
        <v>0</v>
      </c>
      <c r="O42" s="81">
        <v>0</v>
      </c>
      <c r="Q42" s="80">
        <v>0</v>
      </c>
      <c r="R42" s="80">
        <v>0</v>
      </c>
    </row>
    <row r="43" spans="2:18">
      <c r="B43" t="s">
        <v>222</v>
      </c>
      <c r="C43" t="s">
        <v>222</v>
      </c>
      <c r="D43" s="16"/>
      <c r="E43" t="s">
        <v>222</v>
      </c>
      <c r="H43" s="77">
        <v>0</v>
      </c>
      <c r="I43" t="s">
        <v>222</v>
      </c>
      <c r="J43" s="78">
        <v>0</v>
      </c>
      <c r="K43" s="78">
        <v>0</v>
      </c>
      <c r="L43" s="77">
        <v>0</v>
      </c>
      <c r="M43" s="77">
        <v>0</v>
      </c>
      <c r="O43" s="77">
        <v>0</v>
      </c>
      <c r="P43" s="78">
        <v>0</v>
      </c>
      <c r="Q43" s="78">
        <v>0</v>
      </c>
      <c r="R43" s="78">
        <v>0</v>
      </c>
    </row>
    <row r="44" spans="2:18">
      <c r="B44" t="s">
        <v>287</v>
      </c>
      <c r="C44" s="16"/>
      <c r="D44" s="16"/>
    </row>
    <row r="45" spans="2:18">
      <c r="B45" t="s">
        <v>288</v>
      </c>
      <c r="C45" s="16"/>
      <c r="D45" s="16"/>
    </row>
    <row r="46" spans="2:18">
      <c r="B46" t="s">
        <v>289</v>
      </c>
      <c r="C46" s="16"/>
      <c r="D46" s="16"/>
    </row>
    <row r="47" spans="2:18">
      <c r="B47" t="s">
        <v>290</v>
      </c>
      <c r="C47" s="16"/>
      <c r="D47" s="16"/>
    </row>
    <row r="48" spans="2:18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R6"/>
    <mergeCell ref="B7:R7"/>
  </mergeCells>
  <dataValidations count="1">
    <dataValidation allowBlank="1" showInputMessage="1" showErrorMessage="1" sqref="A1:M1048576 O1:XFD1048576 N1:N7 N11:N1048576 N9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P69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8">
      <c r="B1" s="2" t="s">
        <v>0</v>
      </c>
      <c r="C1" t="s">
        <v>197</v>
      </c>
    </row>
    <row r="2" spans="2:68">
      <c r="B2" s="2" t="s">
        <v>1</v>
      </c>
      <c r="C2" t="s">
        <v>198</v>
      </c>
    </row>
    <row r="3" spans="2:68">
      <c r="B3" s="2" t="s">
        <v>2</v>
      </c>
      <c r="C3" t="s">
        <v>199</v>
      </c>
    </row>
    <row r="4" spans="2:68">
      <c r="B4" s="2" t="s">
        <v>3</v>
      </c>
      <c r="C4" t="s">
        <v>200</v>
      </c>
    </row>
    <row r="6" spans="2:68" ht="26.25" customHeight="1">
      <c r="B6" s="95" t="s">
        <v>68</v>
      </c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8"/>
      <c r="S6" s="98"/>
      <c r="T6" s="98"/>
      <c r="U6" s="99"/>
      <c r="BP6" s="19"/>
    </row>
    <row r="7" spans="2:68" ht="26.25" customHeight="1">
      <c r="B7" s="95" t="s">
        <v>82</v>
      </c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8"/>
      <c r="S7" s="98"/>
      <c r="T7" s="98"/>
      <c r="U7" s="99"/>
      <c r="BK7" s="19"/>
      <c r="BP7" s="19"/>
    </row>
    <row r="8" spans="2:68" s="19" customFormat="1" ht="63">
      <c r="B8" s="37" t="s">
        <v>48</v>
      </c>
      <c r="C8" s="18" t="s">
        <v>49</v>
      </c>
      <c r="D8" s="18" t="s">
        <v>70</v>
      </c>
      <c r="E8" s="18" t="s">
        <v>83</v>
      </c>
      <c r="F8" s="18" t="s">
        <v>50</v>
      </c>
      <c r="G8" s="18" t="s">
        <v>84</v>
      </c>
      <c r="H8" s="18" t="s">
        <v>51</v>
      </c>
      <c r="I8" s="18" t="s">
        <v>52</v>
      </c>
      <c r="J8" s="18" t="s">
        <v>71</v>
      </c>
      <c r="K8" s="18" t="s">
        <v>72</v>
      </c>
      <c r="L8" s="18" t="s">
        <v>53</v>
      </c>
      <c r="M8" s="18" t="s">
        <v>54</v>
      </c>
      <c r="N8" s="18" t="s">
        <v>55</v>
      </c>
      <c r="O8" s="18" t="s">
        <v>187</v>
      </c>
      <c r="P8" s="18" t="s">
        <v>188</v>
      </c>
      <c r="Q8" s="38" t="s">
        <v>192</v>
      </c>
      <c r="R8" s="18" t="s">
        <v>56</v>
      </c>
      <c r="S8" s="18" t="s">
        <v>73</v>
      </c>
      <c r="T8" s="18" t="s">
        <v>57</v>
      </c>
      <c r="U8" s="39" t="s">
        <v>183</v>
      </c>
      <c r="W8" s="16"/>
      <c r="BA8" s="16"/>
      <c r="BK8" s="16"/>
      <c r="BL8" s="16"/>
      <c r="BM8" s="16"/>
      <c r="BP8" s="23"/>
    </row>
    <row r="9" spans="2:68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74</v>
      </c>
      <c r="K9" s="21" t="s">
        <v>75</v>
      </c>
      <c r="L9" s="21"/>
      <c r="M9" s="21" t="s">
        <v>7</v>
      </c>
      <c r="N9" s="21" t="s">
        <v>7</v>
      </c>
      <c r="O9" s="21" t="s">
        <v>184</v>
      </c>
      <c r="P9" s="21"/>
      <c r="Q9" s="21" t="s">
        <v>185</v>
      </c>
      <c r="R9" s="21" t="s">
        <v>6</v>
      </c>
      <c r="S9" s="21" t="s">
        <v>7</v>
      </c>
      <c r="T9" s="21" t="s">
        <v>7</v>
      </c>
      <c r="U9" s="41" t="s">
        <v>7</v>
      </c>
      <c r="BK9" s="16"/>
      <c r="BM9" s="16"/>
      <c r="BP9" s="23"/>
    </row>
    <row r="10" spans="2:68" s="23" customFormat="1" ht="18" customHeight="1">
      <c r="B10" s="4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7" t="s">
        <v>85</v>
      </c>
      <c r="S10" s="7" t="s">
        <v>86</v>
      </c>
      <c r="T10" s="25" t="s">
        <v>87</v>
      </c>
      <c r="U10" s="43" t="s">
        <v>186</v>
      </c>
      <c r="V10" s="35"/>
      <c r="BK10" s="16"/>
      <c r="BL10" s="19"/>
      <c r="BM10" s="16"/>
      <c r="BP10" s="16"/>
    </row>
    <row r="11" spans="2:68" s="23" customFormat="1" ht="18" customHeight="1" thickBot="1">
      <c r="B11" s="4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5">
        <v>0</v>
      </c>
      <c r="P11" s="33"/>
      <c r="Q11" s="75">
        <v>0</v>
      </c>
      <c r="R11" s="75">
        <v>0</v>
      </c>
      <c r="S11" s="7"/>
      <c r="T11" s="76">
        <v>0</v>
      </c>
      <c r="U11" s="76">
        <v>0</v>
      </c>
      <c r="V11" s="35"/>
      <c r="BK11" s="16"/>
      <c r="BL11" s="19"/>
      <c r="BM11" s="16"/>
      <c r="BP11" s="16"/>
    </row>
    <row r="12" spans="2:68">
      <c r="B12" s="79" t="s">
        <v>202</v>
      </c>
      <c r="C12" s="16"/>
      <c r="D12" s="16"/>
      <c r="E12" s="16"/>
      <c r="F12" s="16"/>
      <c r="G12" s="16"/>
      <c r="K12" s="81">
        <v>0</v>
      </c>
      <c r="N12" s="80">
        <v>0</v>
      </c>
      <c r="O12" s="81">
        <v>0</v>
      </c>
      <c r="Q12" s="81">
        <v>0</v>
      </c>
      <c r="R12" s="81">
        <v>0</v>
      </c>
      <c r="T12" s="80">
        <v>0</v>
      </c>
      <c r="U12" s="80">
        <v>0</v>
      </c>
    </row>
    <row r="13" spans="2:68">
      <c r="B13" s="79" t="s">
        <v>291</v>
      </c>
      <c r="C13" s="16"/>
      <c r="D13" s="16"/>
      <c r="E13" s="16"/>
      <c r="F13" s="16"/>
      <c r="G13" s="16"/>
      <c r="K13" s="81">
        <v>0</v>
      </c>
      <c r="N13" s="80">
        <v>0</v>
      </c>
      <c r="O13" s="81">
        <v>0</v>
      </c>
      <c r="Q13" s="81">
        <v>0</v>
      </c>
      <c r="R13" s="81">
        <v>0</v>
      </c>
      <c r="T13" s="80">
        <v>0</v>
      </c>
      <c r="U13" s="80">
        <v>0</v>
      </c>
    </row>
    <row r="14" spans="2:68">
      <c r="B14" t="s">
        <v>222</v>
      </c>
      <c r="C14" t="s">
        <v>222</v>
      </c>
      <c r="D14" s="16"/>
      <c r="E14" s="16"/>
      <c r="F14" s="16"/>
      <c r="G14" t="s">
        <v>222</v>
      </c>
      <c r="H14" t="s">
        <v>222</v>
      </c>
      <c r="K14" s="77">
        <v>0</v>
      </c>
      <c r="L14" t="s">
        <v>222</v>
      </c>
      <c r="M14" s="78">
        <v>0</v>
      </c>
      <c r="N14" s="78">
        <v>0</v>
      </c>
      <c r="O14" s="77">
        <v>0</v>
      </c>
      <c r="P14" s="77">
        <v>0</v>
      </c>
      <c r="R14" s="77">
        <v>0</v>
      </c>
      <c r="S14" s="78">
        <v>0</v>
      </c>
      <c r="T14" s="78">
        <v>0</v>
      </c>
      <c r="U14" s="78">
        <v>0</v>
      </c>
    </row>
    <row r="15" spans="2:68">
      <c r="B15" s="79" t="s">
        <v>256</v>
      </c>
      <c r="C15" s="16"/>
      <c r="D15" s="16"/>
      <c r="E15" s="16"/>
      <c r="F15" s="16"/>
      <c r="G15" s="16"/>
      <c r="K15" s="81">
        <v>0</v>
      </c>
      <c r="N15" s="80">
        <v>0</v>
      </c>
      <c r="O15" s="81">
        <v>0</v>
      </c>
      <c r="Q15" s="81">
        <v>0</v>
      </c>
      <c r="R15" s="81">
        <v>0</v>
      </c>
      <c r="T15" s="80">
        <v>0</v>
      </c>
      <c r="U15" s="80">
        <v>0</v>
      </c>
    </row>
    <row r="16" spans="2:68">
      <c r="B16" t="s">
        <v>222</v>
      </c>
      <c r="C16" t="s">
        <v>222</v>
      </c>
      <c r="D16" s="16"/>
      <c r="E16" s="16"/>
      <c r="F16" s="16"/>
      <c r="G16" t="s">
        <v>222</v>
      </c>
      <c r="H16" t="s">
        <v>222</v>
      </c>
      <c r="K16" s="77">
        <v>0</v>
      </c>
      <c r="L16" t="s">
        <v>222</v>
      </c>
      <c r="M16" s="78">
        <v>0</v>
      </c>
      <c r="N16" s="78">
        <v>0</v>
      </c>
      <c r="O16" s="77">
        <v>0</v>
      </c>
      <c r="P16" s="77">
        <v>0</v>
      </c>
      <c r="R16" s="77">
        <v>0</v>
      </c>
      <c r="S16" s="78">
        <v>0</v>
      </c>
      <c r="T16" s="78">
        <v>0</v>
      </c>
      <c r="U16" s="78">
        <v>0</v>
      </c>
    </row>
    <row r="17" spans="2:21">
      <c r="B17" s="79" t="s">
        <v>292</v>
      </c>
      <c r="C17" s="16"/>
      <c r="D17" s="16"/>
      <c r="E17" s="16"/>
      <c r="F17" s="16"/>
      <c r="G17" s="16"/>
      <c r="K17" s="81">
        <v>0</v>
      </c>
      <c r="N17" s="80">
        <v>0</v>
      </c>
      <c r="O17" s="81">
        <v>0</v>
      </c>
      <c r="Q17" s="81">
        <v>0</v>
      </c>
      <c r="R17" s="81">
        <v>0</v>
      </c>
      <c r="T17" s="80">
        <v>0</v>
      </c>
      <c r="U17" s="80">
        <v>0</v>
      </c>
    </row>
    <row r="18" spans="2:21">
      <c r="B18" t="s">
        <v>222</v>
      </c>
      <c r="C18" t="s">
        <v>222</v>
      </c>
      <c r="D18" s="16"/>
      <c r="E18" s="16"/>
      <c r="F18" s="16"/>
      <c r="G18" t="s">
        <v>222</v>
      </c>
      <c r="H18" t="s">
        <v>222</v>
      </c>
      <c r="K18" s="77">
        <v>0</v>
      </c>
      <c r="L18" t="s">
        <v>222</v>
      </c>
      <c r="M18" s="78">
        <v>0</v>
      </c>
      <c r="N18" s="78">
        <v>0</v>
      </c>
      <c r="O18" s="77">
        <v>0</v>
      </c>
      <c r="P18" s="77">
        <v>0</v>
      </c>
      <c r="R18" s="77">
        <v>0</v>
      </c>
      <c r="S18" s="78">
        <v>0</v>
      </c>
      <c r="T18" s="78">
        <v>0</v>
      </c>
      <c r="U18" s="78">
        <v>0</v>
      </c>
    </row>
    <row r="19" spans="2:21">
      <c r="B19" s="79" t="s">
        <v>227</v>
      </c>
      <c r="C19" s="16"/>
      <c r="D19" s="16"/>
      <c r="E19" s="16"/>
      <c r="F19" s="16"/>
      <c r="G19" s="16"/>
      <c r="K19" s="81">
        <v>0</v>
      </c>
      <c r="N19" s="80">
        <v>0</v>
      </c>
      <c r="O19" s="81">
        <v>0</v>
      </c>
      <c r="Q19" s="81">
        <v>0</v>
      </c>
      <c r="R19" s="81">
        <v>0</v>
      </c>
      <c r="T19" s="80">
        <v>0</v>
      </c>
      <c r="U19" s="80">
        <v>0</v>
      </c>
    </row>
    <row r="20" spans="2:21">
      <c r="B20" s="79" t="s">
        <v>293</v>
      </c>
      <c r="C20" s="16"/>
      <c r="D20" s="16"/>
      <c r="E20" s="16"/>
      <c r="F20" s="16"/>
      <c r="G20" s="16"/>
      <c r="K20" s="81">
        <v>0</v>
      </c>
      <c r="N20" s="80">
        <v>0</v>
      </c>
      <c r="O20" s="81">
        <v>0</v>
      </c>
      <c r="Q20" s="81">
        <v>0</v>
      </c>
      <c r="R20" s="81">
        <v>0</v>
      </c>
      <c r="T20" s="80">
        <v>0</v>
      </c>
      <c r="U20" s="80">
        <v>0</v>
      </c>
    </row>
    <row r="21" spans="2:21">
      <c r="B21" t="s">
        <v>222</v>
      </c>
      <c r="C21" t="s">
        <v>222</v>
      </c>
      <c r="D21" s="16"/>
      <c r="E21" s="16"/>
      <c r="F21" s="16"/>
      <c r="G21" t="s">
        <v>222</v>
      </c>
      <c r="H21" t="s">
        <v>222</v>
      </c>
      <c r="K21" s="77">
        <v>0</v>
      </c>
      <c r="L21" t="s">
        <v>222</v>
      </c>
      <c r="M21" s="78">
        <v>0</v>
      </c>
      <c r="N21" s="78">
        <v>0</v>
      </c>
      <c r="O21" s="77">
        <v>0</v>
      </c>
      <c r="P21" s="77">
        <v>0</v>
      </c>
      <c r="R21" s="77">
        <v>0</v>
      </c>
      <c r="S21" s="78">
        <v>0</v>
      </c>
      <c r="T21" s="78">
        <v>0</v>
      </c>
      <c r="U21" s="78">
        <v>0</v>
      </c>
    </row>
    <row r="22" spans="2:21">
      <c r="B22" s="79" t="s">
        <v>294</v>
      </c>
      <c r="C22" s="16"/>
      <c r="D22" s="16"/>
      <c r="E22" s="16"/>
      <c r="F22" s="16"/>
      <c r="G22" s="16"/>
      <c r="K22" s="81">
        <v>0</v>
      </c>
      <c r="N22" s="80">
        <v>0</v>
      </c>
      <c r="O22" s="81">
        <v>0</v>
      </c>
      <c r="Q22" s="81">
        <v>0</v>
      </c>
      <c r="R22" s="81">
        <v>0</v>
      </c>
      <c r="T22" s="80">
        <v>0</v>
      </c>
      <c r="U22" s="80">
        <v>0</v>
      </c>
    </row>
    <row r="23" spans="2:21">
      <c r="B23" t="s">
        <v>222</v>
      </c>
      <c r="C23" t="s">
        <v>222</v>
      </c>
      <c r="D23" s="16"/>
      <c r="E23" s="16"/>
      <c r="F23" s="16"/>
      <c r="G23" t="s">
        <v>222</v>
      </c>
      <c r="H23" t="s">
        <v>222</v>
      </c>
      <c r="K23" s="77">
        <v>0</v>
      </c>
      <c r="L23" t="s">
        <v>222</v>
      </c>
      <c r="M23" s="78">
        <v>0</v>
      </c>
      <c r="N23" s="78">
        <v>0</v>
      </c>
      <c r="O23" s="77">
        <v>0</v>
      </c>
      <c r="P23" s="77">
        <v>0</v>
      </c>
      <c r="R23" s="77">
        <v>0</v>
      </c>
      <c r="S23" s="78">
        <v>0</v>
      </c>
      <c r="T23" s="78">
        <v>0</v>
      </c>
      <c r="U23" s="78">
        <v>0</v>
      </c>
    </row>
    <row r="24" spans="2:21">
      <c r="B24" t="s">
        <v>229</v>
      </c>
      <c r="C24" s="16"/>
      <c r="D24" s="16"/>
      <c r="E24" s="16"/>
      <c r="F24" s="16"/>
      <c r="G24" s="16"/>
    </row>
    <row r="25" spans="2:21">
      <c r="B25" t="s">
        <v>287</v>
      </c>
      <c r="C25" s="16"/>
      <c r="D25" s="16"/>
      <c r="E25" s="16"/>
      <c r="F25" s="16"/>
      <c r="G25" s="16"/>
    </row>
    <row r="26" spans="2:21">
      <c r="B26" t="s">
        <v>288</v>
      </c>
      <c r="C26" s="16"/>
      <c r="D26" s="16"/>
      <c r="E26" s="16"/>
      <c r="F26" s="16"/>
      <c r="G26" s="16"/>
    </row>
    <row r="27" spans="2:21">
      <c r="B27" t="s">
        <v>289</v>
      </c>
      <c r="C27" s="16"/>
      <c r="D27" s="16"/>
      <c r="E27" s="16"/>
      <c r="F27" s="16"/>
      <c r="G27" s="16"/>
    </row>
    <row r="28" spans="2:21">
      <c r="B28" t="s">
        <v>290</v>
      </c>
      <c r="C28" s="16"/>
      <c r="D28" s="16"/>
      <c r="E28" s="16"/>
      <c r="F28" s="16"/>
      <c r="G28" s="16"/>
    </row>
    <row r="29" spans="2:21">
      <c r="C29" s="16"/>
      <c r="D29" s="16"/>
      <c r="E29" s="16"/>
      <c r="F29" s="16"/>
      <c r="G29" s="16"/>
    </row>
    <row r="30" spans="2:21">
      <c r="C30" s="16"/>
      <c r="D30" s="16"/>
      <c r="E30" s="16"/>
      <c r="F30" s="16"/>
      <c r="G30" s="16"/>
    </row>
    <row r="31" spans="2:21">
      <c r="C31" s="16"/>
      <c r="D31" s="16"/>
      <c r="E31" s="16"/>
      <c r="F31" s="16"/>
      <c r="G31" s="16"/>
    </row>
    <row r="32" spans="2:21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U6"/>
    <mergeCell ref="B7:U7"/>
  </mergeCells>
  <dataValidations count="6">
    <dataValidation type="list" allowBlank="1" showInputMessage="1" showErrorMessage="1" sqref="G12:G684">
      <formula1>$BM$6:$BM$11</formula1>
    </dataValidation>
    <dataValidation type="list" allowBlank="1" showInputMessage="1" showErrorMessage="1" sqref="L12:L466">
      <formula1>$BP$6:$BP$11</formula1>
    </dataValidation>
    <dataValidation type="list" allowBlank="1" showInputMessage="1" showErrorMessage="1" sqref="E12:E183">
      <formula1>$BK$6:$BK$11</formula1>
    </dataValidation>
    <dataValidation type="list" allowBlank="1" showInputMessage="1" showErrorMessage="1" sqref="I12:I466">
      <formula1>$BO$6:$BO$9</formula1>
    </dataValidation>
    <dataValidation allowBlank="1" showInputMessage="1" showErrorMessage="1" sqref="A1 Q9"/>
    <dataValidation type="list" allowBlank="1" showInputMessage="1" showErrorMessage="1" sqref="E184:E691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N80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6">
      <c r="B1" s="2" t="s">
        <v>0</v>
      </c>
      <c r="C1" t="s">
        <v>197</v>
      </c>
    </row>
    <row r="2" spans="2:66">
      <c r="B2" s="2" t="s">
        <v>1</v>
      </c>
      <c r="C2" t="s">
        <v>198</v>
      </c>
    </row>
    <row r="3" spans="2:66">
      <c r="B3" s="2" t="s">
        <v>2</v>
      </c>
      <c r="C3" t="s">
        <v>199</v>
      </c>
    </row>
    <row r="4" spans="2:66">
      <c r="B4" s="2" t="s">
        <v>3</v>
      </c>
      <c r="C4" t="s">
        <v>200</v>
      </c>
    </row>
    <row r="6" spans="2:66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1"/>
      <c r="R6" s="101"/>
      <c r="S6" s="101"/>
      <c r="T6" s="101"/>
      <c r="U6" s="102"/>
    </row>
    <row r="7" spans="2:66" ht="26.25" customHeight="1">
      <c r="B7" s="100" t="s">
        <v>89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1"/>
      <c r="R7" s="101"/>
      <c r="S7" s="101"/>
      <c r="T7" s="101"/>
      <c r="U7" s="102"/>
      <c r="BN7" s="19"/>
    </row>
    <row r="8" spans="2:66" s="19" customFormat="1" ht="63">
      <c r="B8" s="4" t="s">
        <v>48</v>
      </c>
      <c r="C8" s="28" t="s">
        <v>49</v>
      </c>
      <c r="D8" s="28" t="s">
        <v>70</v>
      </c>
      <c r="E8" s="28" t="s">
        <v>83</v>
      </c>
      <c r="F8" s="28" t="s">
        <v>50</v>
      </c>
      <c r="G8" s="28" t="s">
        <v>84</v>
      </c>
      <c r="H8" s="28" t="s">
        <v>51</v>
      </c>
      <c r="I8" s="28" t="s">
        <v>52</v>
      </c>
      <c r="J8" s="28" t="s">
        <v>71</v>
      </c>
      <c r="K8" s="28" t="s">
        <v>72</v>
      </c>
      <c r="L8" s="28" t="s">
        <v>53</v>
      </c>
      <c r="M8" s="28" t="s">
        <v>54</v>
      </c>
      <c r="N8" s="28" t="s">
        <v>55</v>
      </c>
      <c r="O8" s="18" t="s">
        <v>187</v>
      </c>
      <c r="P8" s="28" t="s">
        <v>188</v>
      </c>
      <c r="Q8" s="38" t="s">
        <v>192</v>
      </c>
      <c r="R8" s="28" t="s">
        <v>56</v>
      </c>
      <c r="S8" s="18" t="s">
        <v>73</v>
      </c>
      <c r="T8" s="28" t="s">
        <v>57</v>
      </c>
      <c r="U8" s="28" t="s">
        <v>183</v>
      </c>
      <c r="W8" s="16"/>
      <c r="BJ8" s="16"/>
      <c r="BK8" s="16"/>
    </row>
    <row r="9" spans="2:66" s="19" customFormat="1" ht="20.25">
      <c r="B9" s="20"/>
      <c r="C9" s="21"/>
      <c r="D9" s="21"/>
      <c r="E9" s="21"/>
      <c r="F9" s="21"/>
      <c r="G9" s="21"/>
      <c r="H9" s="31"/>
      <c r="I9" s="31"/>
      <c r="J9" s="31" t="s">
        <v>74</v>
      </c>
      <c r="K9" s="31" t="s">
        <v>75</v>
      </c>
      <c r="L9" s="31"/>
      <c r="M9" s="31" t="s">
        <v>7</v>
      </c>
      <c r="N9" s="31" t="s">
        <v>7</v>
      </c>
      <c r="O9" s="31" t="s">
        <v>184</v>
      </c>
      <c r="P9" s="31"/>
      <c r="Q9" s="21" t="s">
        <v>185</v>
      </c>
      <c r="R9" s="31" t="s">
        <v>6</v>
      </c>
      <c r="S9" s="21" t="s">
        <v>7</v>
      </c>
      <c r="T9" s="45" t="s">
        <v>7</v>
      </c>
      <c r="U9" s="45" t="s">
        <v>7</v>
      </c>
      <c r="BI9" s="16"/>
      <c r="BJ9" s="16"/>
      <c r="BK9" s="16"/>
      <c r="BN9" s="23"/>
    </row>
    <row r="10" spans="2:66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3" t="s">
        <v>79</v>
      </c>
      <c r="Q10" s="7" t="s">
        <v>80</v>
      </c>
      <c r="R10" s="7" t="s">
        <v>85</v>
      </c>
      <c r="S10" s="7" t="s">
        <v>86</v>
      </c>
      <c r="T10" s="7" t="s">
        <v>87</v>
      </c>
      <c r="U10" s="34" t="s">
        <v>186</v>
      </c>
      <c r="V10" s="35"/>
      <c r="BI10" s="16"/>
      <c r="BJ10" s="19"/>
      <c r="BK10" s="16"/>
    </row>
    <row r="11" spans="2:66" s="23" customFormat="1" ht="18" customHeight="1">
      <c r="B11" s="24" t="s">
        <v>90</v>
      </c>
      <c r="C11" s="7"/>
      <c r="D11" s="7"/>
      <c r="E11" s="7"/>
      <c r="F11" s="7"/>
      <c r="G11" s="7"/>
      <c r="H11" s="7"/>
      <c r="I11" s="7"/>
      <c r="J11" s="7"/>
      <c r="K11" s="75">
        <v>4.53</v>
      </c>
      <c r="L11" s="7"/>
      <c r="M11" s="7"/>
      <c r="N11" s="76">
        <v>7.1999999999999998E-3</v>
      </c>
      <c r="O11" s="75">
        <v>29868959.850000001</v>
      </c>
      <c r="P11" s="33"/>
      <c r="Q11" s="75">
        <v>30.061229999999998</v>
      </c>
      <c r="R11" s="75">
        <v>32723.474637817999</v>
      </c>
      <c r="S11" s="7"/>
      <c r="T11" s="76">
        <v>1</v>
      </c>
      <c r="U11" s="76">
        <v>7.3499999999999996E-2</v>
      </c>
      <c r="V11" s="35"/>
      <c r="BI11" s="16"/>
      <c r="BJ11" s="19"/>
      <c r="BK11" s="16"/>
      <c r="BN11" s="16"/>
    </row>
    <row r="12" spans="2:66">
      <c r="B12" s="79" t="s">
        <v>202</v>
      </c>
      <c r="C12" s="16"/>
      <c r="D12" s="16"/>
      <c r="E12" s="16"/>
      <c r="F12" s="16"/>
      <c r="K12" s="81">
        <v>4.5</v>
      </c>
      <c r="N12" s="80">
        <v>6.7000000000000002E-3</v>
      </c>
      <c r="O12" s="81">
        <v>29701959.850000001</v>
      </c>
      <c r="Q12" s="81">
        <v>30.061229999999998</v>
      </c>
      <c r="R12" s="81">
        <v>32180.581072092999</v>
      </c>
      <c r="T12" s="80">
        <v>0.98340000000000005</v>
      </c>
      <c r="U12" s="80">
        <v>7.2300000000000003E-2</v>
      </c>
    </row>
    <row r="13" spans="2:66">
      <c r="B13" s="79" t="s">
        <v>291</v>
      </c>
      <c r="C13" s="16"/>
      <c r="D13" s="16"/>
      <c r="E13" s="16"/>
      <c r="F13" s="16"/>
      <c r="K13" s="81">
        <v>5.23</v>
      </c>
      <c r="N13" s="80">
        <v>-1.04E-2</v>
      </c>
      <c r="O13" s="81">
        <v>16193437.470000001</v>
      </c>
      <c r="Q13" s="81">
        <v>29.91264</v>
      </c>
      <c r="R13" s="81">
        <v>19157.492600563</v>
      </c>
      <c r="T13" s="80">
        <v>0.58540000000000003</v>
      </c>
      <c r="U13" s="80">
        <v>4.3099999999999999E-2</v>
      </c>
    </row>
    <row r="14" spans="2:66">
      <c r="B14" t="s">
        <v>295</v>
      </c>
      <c r="C14" t="s">
        <v>296</v>
      </c>
      <c r="D14" t="s">
        <v>100</v>
      </c>
      <c r="E14" t="s">
        <v>123</v>
      </c>
      <c r="F14" t="s">
        <v>297</v>
      </c>
      <c r="G14" t="s">
        <v>298</v>
      </c>
      <c r="H14" t="s">
        <v>207</v>
      </c>
      <c r="I14" t="s">
        <v>208</v>
      </c>
      <c r="J14" t="s">
        <v>299</v>
      </c>
      <c r="K14" s="77">
        <v>0.84</v>
      </c>
      <c r="L14" t="s">
        <v>102</v>
      </c>
      <c r="M14" s="78">
        <v>6.1999999999999998E-3</v>
      </c>
      <c r="N14" s="78">
        <v>-5.2999999999999999E-2</v>
      </c>
      <c r="O14" s="77">
        <v>2244002</v>
      </c>
      <c r="P14" s="77">
        <v>105.3</v>
      </c>
      <c r="Q14" s="77">
        <v>0</v>
      </c>
      <c r="R14" s="77">
        <v>2362.9341060000002</v>
      </c>
      <c r="S14" s="78">
        <v>5.0000000000000001E-4</v>
      </c>
      <c r="T14" s="78">
        <v>7.22E-2</v>
      </c>
      <c r="U14" s="78">
        <v>5.3E-3</v>
      </c>
    </row>
    <row r="15" spans="2:66">
      <c r="B15" t="s">
        <v>300</v>
      </c>
      <c r="C15" t="s">
        <v>301</v>
      </c>
      <c r="D15" t="s">
        <v>100</v>
      </c>
      <c r="E15" t="s">
        <v>123</v>
      </c>
      <c r="F15" t="s">
        <v>302</v>
      </c>
      <c r="G15" t="s">
        <v>303</v>
      </c>
      <c r="H15" t="s">
        <v>207</v>
      </c>
      <c r="I15" t="s">
        <v>208</v>
      </c>
      <c r="J15" t="s">
        <v>264</v>
      </c>
      <c r="K15" s="77">
        <v>7.88</v>
      </c>
      <c r="L15" t="s">
        <v>102</v>
      </c>
      <c r="M15" s="78">
        <v>1E-3</v>
      </c>
      <c r="N15" s="78">
        <v>-8.3999999999999995E-3</v>
      </c>
      <c r="O15" s="77">
        <v>2000000</v>
      </c>
      <c r="P15" s="77">
        <v>107.58</v>
      </c>
      <c r="Q15" s="77">
        <v>0</v>
      </c>
      <c r="R15" s="77">
        <v>2151.6</v>
      </c>
      <c r="S15" s="78">
        <v>2.7000000000000001E-3</v>
      </c>
      <c r="T15" s="78">
        <v>6.5799999999999997E-2</v>
      </c>
      <c r="U15" s="78">
        <v>4.7999999999999996E-3</v>
      </c>
    </row>
    <row r="16" spans="2:66">
      <c r="B16" t="s">
        <v>304</v>
      </c>
      <c r="C16" t="s">
        <v>305</v>
      </c>
      <c r="D16" t="s">
        <v>100</v>
      </c>
      <c r="E16" t="s">
        <v>123</v>
      </c>
      <c r="F16" t="s">
        <v>306</v>
      </c>
      <c r="G16" t="s">
        <v>303</v>
      </c>
      <c r="H16" t="s">
        <v>207</v>
      </c>
      <c r="I16" t="s">
        <v>208</v>
      </c>
      <c r="J16" t="s">
        <v>307</v>
      </c>
      <c r="K16" s="77">
        <v>4.4400000000000004</v>
      </c>
      <c r="L16" t="s">
        <v>102</v>
      </c>
      <c r="M16" s="78">
        <v>3.8E-3</v>
      </c>
      <c r="N16" s="78">
        <v>-1.41E-2</v>
      </c>
      <c r="O16" s="77">
        <v>1380368</v>
      </c>
      <c r="P16" s="77">
        <v>109.5</v>
      </c>
      <c r="Q16" s="77">
        <v>0</v>
      </c>
      <c r="R16" s="77">
        <v>1511.50296</v>
      </c>
      <c r="S16" s="78">
        <v>5.0000000000000001E-4</v>
      </c>
      <c r="T16" s="78">
        <v>4.6199999999999998E-2</v>
      </c>
      <c r="U16" s="78">
        <v>3.3999999999999998E-3</v>
      </c>
    </row>
    <row r="17" spans="2:21">
      <c r="B17" t="s">
        <v>308</v>
      </c>
      <c r="C17" t="s">
        <v>309</v>
      </c>
      <c r="D17" t="s">
        <v>100</v>
      </c>
      <c r="E17" t="s">
        <v>123</v>
      </c>
      <c r="F17" t="s">
        <v>310</v>
      </c>
      <c r="G17" t="s">
        <v>311</v>
      </c>
      <c r="H17" t="s">
        <v>207</v>
      </c>
      <c r="I17" t="s">
        <v>208</v>
      </c>
      <c r="J17" t="s">
        <v>312</v>
      </c>
      <c r="K17" s="77">
        <v>15.02</v>
      </c>
      <c r="L17" t="s">
        <v>102</v>
      </c>
      <c r="M17" s="78">
        <v>2.07E-2</v>
      </c>
      <c r="N17" s="78">
        <v>2.8999999999999998E-3</v>
      </c>
      <c r="O17" s="77">
        <v>610535.46</v>
      </c>
      <c r="P17" s="77">
        <v>129.9</v>
      </c>
      <c r="Q17" s="77">
        <v>0</v>
      </c>
      <c r="R17" s="77">
        <v>793.08556253999996</v>
      </c>
      <c r="S17" s="78">
        <v>2.9999999999999997E-4</v>
      </c>
      <c r="T17" s="78">
        <v>2.4199999999999999E-2</v>
      </c>
      <c r="U17" s="78">
        <v>1.8E-3</v>
      </c>
    </row>
    <row r="18" spans="2:21">
      <c r="B18" t="s">
        <v>313</v>
      </c>
      <c r="C18" t="s">
        <v>314</v>
      </c>
      <c r="D18" t="s">
        <v>100</v>
      </c>
      <c r="E18" t="s">
        <v>123</v>
      </c>
      <c r="F18" t="s">
        <v>315</v>
      </c>
      <c r="G18" t="s">
        <v>303</v>
      </c>
      <c r="H18" t="s">
        <v>207</v>
      </c>
      <c r="I18" t="s">
        <v>208</v>
      </c>
      <c r="J18" t="s">
        <v>316</v>
      </c>
      <c r="K18" s="77">
        <v>1.08</v>
      </c>
      <c r="L18" t="s">
        <v>102</v>
      </c>
      <c r="M18" s="78">
        <v>0.05</v>
      </c>
      <c r="N18" s="78">
        <v>-1.67E-2</v>
      </c>
      <c r="O18" s="77">
        <v>457420.23</v>
      </c>
      <c r="P18" s="77">
        <v>115.76</v>
      </c>
      <c r="Q18" s="77">
        <v>0</v>
      </c>
      <c r="R18" s="77">
        <v>529.50965824800005</v>
      </c>
      <c r="S18" s="78">
        <v>2.0000000000000001E-4</v>
      </c>
      <c r="T18" s="78">
        <v>1.6199999999999999E-2</v>
      </c>
      <c r="U18" s="78">
        <v>1.1999999999999999E-3</v>
      </c>
    </row>
    <row r="19" spans="2:21">
      <c r="B19" t="s">
        <v>317</v>
      </c>
      <c r="C19" t="s">
        <v>318</v>
      </c>
      <c r="D19" t="s">
        <v>100</v>
      </c>
      <c r="E19" t="s">
        <v>123</v>
      </c>
      <c r="F19" t="s">
        <v>315</v>
      </c>
      <c r="G19" t="s">
        <v>303</v>
      </c>
      <c r="H19" t="s">
        <v>207</v>
      </c>
      <c r="I19" t="s">
        <v>208</v>
      </c>
      <c r="J19" t="s">
        <v>319</v>
      </c>
      <c r="K19" s="77">
        <v>4.93</v>
      </c>
      <c r="L19" t="s">
        <v>102</v>
      </c>
      <c r="M19" s="78">
        <v>1.7500000000000002E-2</v>
      </c>
      <c r="N19" s="78">
        <v>-1.7299999999999999E-2</v>
      </c>
      <c r="O19" s="77">
        <v>664818.36</v>
      </c>
      <c r="P19" s="77">
        <v>118.4</v>
      </c>
      <c r="Q19" s="77">
        <v>0</v>
      </c>
      <c r="R19" s="77">
        <v>787.14493823999999</v>
      </c>
      <c r="S19" s="78">
        <v>2.0000000000000001E-4</v>
      </c>
      <c r="T19" s="78">
        <v>2.41E-2</v>
      </c>
      <c r="U19" s="78">
        <v>1.8E-3</v>
      </c>
    </row>
    <row r="20" spans="2:21">
      <c r="B20" t="s">
        <v>320</v>
      </c>
      <c r="C20" t="s">
        <v>321</v>
      </c>
      <c r="D20" t="s">
        <v>100</v>
      </c>
      <c r="E20" t="s">
        <v>123</v>
      </c>
      <c r="F20" t="s">
        <v>322</v>
      </c>
      <c r="G20" t="s">
        <v>323</v>
      </c>
      <c r="H20" t="s">
        <v>324</v>
      </c>
      <c r="I20" t="s">
        <v>208</v>
      </c>
      <c r="J20" t="s">
        <v>325</v>
      </c>
      <c r="K20" s="77">
        <v>5.7</v>
      </c>
      <c r="L20" t="s">
        <v>102</v>
      </c>
      <c r="M20" s="78">
        <v>3.85E-2</v>
      </c>
      <c r="N20" s="78">
        <v>-1.14E-2</v>
      </c>
      <c r="O20" s="77">
        <v>208721.15</v>
      </c>
      <c r="P20" s="77">
        <v>137.41</v>
      </c>
      <c r="Q20" s="77">
        <v>0</v>
      </c>
      <c r="R20" s="77">
        <v>286.80373221500003</v>
      </c>
      <c r="S20" s="78">
        <v>1E-4</v>
      </c>
      <c r="T20" s="78">
        <v>8.8000000000000005E-3</v>
      </c>
      <c r="U20" s="78">
        <v>5.9999999999999995E-4</v>
      </c>
    </row>
    <row r="21" spans="2:21">
      <c r="B21" t="s">
        <v>326</v>
      </c>
      <c r="C21" t="s">
        <v>327</v>
      </c>
      <c r="D21" t="s">
        <v>100</v>
      </c>
      <c r="E21" t="s">
        <v>123</v>
      </c>
      <c r="F21" t="s">
        <v>328</v>
      </c>
      <c r="G21" t="s">
        <v>329</v>
      </c>
      <c r="H21" t="s">
        <v>324</v>
      </c>
      <c r="I21" t="s">
        <v>208</v>
      </c>
      <c r="J21" t="s">
        <v>330</v>
      </c>
      <c r="K21" s="77">
        <v>9.58</v>
      </c>
      <c r="L21" t="s">
        <v>102</v>
      </c>
      <c r="M21" s="78">
        <v>8.9999999999999993E-3</v>
      </c>
      <c r="N21" s="78">
        <v>1.6999999999999999E-3</v>
      </c>
      <c r="O21" s="77">
        <v>646338</v>
      </c>
      <c r="P21" s="77">
        <v>108.11</v>
      </c>
      <c r="Q21" s="77">
        <v>2.6528999999999998</v>
      </c>
      <c r="R21" s="77">
        <v>701.40891180000006</v>
      </c>
      <c r="S21" s="78">
        <v>2.9999999999999997E-4</v>
      </c>
      <c r="T21" s="78">
        <v>2.1399999999999999E-2</v>
      </c>
      <c r="U21" s="78">
        <v>1.6000000000000001E-3</v>
      </c>
    </row>
    <row r="22" spans="2:21">
      <c r="B22" t="s">
        <v>331</v>
      </c>
      <c r="C22" t="s">
        <v>332</v>
      </c>
      <c r="D22" t="s">
        <v>100</v>
      </c>
      <c r="E22" t="s">
        <v>123</v>
      </c>
      <c r="F22" t="s">
        <v>333</v>
      </c>
      <c r="G22" t="s">
        <v>329</v>
      </c>
      <c r="H22" t="s">
        <v>334</v>
      </c>
      <c r="I22" t="s">
        <v>208</v>
      </c>
      <c r="J22" t="s">
        <v>335</v>
      </c>
      <c r="K22" s="77">
        <v>5.79</v>
      </c>
      <c r="L22" t="s">
        <v>102</v>
      </c>
      <c r="M22" s="78">
        <v>2.81E-2</v>
      </c>
      <c r="N22" s="78">
        <v>-6.3E-3</v>
      </c>
      <c r="O22" s="77">
        <v>14339.2</v>
      </c>
      <c r="P22" s="77">
        <v>125.35</v>
      </c>
      <c r="Q22" s="77">
        <v>0</v>
      </c>
      <c r="R22" s="77">
        <v>17.974187199999999</v>
      </c>
      <c r="S22" s="78">
        <v>0</v>
      </c>
      <c r="T22" s="78">
        <v>5.0000000000000001E-4</v>
      </c>
      <c r="U22" s="78">
        <v>0</v>
      </c>
    </row>
    <row r="23" spans="2:21">
      <c r="B23" t="s">
        <v>336</v>
      </c>
      <c r="C23" t="s">
        <v>337</v>
      </c>
      <c r="D23" t="s">
        <v>100</v>
      </c>
      <c r="E23" t="s">
        <v>123</v>
      </c>
      <c r="F23" t="s">
        <v>338</v>
      </c>
      <c r="G23" t="s">
        <v>329</v>
      </c>
      <c r="H23" t="s">
        <v>334</v>
      </c>
      <c r="I23" t="s">
        <v>208</v>
      </c>
      <c r="J23" t="s">
        <v>339</v>
      </c>
      <c r="K23" s="77">
        <v>7.41</v>
      </c>
      <c r="L23" t="s">
        <v>102</v>
      </c>
      <c r="M23" s="78">
        <v>2.5000000000000001E-3</v>
      </c>
      <c r="N23" s="78">
        <v>-3.3999999999999998E-3</v>
      </c>
      <c r="O23" s="77">
        <v>746760</v>
      </c>
      <c r="P23" s="77">
        <v>104.95</v>
      </c>
      <c r="Q23" s="77">
        <v>16.03342</v>
      </c>
      <c r="R23" s="77">
        <v>799.75804000000005</v>
      </c>
      <c r="S23" s="78">
        <v>6.9999999999999999E-4</v>
      </c>
      <c r="T23" s="78">
        <v>2.4400000000000002E-2</v>
      </c>
      <c r="U23" s="78">
        <v>1.8E-3</v>
      </c>
    </row>
    <row r="24" spans="2:21">
      <c r="B24" t="s">
        <v>340</v>
      </c>
      <c r="C24" t="s">
        <v>341</v>
      </c>
      <c r="D24" t="s">
        <v>100</v>
      </c>
      <c r="E24" t="s">
        <v>123</v>
      </c>
      <c r="F24" t="s">
        <v>315</v>
      </c>
      <c r="G24" t="s">
        <v>303</v>
      </c>
      <c r="H24" t="s">
        <v>334</v>
      </c>
      <c r="I24" t="s">
        <v>208</v>
      </c>
      <c r="J24" t="s">
        <v>342</v>
      </c>
      <c r="K24" s="77">
        <v>1.32</v>
      </c>
      <c r="L24" t="s">
        <v>102</v>
      </c>
      <c r="M24" s="78">
        <v>1.4200000000000001E-2</v>
      </c>
      <c r="N24" s="78">
        <v>-8.6999999999999994E-3</v>
      </c>
      <c r="O24" s="77">
        <v>7</v>
      </c>
      <c r="P24" s="77">
        <v>5390901</v>
      </c>
      <c r="Q24" s="77">
        <v>0</v>
      </c>
      <c r="R24" s="77">
        <v>377.36306999999999</v>
      </c>
      <c r="S24" s="78">
        <v>0</v>
      </c>
      <c r="T24" s="78">
        <v>1.15E-2</v>
      </c>
      <c r="U24" s="78">
        <v>8.0000000000000004E-4</v>
      </c>
    </row>
    <row r="25" spans="2:21">
      <c r="B25" t="s">
        <v>343</v>
      </c>
      <c r="C25" t="s">
        <v>344</v>
      </c>
      <c r="D25" t="s">
        <v>100</v>
      </c>
      <c r="E25" t="s">
        <v>123</v>
      </c>
      <c r="F25" t="s">
        <v>345</v>
      </c>
      <c r="G25" t="s">
        <v>346</v>
      </c>
      <c r="H25" t="s">
        <v>347</v>
      </c>
      <c r="I25" t="s">
        <v>208</v>
      </c>
      <c r="J25" t="s">
        <v>264</v>
      </c>
      <c r="K25" s="77">
        <v>5.13</v>
      </c>
      <c r="L25" t="s">
        <v>102</v>
      </c>
      <c r="M25" s="78">
        <v>5.0000000000000001E-3</v>
      </c>
      <c r="N25" s="78">
        <v>-5.9999999999999995E-4</v>
      </c>
      <c r="O25" s="77">
        <v>1205000</v>
      </c>
      <c r="P25" s="77">
        <v>102.83</v>
      </c>
      <c r="Q25" s="77">
        <v>0</v>
      </c>
      <c r="R25" s="77">
        <v>1239.1015</v>
      </c>
      <c r="S25" s="78">
        <v>2E-3</v>
      </c>
      <c r="T25" s="78">
        <v>3.7900000000000003E-2</v>
      </c>
      <c r="U25" s="78">
        <v>2.8E-3</v>
      </c>
    </row>
    <row r="26" spans="2:21">
      <c r="B26" t="s">
        <v>348</v>
      </c>
      <c r="C26" t="s">
        <v>349</v>
      </c>
      <c r="D26" t="s">
        <v>100</v>
      </c>
      <c r="E26" t="s">
        <v>123</v>
      </c>
      <c r="F26" t="s">
        <v>350</v>
      </c>
      <c r="G26" t="s">
        <v>329</v>
      </c>
      <c r="H26" t="s">
        <v>351</v>
      </c>
      <c r="I26" t="s">
        <v>150</v>
      </c>
      <c r="J26" t="s">
        <v>352</v>
      </c>
      <c r="K26" s="77">
        <v>6.68</v>
      </c>
      <c r="L26" t="s">
        <v>102</v>
      </c>
      <c r="M26" s="78">
        <v>1.3299999999999999E-2</v>
      </c>
      <c r="N26" s="78">
        <v>-6.9999999999999999E-4</v>
      </c>
      <c r="O26" s="77">
        <v>928000</v>
      </c>
      <c r="P26" s="77">
        <v>112.58</v>
      </c>
      <c r="Q26" s="77">
        <v>0</v>
      </c>
      <c r="R26" s="77">
        <v>1044.7424000000001</v>
      </c>
      <c r="S26" s="78">
        <v>1E-3</v>
      </c>
      <c r="T26" s="78">
        <v>3.1899999999999998E-2</v>
      </c>
      <c r="U26" s="78">
        <v>2.3E-3</v>
      </c>
    </row>
    <row r="27" spans="2:21">
      <c r="B27" t="s">
        <v>353</v>
      </c>
      <c r="C27" t="s">
        <v>354</v>
      </c>
      <c r="D27" t="s">
        <v>100</v>
      </c>
      <c r="E27" t="s">
        <v>123</v>
      </c>
      <c r="F27" t="s">
        <v>355</v>
      </c>
      <c r="G27" t="s">
        <v>346</v>
      </c>
      <c r="H27" t="s">
        <v>347</v>
      </c>
      <c r="I27" t="s">
        <v>208</v>
      </c>
      <c r="J27" t="s">
        <v>356</v>
      </c>
      <c r="K27" s="77">
        <v>1.7</v>
      </c>
      <c r="L27" t="s">
        <v>102</v>
      </c>
      <c r="M27" s="78">
        <v>5.3499999999999999E-2</v>
      </c>
      <c r="N27" s="78">
        <v>-4.1000000000000003E-3</v>
      </c>
      <c r="O27" s="77">
        <v>470168</v>
      </c>
      <c r="P27" s="77">
        <v>118.22</v>
      </c>
      <c r="Q27" s="77">
        <v>0</v>
      </c>
      <c r="R27" s="77">
        <v>555.83260959999996</v>
      </c>
      <c r="S27" s="78">
        <v>4.0000000000000002E-4</v>
      </c>
      <c r="T27" s="78">
        <v>1.7000000000000001E-2</v>
      </c>
      <c r="U27" s="78">
        <v>1.1999999999999999E-3</v>
      </c>
    </row>
    <row r="28" spans="2:21">
      <c r="B28" t="s">
        <v>357</v>
      </c>
      <c r="C28" t="s">
        <v>358</v>
      </c>
      <c r="D28" t="s">
        <v>100</v>
      </c>
      <c r="E28" t="s">
        <v>123</v>
      </c>
      <c r="F28" t="s">
        <v>355</v>
      </c>
      <c r="G28" t="s">
        <v>346</v>
      </c>
      <c r="H28" t="s">
        <v>347</v>
      </c>
      <c r="I28" t="s">
        <v>208</v>
      </c>
      <c r="J28" t="s">
        <v>359</v>
      </c>
      <c r="K28" s="77">
        <v>5.72</v>
      </c>
      <c r="L28" t="s">
        <v>102</v>
      </c>
      <c r="M28" s="78">
        <v>1.2500000000000001E-2</v>
      </c>
      <c r="N28" s="78">
        <v>5.0000000000000001E-3</v>
      </c>
      <c r="O28" s="77">
        <v>1160000</v>
      </c>
      <c r="P28" s="77">
        <v>105.17</v>
      </c>
      <c r="Q28" s="77">
        <v>0</v>
      </c>
      <c r="R28" s="77">
        <v>1219.972</v>
      </c>
      <c r="S28" s="78">
        <v>1.5E-3</v>
      </c>
      <c r="T28" s="78">
        <v>3.73E-2</v>
      </c>
      <c r="U28" s="78">
        <v>2.7000000000000001E-3</v>
      </c>
    </row>
    <row r="29" spans="2:21">
      <c r="B29" t="s">
        <v>360</v>
      </c>
      <c r="C29" t="s">
        <v>361</v>
      </c>
      <c r="D29" t="s">
        <v>100</v>
      </c>
      <c r="E29" t="s">
        <v>123</v>
      </c>
      <c r="F29" t="s">
        <v>306</v>
      </c>
      <c r="G29" t="s">
        <v>303</v>
      </c>
      <c r="H29" t="s">
        <v>351</v>
      </c>
      <c r="I29" t="s">
        <v>150</v>
      </c>
      <c r="J29" t="s">
        <v>362</v>
      </c>
      <c r="K29" s="77">
        <v>0.7</v>
      </c>
      <c r="L29" t="s">
        <v>102</v>
      </c>
      <c r="M29" s="78">
        <v>1.6899999999999998E-2</v>
      </c>
      <c r="N29" s="78">
        <v>-1.5699999999999999E-2</v>
      </c>
      <c r="O29" s="77">
        <v>20</v>
      </c>
      <c r="P29" s="77">
        <v>5327786</v>
      </c>
      <c r="Q29" s="77">
        <v>0</v>
      </c>
      <c r="R29" s="77">
        <v>1065.5572</v>
      </c>
      <c r="S29" s="78">
        <v>0</v>
      </c>
      <c r="T29" s="78">
        <v>3.2599999999999997E-2</v>
      </c>
      <c r="U29" s="78">
        <v>2.3999999999999998E-3</v>
      </c>
    </row>
    <row r="30" spans="2:21">
      <c r="B30" t="s">
        <v>363</v>
      </c>
      <c r="C30" t="s">
        <v>364</v>
      </c>
      <c r="D30" t="s">
        <v>100</v>
      </c>
      <c r="E30" t="s">
        <v>123</v>
      </c>
      <c r="F30" t="s">
        <v>365</v>
      </c>
      <c r="G30" t="s">
        <v>303</v>
      </c>
      <c r="H30" t="s">
        <v>347</v>
      </c>
      <c r="I30" t="s">
        <v>208</v>
      </c>
      <c r="J30" t="s">
        <v>366</v>
      </c>
      <c r="K30" s="77">
        <v>0</v>
      </c>
      <c r="L30" t="s">
        <v>102</v>
      </c>
      <c r="M30" s="78">
        <v>4.4999999999999998E-2</v>
      </c>
      <c r="N30" s="78">
        <v>0</v>
      </c>
      <c r="O30" s="77">
        <v>193432</v>
      </c>
      <c r="P30" s="77">
        <v>124.82</v>
      </c>
      <c r="Q30" s="77">
        <v>0</v>
      </c>
      <c r="R30" s="77">
        <v>241.44182240000001</v>
      </c>
      <c r="S30" s="78">
        <v>1E-4</v>
      </c>
      <c r="T30" s="78">
        <v>7.4000000000000003E-3</v>
      </c>
      <c r="U30" s="78">
        <v>5.0000000000000001E-4</v>
      </c>
    </row>
    <row r="31" spans="2:21">
      <c r="B31" t="s">
        <v>367</v>
      </c>
      <c r="C31" t="s">
        <v>368</v>
      </c>
      <c r="D31" t="s">
        <v>100</v>
      </c>
      <c r="E31" t="s">
        <v>123</v>
      </c>
      <c r="F31" t="s">
        <v>369</v>
      </c>
      <c r="G31" t="s">
        <v>329</v>
      </c>
      <c r="H31" t="s">
        <v>370</v>
      </c>
      <c r="I31" t="s">
        <v>208</v>
      </c>
      <c r="J31" t="s">
        <v>371</v>
      </c>
      <c r="K31" s="77">
        <v>7.5</v>
      </c>
      <c r="L31" t="s">
        <v>102</v>
      </c>
      <c r="M31" s="78">
        <v>5.0000000000000001E-3</v>
      </c>
      <c r="N31" s="78">
        <v>1.1000000000000001E-3</v>
      </c>
      <c r="O31" s="77">
        <v>768000</v>
      </c>
      <c r="P31" s="77">
        <v>104.09</v>
      </c>
      <c r="Q31" s="77">
        <v>0</v>
      </c>
      <c r="R31" s="77">
        <v>799.41120000000001</v>
      </c>
      <c r="S31" s="78">
        <v>3.8999999999999998E-3</v>
      </c>
      <c r="T31" s="78">
        <v>2.4400000000000002E-2</v>
      </c>
      <c r="U31" s="78">
        <v>1.8E-3</v>
      </c>
    </row>
    <row r="32" spans="2:21">
      <c r="B32" t="s">
        <v>372</v>
      </c>
      <c r="C32" t="s">
        <v>373</v>
      </c>
      <c r="D32" t="s">
        <v>100</v>
      </c>
      <c r="E32" t="s">
        <v>123</v>
      </c>
      <c r="F32" t="s">
        <v>374</v>
      </c>
      <c r="G32" t="s">
        <v>323</v>
      </c>
      <c r="H32" t="s">
        <v>370</v>
      </c>
      <c r="I32" t="s">
        <v>208</v>
      </c>
      <c r="J32" t="s">
        <v>375</v>
      </c>
      <c r="K32" s="77">
        <v>4.93</v>
      </c>
      <c r="L32" t="s">
        <v>102</v>
      </c>
      <c r="M32" s="78">
        <v>1.23E-2</v>
      </c>
      <c r="N32" s="78">
        <v>-7.7000000000000002E-3</v>
      </c>
      <c r="O32" s="77">
        <v>109252.7</v>
      </c>
      <c r="P32" s="77">
        <v>113.6</v>
      </c>
      <c r="Q32" s="77">
        <v>0</v>
      </c>
      <c r="R32" s="77">
        <v>124.11106719999999</v>
      </c>
      <c r="S32" s="78">
        <v>1E-4</v>
      </c>
      <c r="T32" s="78">
        <v>3.8E-3</v>
      </c>
      <c r="U32" s="78">
        <v>2.9999999999999997E-4</v>
      </c>
    </row>
    <row r="33" spans="2:21">
      <c r="B33" t="s">
        <v>376</v>
      </c>
      <c r="C33" t="s">
        <v>377</v>
      </c>
      <c r="D33" t="s">
        <v>100</v>
      </c>
      <c r="E33" t="s">
        <v>123</v>
      </c>
      <c r="F33" t="s">
        <v>378</v>
      </c>
      <c r="G33" t="s">
        <v>346</v>
      </c>
      <c r="H33" t="s">
        <v>379</v>
      </c>
      <c r="I33" t="s">
        <v>208</v>
      </c>
      <c r="J33" t="s">
        <v>380</v>
      </c>
      <c r="K33" s="77">
        <v>6.5</v>
      </c>
      <c r="L33" t="s">
        <v>102</v>
      </c>
      <c r="M33" s="78">
        <v>7.4000000000000003E-3</v>
      </c>
      <c r="N33" s="78">
        <v>3.0999999999999999E-3</v>
      </c>
      <c r="O33" s="77">
        <v>1244000</v>
      </c>
      <c r="P33" s="77">
        <v>103.46</v>
      </c>
      <c r="Q33" s="77">
        <v>0</v>
      </c>
      <c r="R33" s="77">
        <v>1287.0424</v>
      </c>
      <c r="S33" s="78">
        <v>4.1000000000000003E-3</v>
      </c>
      <c r="T33" s="78">
        <v>3.9300000000000002E-2</v>
      </c>
      <c r="U33" s="78">
        <v>2.8999999999999998E-3</v>
      </c>
    </row>
    <row r="34" spans="2:21">
      <c r="B34" t="s">
        <v>381</v>
      </c>
      <c r="C34" t="s">
        <v>382</v>
      </c>
      <c r="D34" t="s">
        <v>100</v>
      </c>
      <c r="E34" t="s">
        <v>123</v>
      </c>
      <c r="F34" t="s">
        <v>383</v>
      </c>
      <c r="G34" t="s">
        <v>329</v>
      </c>
      <c r="H34" t="s">
        <v>379</v>
      </c>
      <c r="I34" t="s">
        <v>208</v>
      </c>
      <c r="J34" t="s">
        <v>384</v>
      </c>
      <c r="K34" s="77">
        <v>3.17</v>
      </c>
      <c r="L34" t="s">
        <v>102</v>
      </c>
      <c r="M34" s="78">
        <v>3.0599999999999999E-2</v>
      </c>
      <c r="N34" s="78">
        <v>-1.12E-2</v>
      </c>
      <c r="O34" s="77">
        <v>77255.37</v>
      </c>
      <c r="P34" s="77">
        <v>117.6</v>
      </c>
      <c r="Q34" s="77">
        <v>11.226319999999999</v>
      </c>
      <c r="R34" s="77">
        <v>102.07863512</v>
      </c>
      <c r="S34" s="78">
        <v>2.0000000000000001E-4</v>
      </c>
      <c r="T34" s="78">
        <v>3.0999999999999999E-3</v>
      </c>
      <c r="U34" s="78">
        <v>2.0000000000000001E-4</v>
      </c>
    </row>
    <row r="35" spans="2:21">
      <c r="B35" t="s">
        <v>385</v>
      </c>
      <c r="C35" t="s">
        <v>386</v>
      </c>
      <c r="D35" t="s">
        <v>100</v>
      </c>
      <c r="E35" t="s">
        <v>123</v>
      </c>
      <c r="F35" t="s">
        <v>387</v>
      </c>
      <c r="G35" t="s">
        <v>388</v>
      </c>
      <c r="H35" t="s">
        <v>379</v>
      </c>
      <c r="I35" t="s">
        <v>208</v>
      </c>
      <c r="J35" t="s">
        <v>389</v>
      </c>
      <c r="K35" s="77">
        <v>5.82</v>
      </c>
      <c r="L35" t="s">
        <v>102</v>
      </c>
      <c r="M35" s="78">
        <v>7.4999999999999997E-3</v>
      </c>
      <c r="N35" s="78">
        <v>1.2999999999999999E-3</v>
      </c>
      <c r="O35" s="77">
        <v>561000</v>
      </c>
      <c r="P35" s="77">
        <v>103.66</v>
      </c>
      <c r="Q35" s="77">
        <v>0</v>
      </c>
      <c r="R35" s="77">
        <v>581.5326</v>
      </c>
      <c r="S35" s="78">
        <v>1.9E-3</v>
      </c>
      <c r="T35" s="78">
        <v>1.78E-2</v>
      </c>
      <c r="U35" s="78">
        <v>1.2999999999999999E-3</v>
      </c>
    </row>
    <row r="36" spans="2:21">
      <c r="B36" t="s">
        <v>390</v>
      </c>
      <c r="C36" t="s">
        <v>391</v>
      </c>
      <c r="D36" t="s">
        <v>100</v>
      </c>
      <c r="E36" t="s">
        <v>123</v>
      </c>
      <c r="F36" t="s">
        <v>392</v>
      </c>
      <c r="G36" t="s">
        <v>329</v>
      </c>
      <c r="H36" t="s">
        <v>393</v>
      </c>
      <c r="I36" t="s">
        <v>208</v>
      </c>
      <c r="J36" t="s">
        <v>394</v>
      </c>
      <c r="K36" s="77">
        <v>4.46</v>
      </c>
      <c r="L36" t="s">
        <v>102</v>
      </c>
      <c r="M36" s="78">
        <v>3.3000000000000002E-2</v>
      </c>
      <c r="N36" s="78">
        <v>6.7999999999999996E-3</v>
      </c>
      <c r="O36" s="77">
        <v>504000</v>
      </c>
      <c r="P36" s="77">
        <v>114.6</v>
      </c>
      <c r="Q36" s="77">
        <v>0</v>
      </c>
      <c r="R36" s="77">
        <v>577.58399999999995</v>
      </c>
      <c r="S36" s="78">
        <v>1E-3</v>
      </c>
      <c r="T36" s="78">
        <v>1.77E-2</v>
      </c>
      <c r="U36" s="78">
        <v>1.2999999999999999E-3</v>
      </c>
    </row>
    <row r="37" spans="2:21">
      <c r="B37" s="79" t="s">
        <v>256</v>
      </c>
      <c r="C37" s="16"/>
      <c r="D37" s="16"/>
      <c r="E37" s="16"/>
      <c r="F37" s="16"/>
      <c r="K37" s="81">
        <v>3.58</v>
      </c>
      <c r="N37" s="80">
        <v>2.2800000000000001E-2</v>
      </c>
      <c r="O37" s="81">
        <v>7345692.3300000001</v>
      </c>
      <c r="Q37" s="81">
        <v>0.14859</v>
      </c>
      <c r="R37" s="81">
        <v>7603.7494600350001</v>
      </c>
      <c r="T37" s="80">
        <v>0.2324</v>
      </c>
      <c r="U37" s="80">
        <v>1.7100000000000001E-2</v>
      </c>
    </row>
    <row r="38" spans="2:21">
      <c r="B38" t="s">
        <v>395</v>
      </c>
      <c r="C38" t="s">
        <v>396</v>
      </c>
      <c r="D38" t="s">
        <v>100</v>
      </c>
      <c r="E38" t="s">
        <v>123</v>
      </c>
      <c r="F38" t="s">
        <v>397</v>
      </c>
      <c r="G38" t="s">
        <v>398</v>
      </c>
      <c r="H38" t="s">
        <v>399</v>
      </c>
      <c r="I38" t="s">
        <v>150</v>
      </c>
      <c r="J38" t="s">
        <v>366</v>
      </c>
      <c r="K38" s="77">
        <v>1.41</v>
      </c>
      <c r="L38" t="s">
        <v>102</v>
      </c>
      <c r="M38" s="78">
        <v>1.49E-2</v>
      </c>
      <c r="N38" s="78">
        <v>4.1999999999999997E-3</v>
      </c>
      <c r="O38" s="77">
        <v>6176.04</v>
      </c>
      <c r="P38" s="77">
        <v>101.64</v>
      </c>
      <c r="Q38" s="77">
        <v>0</v>
      </c>
      <c r="R38" s="77">
        <v>6.2773270559999998</v>
      </c>
      <c r="S38" s="78">
        <v>0</v>
      </c>
      <c r="T38" s="78">
        <v>2.0000000000000001E-4</v>
      </c>
      <c r="U38" s="78">
        <v>0</v>
      </c>
    </row>
    <row r="39" spans="2:21">
      <c r="B39" t="s">
        <v>400</v>
      </c>
      <c r="C39" t="s">
        <v>401</v>
      </c>
      <c r="D39" t="s">
        <v>100</v>
      </c>
      <c r="E39" t="s">
        <v>123</v>
      </c>
      <c r="F39" t="s">
        <v>402</v>
      </c>
      <c r="G39" t="s">
        <v>346</v>
      </c>
      <c r="H39" t="s">
        <v>399</v>
      </c>
      <c r="I39" t="s">
        <v>150</v>
      </c>
      <c r="J39" t="s">
        <v>384</v>
      </c>
      <c r="K39" s="77">
        <v>5.75</v>
      </c>
      <c r="L39" t="s">
        <v>102</v>
      </c>
      <c r="M39" s="78">
        <v>3.6900000000000002E-2</v>
      </c>
      <c r="N39" s="78">
        <v>2.01E-2</v>
      </c>
      <c r="O39" s="77">
        <v>217399.52</v>
      </c>
      <c r="P39" s="77">
        <v>111.6</v>
      </c>
      <c r="Q39" s="77">
        <v>0</v>
      </c>
      <c r="R39" s="77">
        <v>242.61786432</v>
      </c>
      <c r="S39" s="78">
        <v>6.9999999999999999E-4</v>
      </c>
      <c r="T39" s="78">
        <v>7.4000000000000003E-3</v>
      </c>
      <c r="U39" s="78">
        <v>5.0000000000000001E-4</v>
      </c>
    </row>
    <row r="40" spans="2:21">
      <c r="B40" t="s">
        <v>403</v>
      </c>
      <c r="C40" t="s">
        <v>404</v>
      </c>
      <c r="D40" t="s">
        <v>100</v>
      </c>
      <c r="E40" t="s">
        <v>123</v>
      </c>
      <c r="F40" t="s">
        <v>405</v>
      </c>
      <c r="G40" t="s">
        <v>388</v>
      </c>
      <c r="H40" t="s">
        <v>406</v>
      </c>
      <c r="I40" t="s">
        <v>150</v>
      </c>
      <c r="J40" t="s">
        <v>407</v>
      </c>
      <c r="K40" s="77">
        <v>4.37</v>
      </c>
      <c r="L40" t="s">
        <v>102</v>
      </c>
      <c r="M40" s="78">
        <v>2.58E-2</v>
      </c>
      <c r="N40" s="78">
        <v>1.5599999999999999E-2</v>
      </c>
      <c r="O40" s="77">
        <v>460547.4</v>
      </c>
      <c r="P40" s="77">
        <v>104.48</v>
      </c>
      <c r="Q40" s="77">
        <v>0</v>
      </c>
      <c r="R40" s="77">
        <v>481.17992351999999</v>
      </c>
      <c r="S40" s="78">
        <v>2.3999999999999998E-3</v>
      </c>
      <c r="T40" s="78">
        <v>1.47E-2</v>
      </c>
      <c r="U40" s="78">
        <v>1.1000000000000001E-3</v>
      </c>
    </row>
    <row r="41" spans="2:21">
      <c r="B41" t="s">
        <v>408</v>
      </c>
      <c r="C41" t="s">
        <v>409</v>
      </c>
      <c r="D41" t="s">
        <v>100</v>
      </c>
      <c r="E41" t="s">
        <v>123</v>
      </c>
      <c r="F41" t="s">
        <v>410</v>
      </c>
      <c r="G41" t="s">
        <v>346</v>
      </c>
      <c r="H41" t="s">
        <v>370</v>
      </c>
      <c r="I41" t="s">
        <v>208</v>
      </c>
      <c r="J41" t="s">
        <v>411</v>
      </c>
      <c r="K41" s="77">
        <v>3.52</v>
      </c>
      <c r="L41" t="s">
        <v>102</v>
      </c>
      <c r="M41" s="78">
        <v>5.7000000000000002E-2</v>
      </c>
      <c r="N41" s="78">
        <v>4.8599999999999997E-2</v>
      </c>
      <c r="O41" s="77">
        <v>874000</v>
      </c>
      <c r="P41" s="77">
        <v>105.55</v>
      </c>
      <c r="Q41" s="77">
        <v>0</v>
      </c>
      <c r="R41" s="77">
        <v>922.50699999999995</v>
      </c>
      <c r="S41" s="78">
        <v>4.1999999999999997E-3</v>
      </c>
      <c r="T41" s="78">
        <v>2.8199999999999999E-2</v>
      </c>
      <c r="U41" s="78">
        <v>2.0999999999999999E-3</v>
      </c>
    </row>
    <row r="42" spans="2:21">
      <c r="B42" t="s">
        <v>412</v>
      </c>
      <c r="C42" t="s">
        <v>413</v>
      </c>
      <c r="D42" t="s">
        <v>100</v>
      </c>
      <c r="E42" t="s">
        <v>123</v>
      </c>
      <c r="F42" t="s">
        <v>414</v>
      </c>
      <c r="G42" t="s">
        <v>132</v>
      </c>
      <c r="H42" t="s">
        <v>370</v>
      </c>
      <c r="I42" t="s">
        <v>208</v>
      </c>
      <c r="J42" t="s">
        <v>384</v>
      </c>
      <c r="K42" s="77">
        <v>1.47</v>
      </c>
      <c r="L42" t="s">
        <v>102</v>
      </c>
      <c r="M42" s="78">
        <v>2.1600000000000001E-2</v>
      </c>
      <c r="N42" s="78">
        <v>6.8999999999999999E-3</v>
      </c>
      <c r="O42" s="77">
        <v>48899.83</v>
      </c>
      <c r="P42" s="77">
        <v>102.2</v>
      </c>
      <c r="Q42" s="77">
        <v>0</v>
      </c>
      <c r="R42" s="77">
        <v>49.975626259999999</v>
      </c>
      <c r="S42" s="78">
        <v>1E-4</v>
      </c>
      <c r="T42" s="78">
        <v>1.5E-3</v>
      </c>
      <c r="U42" s="78">
        <v>1E-4</v>
      </c>
    </row>
    <row r="43" spans="2:21">
      <c r="B43" t="s">
        <v>415</v>
      </c>
      <c r="C43" t="s">
        <v>416</v>
      </c>
      <c r="D43" t="s">
        <v>100</v>
      </c>
      <c r="E43" t="s">
        <v>123</v>
      </c>
      <c r="F43" t="s">
        <v>417</v>
      </c>
      <c r="G43" t="s">
        <v>418</v>
      </c>
      <c r="H43" t="s">
        <v>370</v>
      </c>
      <c r="I43" t="s">
        <v>208</v>
      </c>
      <c r="J43" t="s">
        <v>419</v>
      </c>
      <c r="K43" s="77">
        <v>7.47</v>
      </c>
      <c r="L43" t="s">
        <v>102</v>
      </c>
      <c r="M43" s="78">
        <v>2.3400000000000001E-2</v>
      </c>
      <c r="N43" s="78">
        <v>2.3599999999999999E-2</v>
      </c>
      <c r="O43" s="77">
        <v>99516</v>
      </c>
      <c r="P43" s="77">
        <v>100.12</v>
      </c>
      <c r="Q43" s="77">
        <v>0</v>
      </c>
      <c r="R43" s="77">
        <v>99.635419200000001</v>
      </c>
      <c r="S43" s="78">
        <v>2.9999999999999997E-4</v>
      </c>
      <c r="T43" s="78">
        <v>3.0000000000000001E-3</v>
      </c>
      <c r="U43" s="78">
        <v>2.0000000000000001E-4</v>
      </c>
    </row>
    <row r="44" spans="2:21">
      <c r="B44" t="s">
        <v>420</v>
      </c>
      <c r="C44" t="s">
        <v>421</v>
      </c>
      <c r="D44" t="s">
        <v>100</v>
      </c>
      <c r="E44" t="s">
        <v>123</v>
      </c>
      <c r="F44" t="s">
        <v>422</v>
      </c>
      <c r="G44" t="s">
        <v>388</v>
      </c>
      <c r="H44" t="s">
        <v>423</v>
      </c>
      <c r="I44" t="s">
        <v>150</v>
      </c>
      <c r="J44" t="s">
        <v>424</v>
      </c>
      <c r="K44" s="77">
        <v>3.1</v>
      </c>
      <c r="L44" t="s">
        <v>102</v>
      </c>
      <c r="M44" s="78">
        <v>2.9499999999999998E-2</v>
      </c>
      <c r="N44" s="78">
        <v>1.4E-2</v>
      </c>
      <c r="O44" s="77">
        <v>138474.9</v>
      </c>
      <c r="P44" s="77">
        <v>104.85</v>
      </c>
      <c r="Q44" s="77">
        <v>0</v>
      </c>
      <c r="R44" s="77">
        <v>145.19093265000001</v>
      </c>
      <c r="S44" s="78">
        <v>5.0000000000000001E-4</v>
      </c>
      <c r="T44" s="78">
        <v>4.4000000000000003E-3</v>
      </c>
      <c r="U44" s="78">
        <v>2.9999999999999997E-4</v>
      </c>
    </row>
    <row r="45" spans="2:21">
      <c r="B45" t="s">
        <v>425</v>
      </c>
      <c r="C45" t="s">
        <v>426</v>
      </c>
      <c r="D45" t="s">
        <v>100</v>
      </c>
      <c r="E45" t="s">
        <v>123</v>
      </c>
      <c r="F45" t="s">
        <v>427</v>
      </c>
      <c r="G45" t="s">
        <v>311</v>
      </c>
      <c r="H45" t="s">
        <v>379</v>
      </c>
      <c r="I45" t="s">
        <v>208</v>
      </c>
      <c r="J45" t="s">
        <v>428</v>
      </c>
      <c r="K45" s="77">
        <v>0.82</v>
      </c>
      <c r="L45" t="s">
        <v>102</v>
      </c>
      <c r="M45" s="78">
        <v>3.6999999999999998E-2</v>
      </c>
      <c r="N45" s="78">
        <v>1.18E-2</v>
      </c>
      <c r="O45" s="77">
        <v>355806</v>
      </c>
      <c r="P45" s="77">
        <v>102.7</v>
      </c>
      <c r="Q45" s="77">
        <v>0</v>
      </c>
      <c r="R45" s="77">
        <v>365.41276199999999</v>
      </c>
      <c r="S45" s="78">
        <v>5.4000000000000003E-3</v>
      </c>
      <c r="T45" s="78">
        <v>1.12E-2</v>
      </c>
      <c r="U45" s="78">
        <v>8.0000000000000004E-4</v>
      </c>
    </row>
    <row r="46" spans="2:21">
      <c r="B46" t="s">
        <v>429</v>
      </c>
      <c r="C46" t="s">
        <v>430</v>
      </c>
      <c r="D46" t="s">
        <v>100</v>
      </c>
      <c r="E46" t="s">
        <v>123</v>
      </c>
      <c r="F46" t="s">
        <v>431</v>
      </c>
      <c r="G46" t="s">
        <v>432</v>
      </c>
      <c r="H46" t="s">
        <v>379</v>
      </c>
      <c r="I46" t="s">
        <v>208</v>
      </c>
      <c r="J46" t="s">
        <v>433</v>
      </c>
      <c r="K46" s="77">
        <v>2.59</v>
      </c>
      <c r="L46" t="s">
        <v>102</v>
      </c>
      <c r="M46" s="78">
        <v>3.9E-2</v>
      </c>
      <c r="N46" s="78">
        <v>1.8499999999999999E-2</v>
      </c>
      <c r="O46" s="77">
        <v>235191</v>
      </c>
      <c r="P46" s="77">
        <v>106.36</v>
      </c>
      <c r="Q46" s="77">
        <v>0</v>
      </c>
      <c r="R46" s="77">
        <v>250.14914759999999</v>
      </c>
      <c r="S46" s="78">
        <v>2.0000000000000001E-4</v>
      </c>
      <c r="T46" s="78">
        <v>7.6E-3</v>
      </c>
      <c r="U46" s="78">
        <v>5.9999999999999995E-4</v>
      </c>
    </row>
    <row r="47" spans="2:21">
      <c r="B47" t="s">
        <v>434</v>
      </c>
      <c r="C47" t="s">
        <v>435</v>
      </c>
      <c r="D47" t="s">
        <v>100</v>
      </c>
      <c r="E47" t="s">
        <v>123</v>
      </c>
      <c r="F47" t="s">
        <v>436</v>
      </c>
      <c r="G47" t="s">
        <v>437</v>
      </c>
      <c r="H47" t="s">
        <v>423</v>
      </c>
      <c r="I47" t="s">
        <v>150</v>
      </c>
      <c r="J47" t="s">
        <v>411</v>
      </c>
      <c r="K47" s="77">
        <v>6.32</v>
      </c>
      <c r="L47" t="s">
        <v>123</v>
      </c>
      <c r="M47" s="78">
        <v>1.4999999999999999E-2</v>
      </c>
      <c r="N47" s="78">
        <v>2.29E-2</v>
      </c>
      <c r="O47" s="77">
        <v>549000</v>
      </c>
      <c r="P47" s="77">
        <v>95.72</v>
      </c>
      <c r="Q47" s="77">
        <v>0</v>
      </c>
      <c r="R47" s="77">
        <v>525.50279999999998</v>
      </c>
      <c r="S47" s="78">
        <v>1.4E-3</v>
      </c>
      <c r="T47" s="78">
        <v>1.61E-2</v>
      </c>
      <c r="U47" s="78">
        <v>1.1999999999999999E-3</v>
      </c>
    </row>
    <row r="48" spans="2:21">
      <c r="B48" t="s">
        <v>438</v>
      </c>
      <c r="C48" t="s">
        <v>439</v>
      </c>
      <c r="D48" t="s">
        <v>100</v>
      </c>
      <c r="E48" t="s">
        <v>123</v>
      </c>
      <c r="F48" t="s">
        <v>440</v>
      </c>
      <c r="G48" t="s">
        <v>346</v>
      </c>
      <c r="H48" t="s">
        <v>423</v>
      </c>
      <c r="I48" t="s">
        <v>150</v>
      </c>
      <c r="J48" t="s">
        <v>441</v>
      </c>
      <c r="K48" s="77">
        <v>4.7699999999999996</v>
      </c>
      <c r="L48" t="s">
        <v>102</v>
      </c>
      <c r="M48" s="78">
        <v>2.3E-2</v>
      </c>
      <c r="N48" s="78">
        <v>1.7899999999999999E-2</v>
      </c>
      <c r="O48" s="77">
        <v>825430</v>
      </c>
      <c r="P48" s="77">
        <v>103.13</v>
      </c>
      <c r="Q48" s="77">
        <v>0</v>
      </c>
      <c r="R48" s="77">
        <v>851.26595899999995</v>
      </c>
      <c r="S48" s="78">
        <v>1.4E-3</v>
      </c>
      <c r="T48" s="78">
        <v>2.5999999999999999E-2</v>
      </c>
      <c r="U48" s="78">
        <v>1.9E-3</v>
      </c>
    </row>
    <row r="49" spans="2:21">
      <c r="B49" t="s">
        <v>442</v>
      </c>
      <c r="C49" t="s">
        <v>443</v>
      </c>
      <c r="D49" t="s">
        <v>100</v>
      </c>
      <c r="E49" t="s">
        <v>123</v>
      </c>
      <c r="F49" t="s">
        <v>387</v>
      </c>
      <c r="G49" t="s">
        <v>388</v>
      </c>
      <c r="H49" t="s">
        <v>379</v>
      </c>
      <c r="I49" t="s">
        <v>208</v>
      </c>
      <c r="J49" t="s">
        <v>444</v>
      </c>
      <c r="K49" s="77">
        <v>1.81</v>
      </c>
      <c r="L49" t="s">
        <v>102</v>
      </c>
      <c r="M49" s="78">
        <v>4.2000000000000003E-2</v>
      </c>
      <c r="N49" s="78">
        <v>1.4E-2</v>
      </c>
      <c r="O49" s="77">
        <v>39341.339999999997</v>
      </c>
      <c r="P49" s="77">
        <v>105.7</v>
      </c>
      <c r="Q49" s="77">
        <v>0</v>
      </c>
      <c r="R49" s="77">
        <v>41.583796380000003</v>
      </c>
      <c r="S49" s="78">
        <v>1E-4</v>
      </c>
      <c r="T49" s="78">
        <v>1.2999999999999999E-3</v>
      </c>
      <c r="U49" s="78">
        <v>1E-4</v>
      </c>
    </row>
    <row r="50" spans="2:21">
      <c r="B50" t="s">
        <v>445</v>
      </c>
      <c r="C50" t="s">
        <v>446</v>
      </c>
      <c r="D50" t="s">
        <v>100</v>
      </c>
      <c r="E50" t="s">
        <v>123</v>
      </c>
      <c r="F50" t="s">
        <v>447</v>
      </c>
      <c r="G50" t="s">
        <v>346</v>
      </c>
      <c r="H50" t="s">
        <v>379</v>
      </c>
      <c r="I50" t="s">
        <v>208</v>
      </c>
      <c r="J50" t="s">
        <v>448</v>
      </c>
      <c r="K50" s="77">
        <v>1.05</v>
      </c>
      <c r="L50" t="s">
        <v>102</v>
      </c>
      <c r="M50" s="78">
        <v>4.65E-2</v>
      </c>
      <c r="N50" s="78">
        <v>1.7899999999999999E-2</v>
      </c>
      <c r="O50" s="77">
        <v>579361.93000000005</v>
      </c>
      <c r="P50" s="77">
        <v>105</v>
      </c>
      <c r="Q50" s="77">
        <v>0</v>
      </c>
      <c r="R50" s="77">
        <v>608.33002650000003</v>
      </c>
      <c r="S50" s="78">
        <v>2.5000000000000001E-3</v>
      </c>
      <c r="T50" s="78">
        <v>1.8599999999999998E-2</v>
      </c>
      <c r="U50" s="78">
        <v>1.4E-3</v>
      </c>
    </row>
    <row r="51" spans="2:21">
      <c r="B51" t="s">
        <v>449</v>
      </c>
      <c r="C51" t="s">
        <v>450</v>
      </c>
      <c r="D51" t="s">
        <v>100</v>
      </c>
      <c r="E51" t="s">
        <v>123</v>
      </c>
      <c r="F51" t="s">
        <v>451</v>
      </c>
      <c r="G51" t="s">
        <v>323</v>
      </c>
      <c r="H51" t="s">
        <v>393</v>
      </c>
      <c r="I51" t="s">
        <v>208</v>
      </c>
      <c r="J51" t="s">
        <v>352</v>
      </c>
      <c r="K51" s="77">
        <v>5.46</v>
      </c>
      <c r="L51" t="s">
        <v>102</v>
      </c>
      <c r="M51" s="78">
        <v>2.5000000000000001E-2</v>
      </c>
      <c r="N51" s="78">
        <v>2.2700000000000001E-2</v>
      </c>
      <c r="O51" s="77">
        <v>1014000</v>
      </c>
      <c r="P51" s="77">
        <v>102.1</v>
      </c>
      <c r="Q51" s="77">
        <v>0</v>
      </c>
      <c r="R51" s="77">
        <v>1035.2940000000001</v>
      </c>
      <c r="S51" s="78">
        <v>1.1999999999999999E-3</v>
      </c>
      <c r="T51" s="78">
        <v>3.1600000000000003E-2</v>
      </c>
      <c r="U51" s="78">
        <v>2.3E-3</v>
      </c>
    </row>
    <row r="52" spans="2:21">
      <c r="B52" t="s">
        <v>452</v>
      </c>
      <c r="C52" t="s">
        <v>453</v>
      </c>
      <c r="D52" t="s">
        <v>100</v>
      </c>
      <c r="E52" t="s">
        <v>123</v>
      </c>
      <c r="F52" t="s">
        <v>431</v>
      </c>
      <c r="G52" t="s">
        <v>432</v>
      </c>
      <c r="H52" t="s">
        <v>454</v>
      </c>
      <c r="I52" t="s">
        <v>150</v>
      </c>
      <c r="J52" t="s">
        <v>455</v>
      </c>
      <c r="K52" s="77">
        <v>1.37</v>
      </c>
      <c r="L52" t="s">
        <v>102</v>
      </c>
      <c r="M52" s="78">
        <v>4.5999999999999999E-2</v>
      </c>
      <c r="N52" s="78">
        <v>1.49E-2</v>
      </c>
      <c r="O52" s="77">
        <v>714064.14</v>
      </c>
      <c r="P52" s="77">
        <v>104.29</v>
      </c>
      <c r="Q52" s="77">
        <v>0</v>
      </c>
      <c r="R52" s="77">
        <v>744.69749160599997</v>
      </c>
      <c r="S52" s="78">
        <v>1E-3</v>
      </c>
      <c r="T52" s="78">
        <v>2.2800000000000001E-2</v>
      </c>
      <c r="U52" s="78">
        <v>1.6999999999999999E-3</v>
      </c>
    </row>
    <row r="53" spans="2:21">
      <c r="B53" t="s">
        <v>456</v>
      </c>
      <c r="C53" t="s">
        <v>457</v>
      </c>
      <c r="D53" t="s">
        <v>100</v>
      </c>
      <c r="E53" t="s">
        <v>123</v>
      </c>
      <c r="F53" t="s">
        <v>458</v>
      </c>
      <c r="G53" t="s">
        <v>432</v>
      </c>
      <c r="H53" t="s">
        <v>454</v>
      </c>
      <c r="I53" t="s">
        <v>150</v>
      </c>
      <c r="J53" t="s">
        <v>459</v>
      </c>
      <c r="K53" s="77">
        <v>1.96</v>
      </c>
      <c r="L53" t="s">
        <v>102</v>
      </c>
      <c r="M53" s="78">
        <v>2.4500000000000001E-2</v>
      </c>
      <c r="N53" s="78">
        <v>7.1000000000000004E-3</v>
      </c>
      <c r="O53" s="77">
        <v>4.5</v>
      </c>
      <c r="P53" s="77">
        <v>103.4</v>
      </c>
      <c r="Q53" s="77">
        <v>0</v>
      </c>
      <c r="R53" s="77">
        <v>4.653E-3</v>
      </c>
      <c r="S53" s="78">
        <v>0</v>
      </c>
      <c r="T53" s="78">
        <v>0</v>
      </c>
      <c r="U53" s="78">
        <v>0</v>
      </c>
    </row>
    <row r="54" spans="2:21">
      <c r="B54" t="s">
        <v>460</v>
      </c>
      <c r="C54" t="s">
        <v>461</v>
      </c>
      <c r="D54" t="s">
        <v>100</v>
      </c>
      <c r="E54" t="s">
        <v>123</v>
      </c>
      <c r="F54" t="s">
        <v>462</v>
      </c>
      <c r="G54" t="s">
        <v>323</v>
      </c>
      <c r="H54" t="s">
        <v>393</v>
      </c>
      <c r="I54" t="s">
        <v>208</v>
      </c>
      <c r="J54" t="s">
        <v>444</v>
      </c>
      <c r="K54" s="77">
        <v>4.3099999999999996</v>
      </c>
      <c r="L54" t="s">
        <v>102</v>
      </c>
      <c r="M54" s="78">
        <v>2.7E-2</v>
      </c>
      <c r="N54" s="78">
        <v>3.1E-2</v>
      </c>
      <c r="O54" s="77">
        <v>399234.63</v>
      </c>
      <c r="P54" s="77">
        <v>99.11</v>
      </c>
      <c r="Q54" s="77">
        <v>0</v>
      </c>
      <c r="R54" s="77">
        <v>395.68144179299998</v>
      </c>
      <c r="S54" s="78">
        <v>5.0000000000000001E-4</v>
      </c>
      <c r="T54" s="78">
        <v>1.21E-2</v>
      </c>
      <c r="U54" s="78">
        <v>8.9999999999999998E-4</v>
      </c>
    </row>
    <row r="55" spans="2:21">
      <c r="B55" t="s">
        <v>463</v>
      </c>
      <c r="C55" t="s">
        <v>464</v>
      </c>
      <c r="D55" t="s">
        <v>100</v>
      </c>
      <c r="E55" t="s">
        <v>123</v>
      </c>
      <c r="F55" t="s">
        <v>465</v>
      </c>
      <c r="G55" t="s">
        <v>323</v>
      </c>
      <c r="H55" t="s">
        <v>454</v>
      </c>
      <c r="I55" t="s">
        <v>150</v>
      </c>
      <c r="J55" t="s">
        <v>384</v>
      </c>
      <c r="K55" s="77">
        <v>0.99</v>
      </c>
      <c r="L55" t="s">
        <v>102</v>
      </c>
      <c r="M55" s="78">
        <v>4.5499999999999999E-2</v>
      </c>
      <c r="N55" s="78">
        <v>5.4000000000000003E-3</v>
      </c>
      <c r="O55" s="77">
        <v>6531.6</v>
      </c>
      <c r="P55" s="77">
        <v>104</v>
      </c>
      <c r="Q55" s="77">
        <v>0.14859</v>
      </c>
      <c r="R55" s="77">
        <v>6.9414540000000002</v>
      </c>
      <c r="S55" s="78">
        <v>1E-4</v>
      </c>
      <c r="T55" s="78">
        <v>2.0000000000000001E-4</v>
      </c>
      <c r="U55" s="78">
        <v>0</v>
      </c>
    </row>
    <row r="56" spans="2:21">
      <c r="B56" t="s">
        <v>466</v>
      </c>
      <c r="C56" t="s">
        <v>467</v>
      </c>
      <c r="D56" t="s">
        <v>100</v>
      </c>
      <c r="E56" t="s">
        <v>123</v>
      </c>
      <c r="F56" t="s">
        <v>468</v>
      </c>
      <c r="G56" t="s">
        <v>388</v>
      </c>
      <c r="H56" t="s">
        <v>469</v>
      </c>
      <c r="I56" t="s">
        <v>150</v>
      </c>
      <c r="J56" t="s">
        <v>470</v>
      </c>
      <c r="K56" s="77">
        <v>0.74</v>
      </c>
      <c r="L56" t="s">
        <v>102</v>
      </c>
      <c r="M56" s="78">
        <v>6.3E-2</v>
      </c>
      <c r="N56" s="78">
        <v>1.6E-2</v>
      </c>
      <c r="O56" s="77">
        <v>15348.5</v>
      </c>
      <c r="P56" s="77">
        <v>103.49</v>
      </c>
      <c r="Q56" s="77">
        <v>0</v>
      </c>
      <c r="R56" s="77">
        <v>15.88416265</v>
      </c>
      <c r="S56" s="78">
        <v>2.9999999999999997E-4</v>
      </c>
      <c r="T56" s="78">
        <v>5.0000000000000001E-4</v>
      </c>
      <c r="U56" s="78">
        <v>0</v>
      </c>
    </row>
    <row r="57" spans="2:21">
      <c r="B57" t="s">
        <v>471</v>
      </c>
      <c r="C57" t="s">
        <v>472</v>
      </c>
      <c r="D57" t="s">
        <v>100</v>
      </c>
      <c r="E57" t="s">
        <v>123</v>
      </c>
      <c r="F57" t="s">
        <v>473</v>
      </c>
      <c r="G57" t="s">
        <v>388</v>
      </c>
      <c r="H57" t="s">
        <v>469</v>
      </c>
      <c r="I57" t="s">
        <v>150</v>
      </c>
      <c r="J57" t="s">
        <v>474</v>
      </c>
      <c r="K57" s="77">
        <v>2.21</v>
      </c>
      <c r="L57" t="s">
        <v>102</v>
      </c>
      <c r="M57" s="78">
        <v>4.3999999999999997E-2</v>
      </c>
      <c r="N57" s="78">
        <v>2.1700000000000001E-2</v>
      </c>
      <c r="O57" s="77">
        <v>351125</v>
      </c>
      <c r="P57" s="77">
        <v>104.97</v>
      </c>
      <c r="Q57" s="77">
        <v>0</v>
      </c>
      <c r="R57" s="77">
        <v>368.57591250000002</v>
      </c>
      <c r="S57" s="78">
        <v>1.6000000000000001E-3</v>
      </c>
      <c r="T57" s="78">
        <v>1.1299999999999999E-2</v>
      </c>
      <c r="U57" s="78">
        <v>8.0000000000000004E-4</v>
      </c>
    </row>
    <row r="58" spans="2:21">
      <c r="B58" t="s">
        <v>475</v>
      </c>
      <c r="C58" t="s">
        <v>476</v>
      </c>
      <c r="D58" t="s">
        <v>100</v>
      </c>
      <c r="E58" t="s">
        <v>123</v>
      </c>
      <c r="F58" t="s">
        <v>477</v>
      </c>
      <c r="G58" t="s">
        <v>388</v>
      </c>
      <c r="H58" t="s">
        <v>478</v>
      </c>
      <c r="I58" t="s">
        <v>208</v>
      </c>
      <c r="J58" t="s">
        <v>479</v>
      </c>
      <c r="K58" s="77">
        <v>2.14</v>
      </c>
      <c r="L58" t="s">
        <v>102</v>
      </c>
      <c r="M58" s="78">
        <v>4.8000000000000001E-2</v>
      </c>
      <c r="N58" s="78">
        <v>1.9699999999999999E-2</v>
      </c>
      <c r="O58" s="77">
        <v>416240</v>
      </c>
      <c r="P58" s="77">
        <v>107.4</v>
      </c>
      <c r="Q58" s="77">
        <v>0</v>
      </c>
      <c r="R58" s="77">
        <v>447.04176000000001</v>
      </c>
      <c r="S58" s="78">
        <v>2.3999999999999998E-3</v>
      </c>
      <c r="T58" s="78">
        <v>1.37E-2</v>
      </c>
      <c r="U58" s="78">
        <v>1E-3</v>
      </c>
    </row>
    <row r="59" spans="2:21">
      <c r="B59" s="79" t="s">
        <v>292</v>
      </c>
      <c r="C59" s="16"/>
      <c r="D59" s="16"/>
      <c r="E59" s="16"/>
      <c r="F59" s="16"/>
      <c r="K59" s="81">
        <v>3.21</v>
      </c>
      <c r="N59" s="80">
        <v>4.48E-2</v>
      </c>
      <c r="O59" s="81">
        <v>6162830.0499999998</v>
      </c>
      <c r="Q59" s="81">
        <v>0</v>
      </c>
      <c r="R59" s="81">
        <v>5419.3390114949998</v>
      </c>
      <c r="T59" s="80">
        <v>0.1656</v>
      </c>
      <c r="U59" s="80">
        <v>1.2200000000000001E-2</v>
      </c>
    </row>
    <row r="60" spans="2:21">
      <c r="B60" t="s">
        <v>480</v>
      </c>
      <c r="C60" t="s">
        <v>481</v>
      </c>
      <c r="D60" t="s">
        <v>100</v>
      </c>
      <c r="E60" t="s">
        <v>123</v>
      </c>
      <c r="F60" t="s">
        <v>297</v>
      </c>
      <c r="G60" t="s">
        <v>298</v>
      </c>
      <c r="H60" t="s">
        <v>207</v>
      </c>
      <c r="I60" t="s">
        <v>208</v>
      </c>
      <c r="J60" t="s">
        <v>482</v>
      </c>
      <c r="K60" s="77">
        <v>1.61</v>
      </c>
      <c r="L60" t="s">
        <v>102</v>
      </c>
      <c r="M60" s="78">
        <v>2.9000000000000001E-2</v>
      </c>
      <c r="N60" s="78">
        <v>2.52E-2</v>
      </c>
      <c r="O60" s="77">
        <v>1227246</v>
      </c>
      <c r="P60" s="77">
        <v>87.21</v>
      </c>
      <c r="Q60" s="77">
        <v>0</v>
      </c>
      <c r="R60" s="77">
        <v>1070.2812366000001</v>
      </c>
      <c r="S60" s="78">
        <v>1.4E-3</v>
      </c>
      <c r="T60" s="78">
        <v>3.27E-2</v>
      </c>
      <c r="U60" s="78">
        <v>2.3999999999999998E-3</v>
      </c>
    </row>
    <row r="61" spans="2:21">
      <c r="B61" t="s">
        <v>483</v>
      </c>
      <c r="C61" t="s">
        <v>484</v>
      </c>
      <c r="D61" t="s">
        <v>100</v>
      </c>
      <c r="E61" t="s">
        <v>123</v>
      </c>
      <c r="F61" t="s">
        <v>485</v>
      </c>
      <c r="G61" t="s">
        <v>486</v>
      </c>
      <c r="H61" t="s">
        <v>334</v>
      </c>
      <c r="I61" t="s">
        <v>208</v>
      </c>
      <c r="J61" t="s">
        <v>487</v>
      </c>
      <c r="K61" s="77">
        <v>1.95</v>
      </c>
      <c r="L61" t="s">
        <v>102</v>
      </c>
      <c r="M61" s="78">
        <v>3.49E-2</v>
      </c>
      <c r="N61" s="78">
        <v>2.8799999999999999E-2</v>
      </c>
      <c r="O61" s="77">
        <v>218292</v>
      </c>
      <c r="P61" s="77">
        <v>87.88</v>
      </c>
      <c r="Q61" s="77">
        <v>0</v>
      </c>
      <c r="R61" s="77">
        <v>191.83500960000001</v>
      </c>
      <c r="S61" s="78">
        <v>2.0000000000000001E-4</v>
      </c>
      <c r="T61" s="78">
        <v>5.8999999999999999E-3</v>
      </c>
      <c r="U61" s="78">
        <v>4.0000000000000002E-4</v>
      </c>
    </row>
    <row r="62" spans="2:21">
      <c r="B62" t="s">
        <v>488</v>
      </c>
      <c r="C62" t="s">
        <v>489</v>
      </c>
      <c r="D62" t="s">
        <v>100</v>
      </c>
      <c r="E62" t="s">
        <v>123</v>
      </c>
      <c r="F62" t="s">
        <v>350</v>
      </c>
      <c r="G62" t="s">
        <v>329</v>
      </c>
      <c r="H62" t="s">
        <v>351</v>
      </c>
      <c r="I62" t="s">
        <v>150</v>
      </c>
      <c r="J62" t="s">
        <v>490</v>
      </c>
      <c r="K62" s="77">
        <v>3.62</v>
      </c>
      <c r="L62" t="s">
        <v>102</v>
      </c>
      <c r="M62" s="78">
        <v>3.78E-2</v>
      </c>
      <c r="N62" s="78">
        <v>5.57E-2</v>
      </c>
      <c r="O62" s="77">
        <v>353024.6</v>
      </c>
      <c r="P62" s="77">
        <v>93.9</v>
      </c>
      <c r="Q62" s="77">
        <v>0</v>
      </c>
      <c r="R62" s="77">
        <v>331.49009940000002</v>
      </c>
      <c r="S62" s="78">
        <v>1.6000000000000001E-3</v>
      </c>
      <c r="T62" s="78">
        <v>1.01E-2</v>
      </c>
      <c r="U62" s="78">
        <v>6.9999999999999999E-4</v>
      </c>
    </row>
    <row r="63" spans="2:21">
      <c r="B63" t="s">
        <v>491</v>
      </c>
      <c r="C63" t="s">
        <v>492</v>
      </c>
      <c r="D63" t="s">
        <v>100</v>
      </c>
      <c r="E63" t="s">
        <v>123</v>
      </c>
      <c r="F63" t="s">
        <v>493</v>
      </c>
      <c r="G63" t="s">
        <v>346</v>
      </c>
      <c r="H63" t="s">
        <v>351</v>
      </c>
      <c r="I63" t="s">
        <v>150</v>
      </c>
      <c r="J63" t="s">
        <v>494</v>
      </c>
      <c r="K63" s="77">
        <v>4.43</v>
      </c>
      <c r="L63" t="s">
        <v>102</v>
      </c>
      <c r="M63" s="78">
        <v>4.2999999999999997E-2</v>
      </c>
      <c r="N63" s="78">
        <v>7.7399999999999997E-2</v>
      </c>
      <c r="O63" s="77">
        <v>806420.66</v>
      </c>
      <c r="P63" s="77">
        <v>87.43</v>
      </c>
      <c r="Q63" s="77">
        <v>0</v>
      </c>
      <c r="R63" s="77">
        <v>705.05358303800006</v>
      </c>
      <c r="S63" s="78">
        <v>5.9999999999999995E-4</v>
      </c>
      <c r="T63" s="78">
        <v>2.1499999999999998E-2</v>
      </c>
      <c r="U63" s="78">
        <v>1.6000000000000001E-3</v>
      </c>
    </row>
    <row r="64" spans="2:21">
      <c r="B64" t="s">
        <v>495</v>
      </c>
      <c r="C64" t="s">
        <v>496</v>
      </c>
      <c r="D64" t="s">
        <v>100</v>
      </c>
      <c r="E64" t="s">
        <v>123</v>
      </c>
      <c r="F64" t="s">
        <v>497</v>
      </c>
      <c r="G64" t="s">
        <v>498</v>
      </c>
      <c r="H64" t="s">
        <v>370</v>
      </c>
      <c r="I64" t="s">
        <v>208</v>
      </c>
      <c r="J64" t="s">
        <v>499</v>
      </c>
      <c r="K64" s="77">
        <v>2.4</v>
      </c>
      <c r="L64" t="s">
        <v>102</v>
      </c>
      <c r="M64" s="78">
        <v>3.9E-2</v>
      </c>
      <c r="N64" s="78">
        <v>3.0099999999999998E-2</v>
      </c>
      <c r="O64" s="77">
        <v>597115.19999999995</v>
      </c>
      <c r="P64" s="77">
        <v>86.9</v>
      </c>
      <c r="Q64" s="77">
        <v>0</v>
      </c>
      <c r="R64" s="77">
        <v>518.89310880000005</v>
      </c>
      <c r="S64" s="78">
        <v>3.8E-3</v>
      </c>
      <c r="T64" s="78">
        <v>1.5900000000000001E-2</v>
      </c>
      <c r="U64" s="78">
        <v>1.1999999999999999E-3</v>
      </c>
    </row>
    <row r="65" spans="2:21">
      <c r="B65" t="s">
        <v>500</v>
      </c>
      <c r="C65" t="s">
        <v>501</v>
      </c>
      <c r="D65" t="s">
        <v>100</v>
      </c>
      <c r="E65" t="s">
        <v>123</v>
      </c>
      <c r="F65" t="s">
        <v>502</v>
      </c>
      <c r="G65" t="s">
        <v>101</v>
      </c>
      <c r="H65" t="s">
        <v>406</v>
      </c>
      <c r="I65" t="s">
        <v>150</v>
      </c>
      <c r="J65" t="s">
        <v>503</v>
      </c>
      <c r="K65" s="77">
        <v>2.85</v>
      </c>
      <c r="L65" t="s">
        <v>102</v>
      </c>
      <c r="M65" s="78">
        <v>3.85E-2</v>
      </c>
      <c r="N65" s="78">
        <v>2.8500000000000001E-2</v>
      </c>
      <c r="O65" s="77">
        <v>442012.33</v>
      </c>
      <c r="P65" s="77">
        <v>88.43</v>
      </c>
      <c r="Q65" s="77">
        <v>0</v>
      </c>
      <c r="R65" s="77">
        <v>390.87150341900002</v>
      </c>
      <c r="S65" s="78">
        <v>1.6000000000000001E-3</v>
      </c>
      <c r="T65" s="78">
        <v>1.1900000000000001E-2</v>
      </c>
      <c r="U65" s="78">
        <v>8.9999999999999998E-4</v>
      </c>
    </row>
    <row r="66" spans="2:21">
      <c r="B66" t="s">
        <v>504</v>
      </c>
      <c r="C66" t="s">
        <v>505</v>
      </c>
      <c r="D66" t="s">
        <v>100</v>
      </c>
      <c r="E66" t="s">
        <v>123</v>
      </c>
      <c r="F66" t="s">
        <v>506</v>
      </c>
      <c r="G66" t="s">
        <v>486</v>
      </c>
      <c r="H66" t="s">
        <v>406</v>
      </c>
      <c r="I66" t="s">
        <v>150</v>
      </c>
      <c r="J66" t="s">
        <v>507</v>
      </c>
      <c r="K66" s="77">
        <v>4.4400000000000004</v>
      </c>
      <c r="L66" t="s">
        <v>102</v>
      </c>
      <c r="M66" s="78">
        <v>4.6899999999999997E-2</v>
      </c>
      <c r="N66" s="78">
        <v>5.0700000000000002E-2</v>
      </c>
      <c r="O66" s="77">
        <v>1790585</v>
      </c>
      <c r="P66" s="77">
        <v>88.45</v>
      </c>
      <c r="Q66" s="77">
        <v>0</v>
      </c>
      <c r="R66" s="77">
        <v>1583.7724324999999</v>
      </c>
      <c r="S66" s="78">
        <v>1.1000000000000001E-3</v>
      </c>
      <c r="T66" s="78">
        <v>4.8399999999999999E-2</v>
      </c>
      <c r="U66" s="78">
        <v>3.5999999999999999E-3</v>
      </c>
    </row>
    <row r="67" spans="2:21">
      <c r="B67" t="s">
        <v>508</v>
      </c>
      <c r="C67" t="s">
        <v>509</v>
      </c>
      <c r="D67" t="s">
        <v>100</v>
      </c>
      <c r="E67" t="s">
        <v>123</v>
      </c>
      <c r="F67" t="s">
        <v>462</v>
      </c>
      <c r="G67" t="s">
        <v>323</v>
      </c>
      <c r="H67" t="s">
        <v>393</v>
      </c>
      <c r="I67" t="s">
        <v>208</v>
      </c>
      <c r="J67" t="s">
        <v>510</v>
      </c>
      <c r="K67" s="77">
        <v>2.54</v>
      </c>
      <c r="L67" t="s">
        <v>102</v>
      </c>
      <c r="M67" s="78">
        <v>4.7E-2</v>
      </c>
      <c r="N67" s="78">
        <v>4.8000000000000001E-2</v>
      </c>
      <c r="O67" s="77">
        <v>728134.26</v>
      </c>
      <c r="P67" s="77">
        <v>86.13</v>
      </c>
      <c r="Q67" s="77">
        <v>0</v>
      </c>
      <c r="R67" s="77">
        <v>627.14203813799998</v>
      </c>
      <c r="S67" s="78">
        <v>1.2999999999999999E-3</v>
      </c>
      <c r="T67" s="78">
        <v>1.9199999999999998E-2</v>
      </c>
      <c r="U67" s="78">
        <v>1.4E-3</v>
      </c>
    </row>
    <row r="68" spans="2:21">
      <c r="B68" s="79" t="s">
        <v>511</v>
      </c>
      <c r="C68" s="16"/>
      <c r="D68" s="16"/>
      <c r="E68" s="16"/>
      <c r="F68" s="16"/>
      <c r="K68" s="81">
        <v>0</v>
      </c>
      <c r="N68" s="80">
        <v>0</v>
      </c>
      <c r="O68" s="81">
        <v>0</v>
      </c>
      <c r="Q68" s="81">
        <v>0</v>
      </c>
      <c r="R68" s="81">
        <v>0</v>
      </c>
      <c r="T68" s="80">
        <v>0</v>
      </c>
      <c r="U68" s="80">
        <v>0</v>
      </c>
    </row>
    <row r="69" spans="2:21">
      <c r="B69" t="s">
        <v>222</v>
      </c>
      <c r="C69" t="s">
        <v>222</v>
      </c>
      <c r="D69" s="16"/>
      <c r="E69" s="16"/>
      <c r="F69" s="16"/>
      <c r="G69" t="s">
        <v>222</v>
      </c>
      <c r="H69" t="s">
        <v>222</v>
      </c>
      <c r="K69" s="77">
        <v>0</v>
      </c>
      <c r="L69" t="s">
        <v>222</v>
      </c>
      <c r="M69" s="78">
        <v>0</v>
      </c>
      <c r="N69" s="78">
        <v>0</v>
      </c>
      <c r="O69" s="77">
        <v>0</v>
      </c>
      <c r="P69" s="77">
        <v>0</v>
      </c>
      <c r="R69" s="77">
        <v>0</v>
      </c>
      <c r="S69" s="78">
        <v>0</v>
      </c>
      <c r="T69" s="78">
        <v>0</v>
      </c>
      <c r="U69" s="78">
        <v>0</v>
      </c>
    </row>
    <row r="70" spans="2:21">
      <c r="B70" s="79" t="s">
        <v>227</v>
      </c>
      <c r="C70" s="16"/>
      <c r="D70" s="16"/>
      <c r="E70" s="16"/>
      <c r="F70" s="16"/>
      <c r="K70" s="81">
        <v>6.3</v>
      </c>
      <c r="N70" s="80">
        <v>3.5999999999999997E-2</v>
      </c>
      <c r="O70" s="81">
        <v>167000</v>
      </c>
      <c r="Q70" s="81">
        <v>0</v>
      </c>
      <c r="R70" s="81">
        <v>542.89356572500003</v>
      </c>
      <c r="T70" s="80">
        <v>1.66E-2</v>
      </c>
      <c r="U70" s="80">
        <v>1.1999999999999999E-3</v>
      </c>
    </row>
    <row r="71" spans="2:21">
      <c r="B71" s="79" t="s">
        <v>293</v>
      </c>
      <c r="C71" s="16"/>
      <c r="D71" s="16"/>
      <c r="E71" s="16"/>
      <c r="F71" s="16"/>
      <c r="K71" s="81">
        <v>0</v>
      </c>
      <c r="N71" s="80">
        <v>0</v>
      </c>
      <c r="O71" s="81">
        <v>0</v>
      </c>
      <c r="Q71" s="81">
        <v>0</v>
      </c>
      <c r="R71" s="81">
        <v>0</v>
      </c>
      <c r="T71" s="80">
        <v>0</v>
      </c>
      <c r="U71" s="80">
        <v>0</v>
      </c>
    </row>
    <row r="72" spans="2:21">
      <c r="B72" t="s">
        <v>222</v>
      </c>
      <c r="C72" t="s">
        <v>222</v>
      </c>
      <c r="D72" s="16"/>
      <c r="E72" s="16"/>
      <c r="F72" s="16"/>
      <c r="G72" t="s">
        <v>222</v>
      </c>
      <c r="H72" t="s">
        <v>222</v>
      </c>
      <c r="K72" s="77">
        <v>0</v>
      </c>
      <c r="L72" t="s">
        <v>222</v>
      </c>
      <c r="M72" s="78">
        <v>0</v>
      </c>
      <c r="N72" s="78">
        <v>0</v>
      </c>
      <c r="O72" s="77">
        <v>0</v>
      </c>
      <c r="P72" s="77">
        <v>0</v>
      </c>
      <c r="R72" s="77">
        <v>0</v>
      </c>
      <c r="S72" s="78">
        <v>0</v>
      </c>
      <c r="T72" s="78">
        <v>0</v>
      </c>
      <c r="U72" s="78">
        <v>0</v>
      </c>
    </row>
    <row r="73" spans="2:21">
      <c r="B73" s="79" t="s">
        <v>294</v>
      </c>
      <c r="C73" s="16"/>
      <c r="D73" s="16"/>
      <c r="E73" s="16"/>
      <c r="F73" s="16"/>
      <c r="K73" s="81">
        <v>6.3</v>
      </c>
      <c r="N73" s="80">
        <v>3.5999999999999997E-2</v>
      </c>
      <c r="O73" s="81">
        <v>167000</v>
      </c>
      <c r="Q73" s="81">
        <v>0</v>
      </c>
      <c r="R73" s="81">
        <v>542.89356572500003</v>
      </c>
      <c r="T73" s="80">
        <v>1.66E-2</v>
      </c>
      <c r="U73" s="80">
        <v>1.1999999999999999E-3</v>
      </c>
    </row>
    <row r="74" spans="2:21">
      <c r="B74" t="s">
        <v>512</v>
      </c>
      <c r="C74" t="s">
        <v>513</v>
      </c>
      <c r="D74" t="s">
        <v>123</v>
      </c>
      <c r="E74" t="s">
        <v>514</v>
      </c>
      <c r="F74" t="s">
        <v>515</v>
      </c>
      <c r="G74" t="s">
        <v>516</v>
      </c>
      <c r="H74" t="s">
        <v>517</v>
      </c>
      <c r="I74" t="s">
        <v>518</v>
      </c>
      <c r="J74" t="s">
        <v>235</v>
      </c>
      <c r="K74" s="77">
        <v>6.3</v>
      </c>
      <c r="L74" t="s">
        <v>106</v>
      </c>
      <c r="M74" s="78">
        <v>4.1300000000000003E-2</v>
      </c>
      <c r="N74" s="78">
        <v>3.5999999999999997E-2</v>
      </c>
      <c r="O74" s="77">
        <v>167000</v>
      </c>
      <c r="P74" s="77">
        <v>104.52925</v>
      </c>
      <c r="Q74" s="77">
        <v>0</v>
      </c>
      <c r="R74" s="77">
        <v>542.89356572500003</v>
      </c>
      <c r="S74" s="78">
        <v>2.9999999999999997E-4</v>
      </c>
      <c r="T74" s="78">
        <v>1.66E-2</v>
      </c>
      <c r="U74" s="78">
        <v>1.1999999999999999E-3</v>
      </c>
    </row>
    <row r="75" spans="2:21">
      <c r="B75" t="s">
        <v>229</v>
      </c>
      <c r="C75" s="16"/>
      <c r="D75" s="16"/>
      <c r="E75" s="16"/>
      <c r="F75" s="16"/>
    </row>
    <row r="76" spans="2:21">
      <c r="B76" t="s">
        <v>287</v>
      </c>
      <c r="C76" s="16"/>
      <c r="D76" s="16"/>
      <c r="E76" s="16"/>
      <c r="F76" s="16"/>
    </row>
    <row r="77" spans="2:21">
      <c r="B77" t="s">
        <v>288</v>
      </c>
      <c r="C77" s="16"/>
      <c r="D77" s="16"/>
      <c r="E77" s="16"/>
      <c r="F77" s="16"/>
    </row>
    <row r="78" spans="2:21">
      <c r="B78" t="s">
        <v>289</v>
      </c>
      <c r="C78" s="16"/>
      <c r="D78" s="16"/>
      <c r="E78" s="16"/>
      <c r="F78" s="16"/>
    </row>
    <row r="79" spans="2:21">
      <c r="B79" t="s">
        <v>290</v>
      </c>
      <c r="C79" s="16"/>
      <c r="D79" s="16"/>
      <c r="E79" s="16"/>
      <c r="F79" s="16"/>
    </row>
    <row r="80" spans="2:21">
      <c r="C80" s="16"/>
      <c r="D80" s="16"/>
      <c r="E80" s="16"/>
      <c r="F80" s="16"/>
    </row>
    <row r="81" spans="3:6">
      <c r="C81" s="16"/>
      <c r="D81" s="16"/>
      <c r="E81" s="16"/>
      <c r="F81" s="16"/>
    </row>
    <row r="82" spans="3:6">
      <c r="C82" s="16"/>
      <c r="D82" s="16"/>
      <c r="E82" s="16"/>
      <c r="F82" s="16"/>
    </row>
    <row r="83" spans="3:6">
      <c r="C83" s="16"/>
      <c r="D83" s="16"/>
      <c r="E83" s="16"/>
      <c r="F83" s="16"/>
    </row>
    <row r="84" spans="3:6">
      <c r="C84" s="16"/>
      <c r="D84" s="16"/>
      <c r="E84" s="16"/>
      <c r="F84" s="16"/>
    </row>
    <row r="85" spans="3:6">
      <c r="C85" s="16"/>
      <c r="D85" s="16"/>
      <c r="E85" s="16"/>
      <c r="F85" s="16"/>
    </row>
    <row r="86" spans="3:6">
      <c r="C86" s="16"/>
      <c r="D86" s="16"/>
      <c r="E86" s="16"/>
      <c r="F86" s="16"/>
    </row>
    <row r="87" spans="3:6">
      <c r="C87" s="16"/>
      <c r="D87" s="16"/>
      <c r="E87" s="16"/>
      <c r="F87" s="16"/>
    </row>
    <row r="88" spans="3:6">
      <c r="C88" s="16"/>
      <c r="D88" s="16"/>
      <c r="E88" s="16"/>
      <c r="F88" s="16"/>
    </row>
    <row r="89" spans="3:6">
      <c r="C89" s="16"/>
      <c r="D89" s="16"/>
      <c r="E89" s="16"/>
      <c r="F89" s="16"/>
    </row>
    <row r="90" spans="3:6">
      <c r="C90" s="16"/>
      <c r="D90" s="16"/>
      <c r="E90" s="16"/>
      <c r="F90" s="16"/>
    </row>
    <row r="91" spans="3:6">
      <c r="C91" s="16"/>
      <c r="D91" s="16"/>
      <c r="E91" s="16"/>
      <c r="F91" s="16"/>
    </row>
    <row r="92" spans="3:6">
      <c r="C92" s="16"/>
      <c r="D92" s="16"/>
      <c r="E92" s="16"/>
      <c r="F92" s="16"/>
    </row>
    <row r="93" spans="3:6">
      <c r="C93" s="16"/>
      <c r="D93" s="16"/>
      <c r="E93" s="16"/>
      <c r="F93" s="16"/>
    </row>
    <row r="94" spans="3:6">
      <c r="C94" s="16"/>
      <c r="D94" s="16"/>
      <c r="E94" s="16"/>
      <c r="F94" s="16"/>
    </row>
    <row r="95" spans="3:6">
      <c r="C95" s="16"/>
      <c r="D95" s="16"/>
      <c r="E95" s="16"/>
      <c r="F95" s="16"/>
    </row>
    <row r="96" spans="3:6">
      <c r="C96" s="16"/>
      <c r="D96" s="16"/>
      <c r="E96" s="16"/>
      <c r="F96" s="16"/>
    </row>
    <row r="97" spans="3:6">
      <c r="C97" s="16"/>
      <c r="D97" s="16"/>
      <c r="E97" s="16"/>
      <c r="F97" s="16"/>
    </row>
    <row r="98" spans="3:6">
      <c r="C98" s="16"/>
      <c r="D98" s="16"/>
      <c r="E98" s="16"/>
      <c r="F98" s="16"/>
    </row>
    <row r="99" spans="3:6">
      <c r="C99" s="16"/>
      <c r="D99" s="16"/>
      <c r="E99" s="16"/>
      <c r="F99" s="16"/>
    </row>
    <row r="100" spans="3:6">
      <c r="C100" s="16"/>
      <c r="D100" s="16"/>
      <c r="E100" s="16"/>
      <c r="F100" s="16"/>
    </row>
    <row r="101" spans="3:6">
      <c r="C101" s="16"/>
      <c r="D101" s="16"/>
      <c r="E101" s="16"/>
      <c r="F101" s="16"/>
    </row>
    <row r="102" spans="3:6">
      <c r="C102" s="16"/>
      <c r="D102" s="16"/>
      <c r="E102" s="16"/>
      <c r="F102" s="16"/>
    </row>
    <row r="103" spans="3:6">
      <c r="C103" s="16"/>
      <c r="D103" s="16"/>
      <c r="E103" s="16"/>
      <c r="F103" s="16"/>
    </row>
    <row r="104" spans="3:6">
      <c r="C104" s="16"/>
      <c r="D104" s="16"/>
      <c r="E104" s="16"/>
      <c r="F104" s="16"/>
    </row>
    <row r="105" spans="3:6">
      <c r="C105" s="16"/>
      <c r="D105" s="16"/>
      <c r="E105" s="16"/>
      <c r="F105" s="16"/>
    </row>
    <row r="106" spans="3:6">
      <c r="C106" s="16"/>
      <c r="D106" s="16"/>
      <c r="E106" s="16"/>
      <c r="F106" s="16"/>
    </row>
    <row r="107" spans="3:6">
      <c r="C107" s="16"/>
      <c r="D107" s="16"/>
      <c r="E107" s="16"/>
      <c r="F107" s="16"/>
    </row>
    <row r="108" spans="3:6">
      <c r="C108" s="16"/>
      <c r="D108" s="16"/>
      <c r="E108" s="16"/>
      <c r="F108" s="16"/>
    </row>
    <row r="109" spans="3:6">
      <c r="C109" s="16"/>
      <c r="D109" s="16"/>
      <c r="E109" s="16"/>
      <c r="F109" s="16"/>
    </row>
    <row r="110" spans="3:6">
      <c r="C110" s="16"/>
      <c r="D110" s="16"/>
      <c r="E110" s="16"/>
      <c r="F110" s="16"/>
    </row>
    <row r="111" spans="3:6">
      <c r="C111" s="16"/>
      <c r="D111" s="16"/>
      <c r="E111" s="16"/>
      <c r="F111" s="16"/>
    </row>
    <row r="112" spans="3:6">
      <c r="C112" s="16"/>
      <c r="D112" s="16"/>
      <c r="E112" s="16"/>
      <c r="F112" s="16"/>
    </row>
    <row r="113" spans="3:6">
      <c r="C113" s="16"/>
      <c r="D113" s="16"/>
      <c r="E113" s="16"/>
      <c r="F113" s="16"/>
    </row>
    <row r="114" spans="3:6">
      <c r="C114" s="16"/>
      <c r="D114" s="16"/>
      <c r="E114" s="16"/>
      <c r="F114" s="16"/>
    </row>
    <row r="115" spans="3:6">
      <c r="C115" s="16"/>
      <c r="D115" s="16"/>
      <c r="E115" s="16"/>
      <c r="F115" s="16"/>
    </row>
    <row r="116" spans="3:6">
      <c r="C116" s="16"/>
      <c r="D116" s="16"/>
      <c r="E116" s="16"/>
      <c r="F116" s="16"/>
    </row>
    <row r="117" spans="3:6">
      <c r="C117" s="16"/>
      <c r="D117" s="16"/>
      <c r="E117" s="16"/>
      <c r="F117" s="16"/>
    </row>
    <row r="118" spans="3:6">
      <c r="C118" s="16"/>
      <c r="D118" s="16"/>
      <c r="E118" s="16"/>
      <c r="F118" s="16"/>
    </row>
    <row r="119" spans="3:6">
      <c r="C119" s="16"/>
      <c r="D119" s="16"/>
      <c r="E119" s="16"/>
      <c r="F119" s="16"/>
    </row>
    <row r="120" spans="3:6">
      <c r="C120" s="16"/>
      <c r="D120" s="16"/>
      <c r="E120" s="16"/>
      <c r="F120" s="16"/>
    </row>
    <row r="121" spans="3:6">
      <c r="C121" s="16"/>
      <c r="D121" s="16"/>
      <c r="E121" s="16"/>
      <c r="F121" s="16"/>
    </row>
    <row r="122" spans="3:6">
      <c r="C122" s="16"/>
      <c r="D122" s="16"/>
      <c r="E122" s="16"/>
      <c r="F122" s="16"/>
    </row>
    <row r="123" spans="3:6">
      <c r="C123" s="16"/>
      <c r="D123" s="16"/>
      <c r="E123" s="16"/>
      <c r="F123" s="16"/>
    </row>
    <row r="124" spans="3:6">
      <c r="C124" s="16"/>
      <c r="D124" s="16"/>
      <c r="E124" s="16"/>
      <c r="F124" s="16"/>
    </row>
    <row r="125" spans="3:6">
      <c r="C125" s="16"/>
      <c r="D125" s="16"/>
      <c r="E125" s="16"/>
      <c r="F125" s="16"/>
    </row>
    <row r="126" spans="3:6">
      <c r="C126" s="16"/>
      <c r="D126" s="16"/>
      <c r="E126" s="16"/>
      <c r="F126" s="16"/>
    </row>
    <row r="127" spans="3:6">
      <c r="C127" s="16"/>
      <c r="D127" s="16"/>
      <c r="E127" s="16"/>
      <c r="F127" s="16"/>
    </row>
    <row r="128" spans="3:6">
      <c r="C128" s="16"/>
      <c r="D128" s="16"/>
      <c r="E128" s="16"/>
      <c r="F128" s="16"/>
    </row>
    <row r="129" spans="3:6">
      <c r="C129" s="16"/>
      <c r="D129" s="16"/>
      <c r="E129" s="16"/>
      <c r="F129" s="16"/>
    </row>
    <row r="130" spans="3:6">
      <c r="C130" s="16"/>
      <c r="D130" s="16"/>
      <c r="E130" s="16"/>
      <c r="F130" s="16"/>
    </row>
    <row r="131" spans="3:6">
      <c r="C131" s="16"/>
      <c r="D131" s="16"/>
      <c r="E131" s="16"/>
      <c r="F131" s="16"/>
    </row>
    <row r="132" spans="3:6">
      <c r="C132" s="16"/>
      <c r="D132" s="16"/>
      <c r="E132" s="16"/>
      <c r="F132" s="16"/>
    </row>
    <row r="133" spans="3:6">
      <c r="C133" s="16"/>
      <c r="D133" s="16"/>
      <c r="E133" s="16"/>
      <c r="F133" s="16"/>
    </row>
    <row r="134" spans="3:6">
      <c r="C134" s="16"/>
      <c r="D134" s="16"/>
      <c r="E134" s="16"/>
      <c r="F134" s="16"/>
    </row>
    <row r="135" spans="3:6">
      <c r="C135" s="16"/>
      <c r="D135" s="16"/>
      <c r="E135" s="16"/>
      <c r="F135" s="16"/>
    </row>
    <row r="136" spans="3:6">
      <c r="C136" s="16"/>
      <c r="D136" s="16"/>
      <c r="E136" s="16"/>
      <c r="F136" s="16"/>
    </row>
    <row r="137" spans="3:6">
      <c r="C137" s="16"/>
      <c r="D137" s="16"/>
      <c r="E137" s="16"/>
      <c r="F137" s="16"/>
    </row>
    <row r="138" spans="3:6">
      <c r="C138" s="16"/>
      <c r="D138" s="16"/>
      <c r="E138" s="16"/>
      <c r="F138" s="16"/>
    </row>
    <row r="139" spans="3:6">
      <c r="C139" s="16"/>
      <c r="D139" s="16"/>
      <c r="E139" s="16"/>
      <c r="F139" s="16"/>
    </row>
    <row r="140" spans="3:6">
      <c r="C140" s="16"/>
      <c r="D140" s="16"/>
      <c r="E140" s="16"/>
      <c r="F140" s="16"/>
    </row>
    <row r="141" spans="3:6">
      <c r="C141" s="16"/>
      <c r="D141" s="16"/>
      <c r="E141" s="16"/>
      <c r="F141" s="16"/>
    </row>
    <row r="142" spans="3:6">
      <c r="C142" s="16"/>
      <c r="D142" s="16"/>
      <c r="E142" s="16"/>
      <c r="F142" s="16"/>
    </row>
    <row r="143" spans="3:6">
      <c r="C143" s="16"/>
      <c r="D143" s="16"/>
      <c r="E143" s="16"/>
      <c r="F143" s="16"/>
    </row>
    <row r="144" spans="3:6">
      <c r="C144" s="16"/>
      <c r="D144" s="16"/>
      <c r="E144" s="16"/>
      <c r="F144" s="16"/>
    </row>
    <row r="145" spans="3:6">
      <c r="C145" s="16"/>
      <c r="D145" s="16"/>
      <c r="E145" s="16"/>
      <c r="F145" s="16"/>
    </row>
    <row r="146" spans="3:6">
      <c r="C146" s="16"/>
      <c r="D146" s="16"/>
      <c r="E146" s="16"/>
      <c r="F146" s="16"/>
    </row>
    <row r="147" spans="3:6">
      <c r="C147" s="16"/>
      <c r="D147" s="16"/>
      <c r="E147" s="16"/>
      <c r="F147" s="16"/>
    </row>
    <row r="148" spans="3:6">
      <c r="C148" s="16"/>
      <c r="D148" s="16"/>
      <c r="E148" s="16"/>
      <c r="F148" s="16"/>
    </row>
    <row r="149" spans="3:6">
      <c r="C149" s="16"/>
      <c r="D149" s="16"/>
      <c r="E149" s="16"/>
      <c r="F149" s="16"/>
    </row>
    <row r="150" spans="3:6">
      <c r="C150" s="16"/>
      <c r="D150" s="16"/>
      <c r="E150" s="16"/>
      <c r="F150" s="16"/>
    </row>
    <row r="151" spans="3:6">
      <c r="C151" s="16"/>
      <c r="D151" s="16"/>
      <c r="E151" s="16"/>
      <c r="F151" s="16"/>
    </row>
    <row r="152" spans="3:6">
      <c r="C152" s="16"/>
      <c r="D152" s="16"/>
      <c r="E152" s="16"/>
      <c r="F152" s="16"/>
    </row>
    <row r="153" spans="3:6">
      <c r="C153" s="16"/>
      <c r="D153" s="16"/>
      <c r="E153" s="16"/>
      <c r="F153" s="16"/>
    </row>
    <row r="154" spans="3:6">
      <c r="C154" s="16"/>
      <c r="D154" s="16"/>
      <c r="E154" s="16"/>
      <c r="F154" s="16"/>
    </row>
    <row r="155" spans="3:6">
      <c r="C155" s="16"/>
      <c r="D155" s="16"/>
      <c r="E155" s="16"/>
      <c r="F155" s="16"/>
    </row>
    <row r="156" spans="3:6">
      <c r="C156" s="16"/>
      <c r="D156" s="16"/>
      <c r="E156" s="16"/>
      <c r="F156" s="16"/>
    </row>
    <row r="157" spans="3:6">
      <c r="C157" s="16"/>
      <c r="D157" s="16"/>
      <c r="E157" s="16"/>
      <c r="F157" s="16"/>
    </row>
    <row r="158" spans="3:6">
      <c r="C158" s="16"/>
      <c r="D158" s="16"/>
      <c r="E158" s="16"/>
      <c r="F158" s="16"/>
    </row>
    <row r="159" spans="3:6">
      <c r="C159" s="16"/>
      <c r="D159" s="16"/>
      <c r="E159" s="16"/>
      <c r="F159" s="16"/>
    </row>
    <row r="160" spans="3:6">
      <c r="C160" s="16"/>
      <c r="D160" s="16"/>
      <c r="E160" s="16"/>
      <c r="F160" s="16"/>
    </row>
    <row r="161" spans="3:6">
      <c r="C161" s="16"/>
      <c r="D161" s="16"/>
      <c r="E161" s="16"/>
      <c r="F161" s="16"/>
    </row>
    <row r="162" spans="3:6">
      <c r="C162" s="16"/>
      <c r="D162" s="16"/>
      <c r="E162" s="16"/>
      <c r="F162" s="16"/>
    </row>
    <row r="163" spans="3:6">
      <c r="C163" s="16"/>
      <c r="D163" s="16"/>
      <c r="E163" s="16"/>
      <c r="F163" s="16"/>
    </row>
    <row r="164" spans="3:6">
      <c r="C164" s="16"/>
      <c r="D164" s="16"/>
      <c r="E164" s="16"/>
      <c r="F164" s="16"/>
    </row>
    <row r="165" spans="3:6">
      <c r="C165" s="16"/>
      <c r="D165" s="16"/>
      <c r="E165" s="16"/>
      <c r="F165" s="16"/>
    </row>
    <row r="166" spans="3:6">
      <c r="C166" s="16"/>
      <c r="D166" s="16"/>
      <c r="E166" s="16"/>
      <c r="F166" s="16"/>
    </row>
    <row r="167" spans="3:6">
      <c r="C167" s="16"/>
      <c r="D167" s="16"/>
      <c r="E167" s="16"/>
      <c r="F167" s="16"/>
    </row>
    <row r="168" spans="3:6">
      <c r="C168" s="16"/>
      <c r="D168" s="16"/>
      <c r="E168" s="16"/>
      <c r="F168" s="16"/>
    </row>
    <row r="169" spans="3:6">
      <c r="C169" s="16"/>
      <c r="D169" s="16"/>
      <c r="E169" s="16"/>
      <c r="F169" s="16"/>
    </row>
    <row r="170" spans="3:6">
      <c r="C170" s="16"/>
      <c r="D170" s="16"/>
      <c r="E170" s="16"/>
      <c r="F170" s="16"/>
    </row>
    <row r="171" spans="3:6">
      <c r="C171" s="16"/>
      <c r="D171" s="16"/>
      <c r="E171" s="16"/>
      <c r="F171" s="16"/>
    </row>
    <row r="172" spans="3:6">
      <c r="C172" s="16"/>
      <c r="D172" s="16"/>
      <c r="E172" s="16"/>
      <c r="F172" s="16"/>
    </row>
    <row r="173" spans="3:6">
      <c r="C173" s="16"/>
      <c r="D173" s="16"/>
      <c r="E173" s="16"/>
      <c r="F173" s="16"/>
    </row>
    <row r="174" spans="3:6">
      <c r="C174" s="16"/>
      <c r="D174" s="16"/>
      <c r="E174" s="16"/>
      <c r="F174" s="16"/>
    </row>
    <row r="175" spans="3:6">
      <c r="C175" s="16"/>
      <c r="D175" s="16"/>
      <c r="E175" s="16"/>
      <c r="F175" s="16"/>
    </row>
    <row r="176" spans="3:6">
      <c r="C176" s="16"/>
      <c r="D176" s="16"/>
      <c r="E176" s="16"/>
      <c r="F176" s="16"/>
    </row>
    <row r="177" spans="3:6">
      <c r="C177" s="16"/>
      <c r="D177" s="16"/>
      <c r="E177" s="16"/>
      <c r="F177" s="16"/>
    </row>
    <row r="178" spans="3:6">
      <c r="C178" s="16"/>
      <c r="D178" s="16"/>
      <c r="E178" s="16"/>
      <c r="F178" s="16"/>
    </row>
    <row r="179" spans="3:6">
      <c r="C179" s="16"/>
      <c r="D179" s="16"/>
      <c r="E179" s="16"/>
      <c r="F179" s="16"/>
    </row>
    <row r="180" spans="3:6">
      <c r="C180" s="16"/>
      <c r="D180" s="16"/>
      <c r="E180" s="16"/>
      <c r="F180" s="16"/>
    </row>
    <row r="181" spans="3:6">
      <c r="C181" s="16"/>
      <c r="D181" s="16"/>
      <c r="E181" s="16"/>
      <c r="F181" s="16"/>
    </row>
    <row r="182" spans="3:6">
      <c r="C182" s="16"/>
      <c r="D182" s="16"/>
      <c r="E182" s="16"/>
      <c r="F182" s="16"/>
    </row>
    <row r="183" spans="3:6">
      <c r="C183" s="16"/>
      <c r="D183" s="16"/>
      <c r="E183" s="16"/>
      <c r="F183" s="16"/>
    </row>
    <row r="184" spans="3:6">
      <c r="C184" s="16"/>
      <c r="D184" s="16"/>
      <c r="E184" s="16"/>
      <c r="F184" s="16"/>
    </row>
    <row r="185" spans="3:6">
      <c r="C185" s="16"/>
      <c r="D185" s="16"/>
      <c r="E185" s="16"/>
      <c r="F185" s="16"/>
    </row>
    <row r="186" spans="3:6">
      <c r="C186" s="16"/>
      <c r="D186" s="16"/>
      <c r="E186" s="16"/>
      <c r="F186" s="16"/>
    </row>
    <row r="187" spans="3:6">
      <c r="C187" s="16"/>
      <c r="D187" s="16"/>
      <c r="E187" s="16"/>
      <c r="F187" s="16"/>
    </row>
    <row r="188" spans="3:6">
      <c r="C188" s="16"/>
      <c r="D188" s="16"/>
      <c r="E188" s="16"/>
      <c r="F188" s="16"/>
    </row>
    <row r="189" spans="3:6">
      <c r="C189" s="16"/>
      <c r="D189" s="16"/>
      <c r="E189" s="16"/>
      <c r="F189" s="16"/>
    </row>
    <row r="190" spans="3:6">
      <c r="C190" s="16"/>
      <c r="D190" s="16"/>
      <c r="E190" s="16"/>
      <c r="F190" s="16"/>
    </row>
    <row r="191" spans="3:6">
      <c r="C191" s="16"/>
      <c r="D191" s="16"/>
      <c r="E191" s="16"/>
      <c r="F191" s="16"/>
    </row>
    <row r="192" spans="3:6">
      <c r="C192" s="16"/>
      <c r="D192" s="16"/>
      <c r="E192" s="16"/>
      <c r="F192" s="16"/>
    </row>
    <row r="193" spans="3:6">
      <c r="C193" s="16"/>
      <c r="D193" s="16"/>
      <c r="E193" s="16"/>
      <c r="F193" s="16"/>
    </row>
    <row r="194" spans="3:6">
      <c r="C194" s="16"/>
      <c r="D194" s="16"/>
      <c r="E194" s="16"/>
      <c r="F194" s="16"/>
    </row>
    <row r="195" spans="3:6">
      <c r="C195" s="16"/>
      <c r="D195" s="16"/>
      <c r="E195" s="16"/>
      <c r="F195" s="16"/>
    </row>
    <row r="196" spans="3:6">
      <c r="C196" s="16"/>
      <c r="D196" s="16"/>
      <c r="E196" s="16"/>
      <c r="F196" s="16"/>
    </row>
    <row r="197" spans="3:6">
      <c r="C197" s="16"/>
      <c r="D197" s="16"/>
      <c r="E197" s="16"/>
      <c r="F197" s="16"/>
    </row>
    <row r="198" spans="3:6">
      <c r="C198" s="16"/>
      <c r="D198" s="16"/>
      <c r="E198" s="16"/>
      <c r="F198" s="16"/>
    </row>
    <row r="199" spans="3:6">
      <c r="C199" s="16"/>
      <c r="D199" s="16"/>
      <c r="E199" s="16"/>
      <c r="F199" s="16"/>
    </row>
    <row r="200" spans="3:6">
      <c r="C200" s="16"/>
      <c r="D200" s="16"/>
      <c r="E200" s="16"/>
      <c r="F200" s="16"/>
    </row>
    <row r="201" spans="3:6">
      <c r="C201" s="16"/>
      <c r="D201" s="16"/>
      <c r="E201" s="16"/>
      <c r="F201" s="16"/>
    </row>
    <row r="202" spans="3:6">
      <c r="C202" s="16"/>
      <c r="D202" s="16"/>
      <c r="E202" s="16"/>
      <c r="F202" s="16"/>
    </row>
    <row r="203" spans="3:6">
      <c r="C203" s="16"/>
      <c r="D203" s="16"/>
      <c r="E203" s="16"/>
      <c r="F203" s="16"/>
    </row>
    <row r="204" spans="3:6">
      <c r="C204" s="16"/>
      <c r="D204" s="16"/>
      <c r="E204" s="16"/>
      <c r="F204" s="16"/>
    </row>
    <row r="205" spans="3:6">
      <c r="C205" s="16"/>
      <c r="D205" s="16"/>
      <c r="E205" s="16"/>
      <c r="F205" s="16"/>
    </row>
    <row r="206" spans="3:6">
      <c r="C206" s="16"/>
      <c r="D206" s="16"/>
      <c r="E206" s="16"/>
      <c r="F206" s="16"/>
    </row>
    <row r="207" spans="3:6">
      <c r="C207" s="16"/>
      <c r="D207" s="16"/>
      <c r="E207" s="16"/>
      <c r="F207" s="16"/>
    </row>
    <row r="208" spans="3:6">
      <c r="C208" s="16"/>
      <c r="D208" s="16"/>
      <c r="E208" s="16"/>
      <c r="F208" s="16"/>
    </row>
    <row r="209" spans="3:6">
      <c r="C209" s="16"/>
      <c r="D209" s="16"/>
      <c r="E209" s="16"/>
      <c r="F209" s="16"/>
    </row>
    <row r="210" spans="3:6">
      <c r="C210" s="16"/>
      <c r="D210" s="16"/>
      <c r="E210" s="16"/>
      <c r="F210" s="16"/>
    </row>
    <row r="211" spans="3:6">
      <c r="C211" s="16"/>
      <c r="D211" s="16"/>
      <c r="E211" s="16"/>
      <c r="F211" s="16"/>
    </row>
    <row r="212" spans="3:6">
      <c r="C212" s="16"/>
      <c r="D212" s="16"/>
      <c r="E212" s="16"/>
      <c r="F212" s="16"/>
    </row>
    <row r="213" spans="3:6">
      <c r="C213" s="16"/>
      <c r="D213" s="16"/>
      <c r="E213" s="16"/>
      <c r="F213" s="16"/>
    </row>
    <row r="214" spans="3:6">
      <c r="C214" s="16"/>
      <c r="D214" s="16"/>
      <c r="E214" s="16"/>
      <c r="F214" s="16"/>
    </row>
    <row r="215" spans="3:6">
      <c r="C215" s="16"/>
      <c r="D215" s="16"/>
      <c r="E215" s="16"/>
      <c r="F215" s="16"/>
    </row>
    <row r="216" spans="3:6">
      <c r="C216" s="16"/>
      <c r="D216" s="16"/>
      <c r="E216" s="16"/>
      <c r="F216" s="16"/>
    </row>
    <row r="217" spans="3:6">
      <c r="C217" s="16"/>
      <c r="D217" s="16"/>
      <c r="E217" s="16"/>
      <c r="F217" s="16"/>
    </row>
    <row r="218" spans="3:6">
      <c r="C218" s="16"/>
      <c r="D218" s="16"/>
      <c r="E218" s="16"/>
      <c r="F218" s="16"/>
    </row>
    <row r="219" spans="3:6">
      <c r="C219" s="16"/>
      <c r="D219" s="16"/>
      <c r="E219" s="16"/>
      <c r="F219" s="16"/>
    </row>
    <row r="220" spans="3:6">
      <c r="C220" s="16"/>
      <c r="D220" s="16"/>
      <c r="E220" s="16"/>
      <c r="F220" s="16"/>
    </row>
    <row r="221" spans="3:6">
      <c r="C221" s="16"/>
      <c r="D221" s="16"/>
      <c r="E221" s="16"/>
      <c r="F221" s="16"/>
    </row>
    <row r="222" spans="3:6">
      <c r="C222" s="16"/>
      <c r="D222" s="16"/>
      <c r="E222" s="16"/>
      <c r="F222" s="16"/>
    </row>
    <row r="223" spans="3:6">
      <c r="C223" s="16"/>
      <c r="D223" s="16"/>
      <c r="E223" s="16"/>
      <c r="F223" s="16"/>
    </row>
    <row r="224" spans="3:6">
      <c r="C224" s="16"/>
      <c r="D224" s="16"/>
      <c r="E224" s="16"/>
      <c r="F224" s="16"/>
    </row>
    <row r="225" spans="3:6">
      <c r="C225" s="16"/>
      <c r="D225" s="16"/>
      <c r="E225" s="16"/>
      <c r="F225" s="16"/>
    </row>
    <row r="226" spans="3:6">
      <c r="C226" s="16"/>
      <c r="D226" s="16"/>
      <c r="E226" s="16"/>
      <c r="F226" s="16"/>
    </row>
    <row r="227" spans="3:6">
      <c r="C227" s="16"/>
      <c r="D227" s="16"/>
      <c r="E227" s="16"/>
      <c r="F227" s="16"/>
    </row>
    <row r="228" spans="3:6">
      <c r="C228" s="16"/>
      <c r="D228" s="16"/>
      <c r="E228" s="16"/>
      <c r="F228" s="16"/>
    </row>
    <row r="229" spans="3:6">
      <c r="C229" s="16"/>
      <c r="D229" s="16"/>
      <c r="E229" s="16"/>
      <c r="F229" s="16"/>
    </row>
    <row r="230" spans="3:6">
      <c r="C230" s="16"/>
      <c r="D230" s="16"/>
      <c r="E230" s="16"/>
      <c r="F230" s="16"/>
    </row>
    <row r="231" spans="3:6">
      <c r="C231" s="16"/>
      <c r="D231" s="16"/>
      <c r="E231" s="16"/>
      <c r="F231" s="16"/>
    </row>
    <row r="232" spans="3:6">
      <c r="C232" s="16"/>
      <c r="D232" s="16"/>
      <c r="E232" s="16"/>
      <c r="F232" s="16"/>
    </row>
    <row r="233" spans="3:6">
      <c r="C233" s="16"/>
      <c r="D233" s="16"/>
      <c r="E233" s="16"/>
      <c r="F233" s="16"/>
    </row>
    <row r="234" spans="3:6">
      <c r="C234" s="16"/>
      <c r="D234" s="16"/>
      <c r="E234" s="16"/>
      <c r="F234" s="16"/>
    </row>
    <row r="235" spans="3:6">
      <c r="C235" s="16"/>
      <c r="D235" s="16"/>
      <c r="E235" s="16"/>
      <c r="F235" s="16"/>
    </row>
    <row r="236" spans="3:6">
      <c r="C236" s="16"/>
      <c r="D236" s="16"/>
      <c r="E236" s="16"/>
      <c r="F236" s="16"/>
    </row>
    <row r="237" spans="3:6">
      <c r="C237" s="16"/>
      <c r="D237" s="16"/>
      <c r="E237" s="16"/>
      <c r="F237" s="16"/>
    </row>
    <row r="238" spans="3:6">
      <c r="C238" s="16"/>
      <c r="D238" s="16"/>
      <c r="E238" s="16"/>
      <c r="F238" s="16"/>
    </row>
    <row r="239" spans="3:6">
      <c r="C239" s="16"/>
      <c r="D239" s="16"/>
      <c r="E239" s="16"/>
      <c r="F239" s="16"/>
    </row>
    <row r="240" spans="3:6">
      <c r="C240" s="16"/>
      <c r="D240" s="16"/>
      <c r="E240" s="16"/>
      <c r="F240" s="16"/>
    </row>
    <row r="241" spans="3:6">
      <c r="C241" s="16"/>
      <c r="D241" s="16"/>
      <c r="E241" s="16"/>
      <c r="F241" s="16"/>
    </row>
    <row r="242" spans="3:6">
      <c r="C242" s="16"/>
      <c r="D242" s="16"/>
      <c r="E242" s="16"/>
      <c r="F242" s="16"/>
    </row>
    <row r="243" spans="3:6">
      <c r="C243" s="16"/>
      <c r="D243" s="16"/>
      <c r="E243" s="16"/>
      <c r="F243" s="16"/>
    </row>
    <row r="244" spans="3:6">
      <c r="C244" s="16"/>
      <c r="D244" s="16"/>
      <c r="E244" s="16"/>
      <c r="F244" s="16"/>
    </row>
    <row r="245" spans="3:6">
      <c r="C245" s="16"/>
      <c r="D245" s="16"/>
      <c r="E245" s="16"/>
      <c r="F245" s="16"/>
    </row>
    <row r="246" spans="3:6">
      <c r="C246" s="16"/>
      <c r="D246" s="16"/>
      <c r="E246" s="16"/>
      <c r="F246" s="16"/>
    </row>
    <row r="247" spans="3:6">
      <c r="C247" s="16"/>
      <c r="D247" s="16"/>
      <c r="E247" s="16"/>
      <c r="F247" s="16"/>
    </row>
    <row r="248" spans="3:6">
      <c r="C248" s="16"/>
      <c r="D248" s="16"/>
      <c r="E248" s="16"/>
      <c r="F248" s="16"/>
    </row>
    <row r="249" spans="3:6">
      <c r="C249" s="16"/>
      <c r="D249" s="16"/>
      <c r="E249" s="16"/>
      <c r="F249" s="16"/>
    </row>
    <row r="250" spans="3:6">
      <c r="C250" s="16"/>
      <c r="D250" s="16"/>
      <c r="E250" s="16"/>
      <c r="F250" s="16"/>
    </row>
    <row r="251" spans="3:6">
      <c r="C251" s="16"/>
      <c r="D251" s="16"/>
      <c r="E251" s="16"/>
      <c r="F251" s="16"/>
    </row>
    <row r="252" spans="3:6">
      <c r="C252" s="16"/>
      <c r="D252" s="16"/>
      <c r="E252" s="16"/>
      <c r="F252" s="16"/>
    </row>
    <row r="253" spans="3:6">
      <c r="C253" s="16"/>
      <c r="D253" s="16"/>
      <c r="E253" s="16"/>
      <c r="F253" s="16"/>
    </row>
    <row r="254" spans="3:6">
      <c r="C254" s="16"/>
      <c r="D254" s="16"/>
      <c r="E254" s="16"/>
      <c r="F254" s="16"/>
    </row>
    <row r="255" spans="3:6">
      <c r="C255" s="16"/>
      <c r="D255" s="16"/>
      <c r="E255" s="16"/>
      <c r="F255" s="16"/>
    </row>
    <row r="256" spans="3:6">
      <c r="C256" s="16"/>
      <c r="D256" s="16"/>
      <c r="E256" s="16"/>
      <c r="F256" s="16"/>
    </row>
    <row r="257" spans="3:6">
      <c r="C257" s="16"/>
      <c r="D257" s="16"/>
      <c r="E257" s="16"/>
      <c r="F257" s="16"/>
    </row>
    <row r="258" spans="3:6">
      <c r="C258" s="16"/>
      <c r="D258" s="16"/>
      <c r="E258" s="16"/>
      <c r="F258" s="16"/>
    </row>
    <row r="259" spans="3:6">
      <c r="C259" s="16"/>
      <c r="D259" s="16"/>
      <c r="E259" s="16"/>
      <c r="F259" s="16"/>
    </row>
    <row r="260" spans="3:6">
      <c r="C260" s="16"/>
      <c r="D260" s="16"/>
      <c r="E260" s="16"/>
      <c r="F260" s="16"/>
    </row>
    <row r="261" spans="3:6">
      <c r="C261" s="16"/>
      <c r="D261" s="16"/>
      <c r="E261" s="16"/>
      <c r="F261" s="16"/>
    </row>
    <row r="262" spans="3:6">
      <c r="C262" s="16"/>
      <c r="D262" s="16"/>
      <c r="E262" s="16"/>
      <c r="F262" s="16"/>
    </row>
    <row r="263" spans="3:6">
      <c r="C263" s="16"/>
      <c r="D263" s="16"/>
      <c r="E263" s="16"/>
      <c r="F263" s="16"/>
    </row>
    <row r="264" spans="3:6">
      <c r="C264" s="16"/>
      <c r="D264" s="16"/>
      <c r="E264" s="16"/>
      <c r="F264" s="16"/>
    </row>
    <row r="265" spans="3:6">
      <c r="C265" s="16"/>
      <c r="D265" s="16"/>
      <c r="E265" s="16"/>
      <c r="F265" s="16"/>
    </row>
    <row r="266" spans="3:6">
      <c r="C266" s="16"/>
      <c r="D266" s="16"/>
      <c r="E266" s="16"/>
      <c r="F266" s="16"/>
    </row>
    <row r="267" spans="3:6">
      <c r="C267" s="16"/>
      <c r="D267" s="16"/>
      <c r="E267" s="16"/>
      <c r="F267" s="16"/>
    </row>
    <row r="268" spans="3:6">
      <c r="C268" s="16"/>
      <c r="D268" s="16"/>
      <c r="E268" s="16"/>
      <c r="F268" s="16"/>
    </row>
    <row r="269" spans="3:6">
      <c r="C269" s="16"/>
      <c r="D269" s="16"/>
      <c r="E269" s="16"/>
      <c r="F269" s="16"/>
    </row>
    <row r="270" spans="3:6">
      <c r="C270" s="16"/>
      <c r="D270" s="16"/>
      <c r="E270" s="16"/>
      <c r="F270" s="16"/>
    </row>
    <row r="271" spans="3:6">
      <c r="C271" s="16"/>
      <c r="D271" s="16"/>
      <c r="E271" s="16"/>
      <c r="F271" s="16"/>
    </row>
    <row r="272" spans="3:6">
      <c r="C272" s="16"/>
      <c r="D272" s="16"/>
      <c r="E272" s="16"/>
      <c r="F272" s="16"/>
    </row>
    <row r="273" spans="3:6">
      <c r="C273" s="16"/>
      <c r="D273" s="16"/>
      <c r="E273" s="16"/>
      <c r="F273" s="16"/>
    </row>
    <row r="274" spans="3:6">
      <c r="C274" s="16"/>
      <c r="D274" s="16"/>
      <c r="E274" s="16"/>
      <c r="F274" s="16"/>
    </row>
    <row r="275" spans="3:6">
      <c r="C275" s="16"/>
      <c r="D275" s="16"/>
      <c r="E275" s="16"/>
      <c r="F275" s="16"/>
    </row>
    <row r="276" spans="3:6">
      <c r="C276" s="16"/>
      <c r="D276" s="16"/>
      <c r="E276" s="16"/>
      <c r="F276" s="16"/>
    </row>
    <row r="277" spans="3:6">
      <c r="C277" s="16"/>
      <c r="D277" s="16"/>
      <c r="E277" s="16"/>
      <c r="F277" s="16"/>
    </row>
    <row r="278" spans="3:6">
      <c r="C278" s="16"/>
      <c r="D278" s="16"/>
      <c r="E278" s="16"/>
      <c r="F278" s="16"/>
    </row>
    <row r="279" spans="3:6">
      <c r="C279" s="16"/>
      <c r="D279" s="16"/>
      <c r="E279" s="16"/>
      <c r="F279" s="16"/>
    </row>
    <row r="280" spans="3:6">
      <c r="C280" s="16"/>
      <c r="D280" s="16"/>
      <c r="E280" s="16"/>
      <c r="F280" s="16"/>
    </row>
    <row r="281" spans="3:6">
      <c r="C281" s="16"/>
      <c r="D281" s="16"/>
      <c r="E281" s="16"/>
      <c r="F281" s="16"/>
    </row>
    <row r="282" spans="3:6">
      <c r="C282" s="16"/>
      <c r="D282" s="16"/>
      <c r="E282" s="16"/>
      <c r="F282" s="16"/>
    </row>
    <row r="283" spans="3:6">
      <c r="C283" s="16"/>
      <c r="D283" s="16"/>
      <c r="E283" s="16"/>
      <c r="F283" s="16"/>
    </row>
    <row r="284" spans="3:6">
      <c r="C284" s="16"/>
      <c r="D284" s="16"/>
      <c r="E284" s="16"/>
      <c r="F284" s="16"/>
    </row>
    <row r="285" spans="3:6">
      <c r="C285" s="16"/>
      <c r="D285" s="16"/>
      <c r="E285" s="16"/>
      <c r="F285" s="16"/>
    </row>
    <row r="286" spans="3:6">
      <c r="C286" s="16"/>
      <c r="D286" s="16"/>
      <c r="E286" s="16"/>
      <c r="F286" s="16"/>
    </row>
    <row r="287" spans="3:6">
      <c r="C287" s="16"/>
      <c r="D287" s="16"/>
      <c r="E287" s="16"/>
      <c r="F287" s="16"/>
    </row>
    <row r="288" spans="3:6">
      <c r="C288" s="16"/>
      <c r="D288" s="16"/>
      <c r="E288" s="16"/>
      <c r="F288" s="16"/>
    </row>
    <row r="289" spans="3:6">
      <c r="C289" s="16"/>
      <c r="D289" s="16"/>
      <c r="E289" s="16"/>
      <c r="F289" s="16"/>
    </row>
    <row r="290" spans="3:6">
      <c r="C290" s="16"/>
      <c r="D290" s="16"/>
      <c r="E290" s="16"/>
      <c r="F290" s="16"/>
    </row>
    <row r="291" spans="3:6">
      <c r="C291" s="16"/>
      <c r="D291" s="16"/>
      <c r="E291" s="16"/>
      <c r="F291" s="16"/>
    </row>
    <row r="292" spans="3:6">
      <c r="C292" s="16"/>
      <c r="D292" s="16"/>
      <c r="E292" s="16"/>
      <c r="F292" s="16"/>
    </row>
    <row r="293" spans="3:6">
      <c r="C293" s="16"/>
      <c r="D293" s="16"/>
      <c r="E293" s="16"/>
      <c r="F293" s="16"/>
    </row>
    <row r="294" spans="3:6">
      <c r="C294" s="16"/>
      <c r="D294" s="16"/>
      <c r="E294" s="16"/>
      <c r="F294" s="16"/>
    </row>
    <row r="295" spans="3:6">
      <c r="C295" s="16"/>
      <c r="D295" s="16"/>
      <c r="E295" s="16"/>
      <c r="F295" s="16"/>
    </row>
    <row r="296" spans="3:6">
      <c r="C296" s="16"/>
      <c r="D296" s="16"/>
      <c r="E296" s="16"/>
      <c r="F296" s="16"/>
    </row>
    <row r="297" spans="3:6">
      <c r="C297" s="16"/>
      <c r="D297" s="16"/>
      <c r="E297" s="16"/>
      <c r="F297" s="16"/>
    </row>
    <row r="298" spans="3:6">
      <c r="C298" s="16"/>
      <c r="D298" s="16"/>
      <c r="E298" s="16"/>
      <c r="F298" s="16"/>
    </row>
    <row r="299" spans="3:6">
      <c r="C299" s="16"/>
      <c r="D299" s="16"/>
      <c r="E299" s="16"/>
      <c r="F299" s="16"/>
    </row>
    <row r="300" spans="3:6">
      <c r="C300" s="16"/>
      <c r="D300" s="16"/>
      <c r="E300" s="16"/>
      <c r="F300" s="16"/>
    </row>
    <row r="301" spans="3:6">
      <c r="C301" s="16"/>
      <c r="D301" s="16"/>
      <c r="E301" s="16"/>
      <c r="F301" s="16"/>
    </row>
    <row r="302" spans="3:6">
      <c r="C302" s="16"/>
      <c r="D302" s="16"/>
      <c r="E302" s="16"/>
      <c r="F302" s="16"/>
    </row>
    <row r="303" spans="3:6">
      <c r="C303" s="16"/>
      <c r="D303" s="16"/>
      <c r="E303" s="16"/>
      <c r="F303" s="16"/>
    </row>
    <row r="304" spans="3:6">
      <c r="C304" s="16"/>
      <c r="D304" s="16"/>
      <c r="E304" s="16"/>
      <c r="F304" s="16"/>
    </row>
    <row r="305" spans="3:6">
      <c r="C305" s="16"/>
      <c r="D305" s="16"/>
      <c r="E305" s="16"/>
      <c r="F305" s="16"/>
    </row>
    <row r="306" spans="3:6">
      <c r="C306" s="16"/>
      <c r="D306" s="16"/>
      <c r="E306" s="16"/>
      <c r="F306" s="16"/>
    </row>
    <row r="307" spans="3:6">
      <c r="C307" s="16"/>
      <c r="D307" s="16"/>
      <c r="E307" s="16"/>
      <c r="F307" s="16"/>
    </row>
    <row r="308" spans="3:6">
      <c r="C308" s="16"/>
      <c r="D308" s="16"/>
      <c r="E308" s="16"/>
      <c r="F308" s="16"/>
    </row>
    <row r="309" spans="3:6">
      <c r="C309" s="16"/>
      <c r="D309" s="16"/>
      <c r="E309" s="16"/>
      <c r="F309" s="16"/>
    </row>
    <row r="310" spans="3:6">
      <c r="C310" s="16"/>
      <c r="D310" s="16"/>
      <c r="E310" s="16"/>
      <c r="F310" s="16"/>
    </row>
    <row r="311" spans="3:6">
      <c r="C311" s="16"/>
      <c r="D311" s="16"/>
      <c r="E311" s="16"/>
      <c r="F311" s="16"/>
    </row>
    <row r="312" spans="3:6">
      <c r="C312" s="16"/>
      <c r="D312" s="16"/>
      <c r="E312" s="16"/>
      <c r="F312" s="16"/>
    </row>
    <row r="313" spans="3:6">
      <c r="C313" s="16"/>
      <c r="D313" s="16"/>
      <c r="E313" s="16"/>
      <c r="F313" s="16"/>
    </row>
    <row r="314" spans="3:6">
      <c r="C314" s="16"/>
      <c r="D314" s="16"/>
      <c r="E314" s="16"/>
      <c r="F314" s="16"/>
    </row>
    <row r="315" spans="3:6">
      <c r="C315" s="16"/>
      <c r="D315" s="16"/>
      <c r="E315" s="16"/>
      <c r="F315" s="16"/>
    </row>
    <row r="316" spans="3:6">
      <c r="C316" s="16"/>
      <c r="D316" s="16"/>
      <c r="E316" s="16"/>
      <c r="F316" s="16"/>
    </row>
    <row r="317" spans="3:6">
      <c r="C317" s="16"/>
      <c r="D317" s="16"/>
      <c r="E317" s="16"/>
      <c r="F317" s="16"/>
    </row>
    <row r="318" spans="3:6">
      <c r="C318" s="16"/>
      <c r="D318" s="16"/>
      <c r="E318" s="16"/>
      <c r="F318" s="16"/>
    </row>
    <row r="319" spans="3:6">
      <c r="C319" s="16"/>
      <c r="D319" s="16"/>
      <c r="E319" s="16"/>
      <c r="F319" s="16"/>
    </row>
    <row r="320" spans="3:6">
      <c r="C320" s="16"/>
      <c r="D320" s="16"/>
      <c r="E320" s="16"/>
      <c r="F320" s="16"/>
    </row>
    <row r="321" spans="3:6">
      <c r="C321" s="16"/>
      <c r="D321" s="16"/>
      <c r="E321" s="16"/>
      <c r="F321" s="16"/>
    </row>
    <row r="322" spans="3:6">
      <c r="C322" s="16"/>
      <c r="D322" s="16"/>
      <c r="E322" s="16"/>
      <c r="F322" s="16"/>
    </row>
    <row r="323" spans="3:6">
      <c r="C323" s="16"/>
      <c r="D323" s="16"/>
      <c r="E323" s="16"/>
      <c r="F323" s="16"/>
    </row>
    <row r="324" spans="3:6">
      <c r="C324" s="16"/>
      <c r="D324" s="16"/>
      <c r="E324" s="16"/>
      <c r="F324" s="16"/>
    </row>
    <row r="325" spans="3:6">
      <c r="C325" s="16"/>
      <c r="D325" s="16"/>
      <c r="E325" s="16"/>
      <c r="F325" s="16"/>
    </row>
    <row r="326" spans="3:6">
      <c r="C326" s="16"/>
      <c r="D326" s="16"/>
      <c r="E326" s="16"/>
      <c r="F326" s="16"/>
    </row>
    <row r="327" spans="3:6">
      <c r="C327" s="16"/>
      <c r="D327" s="16"/>
      <c r="E327" s="16"/>
      <c r="F327" s="16"/>
    </row>
    <row r="328" spans="3:6">
      <c r="C328" s="16"/>
      <c r="D328" s="16"/>
      <c r="E328" s="16"/>
      <c r="F328" s="16"/>
    </row>
    <row r="329" spans="3:6">
      <c r="C329" s="16"/>
      <c r="D329" s="16"/>
      <c r="E329" s="16"/>
      <c r="F329" s="16"/>
    </row>
    <row r="330" spans="3:6">
      <c r="C330" s="16"/>
      <c r="D330" s="16"/>
      <c r="E330" s="16"/>
      <c r="F330" s="16"/>
    </row>
    <row r="331" spans="3:6">
      <c r="C331" s="16"/>
      <c r="D331" s="16"/>
      <c r="E331" s="16"/>
      <c r="F331" s="16"/>
    </row>
    <row r="332" spans="3:6">
      <c r="C332" s="16"/>
      <c r="D332" s="16"/>
      <c r="E332" s="16"/>
      <c r="F332" s="16"/>
    </row>
    <row r="333" spans="3:6">
      <c r="C333" s="16"/>
      <c r="D333" s="16"/>
      <c r="E333" s="16"/>
      <c r="F333" s="16"/>
    </row>
    <row r="334" spans="3:6">
      <c r="C334" s="16"/>
      <c r="D334" s="16"/>
      <c r="E334" s="16"/>
      <c r="F334" s="16"/>
    </row>
    <row r="335" spans="3:6">
      <c r="C335" s="16"/>
      <c r="D335" s="16"/>
      <c r="E335" s="16"/>
      <c r="F335" s="16"/>
    </row>
    <row r="336" spans="3:6">
      <c r="C336" s="16"/>
      <c r="D336" s="16"/>
      <c r="E336" s="16"/>
      <c r="F336" s="16"/>
    </row>
    <row r="337" spans="3:6">
      <c r="C337" s="16"/>
      <c r="D337" s="16"/>
      <c r="E337" s="16"/>
      <c r="F337" s="16"/>
    </row>
    <row r="338" spans="3:6">
      <c r="C338" s="16"/>
      <c r="D338" s="16"/>
      <c r="E338" s="16"/>
      <c r="F338" s="16"/>
    </row>
    <row r="339" spans="3:6">
      <c r="C339" s="16"/>
      <c r="D339" s="16"/>
      <c r="E339" s="16"/>
      <c r="F339" s="16"/>
    </row>
    <row r="340" spans="3:6">
      <c r="C340" s="16"/>
      <c r="D340" s="16"/>
      <c r="E340" s="16"/>
      <c r="F340" s="16"/>
    </row>
    <row r="341" spans="3:6">
      <c r="C341" s="16"/>
      <c r="D341" s="16"/>
      <c r="E341" s="16"/>
      <c r="F341" s="16"/>
    </row>
    <row r="342" spans="3:6">
      <c r="C342" s="16"/>
      <c r="D342" s="16"/>
      <c r="E342" s="16"/>
      <c r="F342" s="16"/>
    </row>
    <row r="343" spans="3:6">
      <c r="C343" s="16"/>
      <c r="D343" s="16"/>
      <c r="E343" s="16"/>
      <c r="F343" s="16"/>
    </row>
    <row r="344" spans="3:6">
      <c r="C344" s="16"/>
      <c r="D344" s="16"/>
      <c r="E344" s="16"/>
      <c r="F344" s="16"/>
    </row>
    <row r="345" spans="3:6">
      <c r="C345" s="16"/>
      <c r="D345" s="16"/>
      <c r="E345" s="16"/>
      <c r="F345" s="16"/>
    </row>
    <row r="346" spans="3:6">
      <c r="C346" s="16"/>
      <c r="D346" s="16"/>
      <c r="E346" s="16"/>
      <c r="F346" s="16"/>
    </row>
    <row r="347" spans="3:6">
      <c r="C347" s="16"/>
      <c r="D347" s="16"/>
      <c r="E347" s="16"/>
      <c r="F347" s="16"/>
    </row>
    <row r="348" spans="3:6">
      <c r="C348" s="16"/>
      <c r="D348" s="16"/>
      <c r="E348" s="16"/>
      <c r="F348" s="16"/>
    </row>
    <row r="349" spans="3:6">
      <c r="C349" s="16"/>
      <c r="D349" s="16"/>
      <c r="E349" s="16"/>
      <c r="F349" s="16"/>
    </row>
    <row r="350" spans="3:6">
      <c r="C350" s="16"/>
      <c r="D350" s="16"/>
      <c r="E350" s="16"/>
      <c r="F350" s="16"/>
    </row>
    <row r="351" spans="3:6">
      <c r="C351" s="16"/>
      <c r="D351" s="16"/>
      <c r="E351" s="16"/>
      <c r="F351" s="16"/>
    </row>
    <row r="352" spans="3:6">
      <c r="C352" s="16"/>
      <c r="D352" s="16"/>
      <c r="E352" s="16"/>
      <c r="F352" s="16"/>
    </row>
    <row r="353" spans="3:6">
      <c r="C353" s="16"/>
      <c r="D353" s="16"/>
      <c r="E353" s="16"/>
      <c r="F353" s="16"/>
    </row>
    <row r="354" spans="3:6">
      <c r="C354" s="16"/>
      <c r="D354" s="16"/>
      <c r="E354" s="16"/>
      <c r="F354" s="16"/>
    </row>
    <row r="355" spans="3:6">
      <c r="C355" s="16"/>
      <c r="D355" s="16"/>
      <c r="E355" s="16"/>
      <c r="F355" s="16"/>
    </row>
    <row r="356" spans="3:6">
      <c r="C356" s="16"/>
      <c r="D356" s="16"/>
      <c r="E356" s="16"/>
      <c r="F356" s="16"/>
    </row>
    <row r="357" spans="3:6">
      <c r="C357" s="16"/>
      <c r="D357" s="16"/>
      <c r="E357" s="16"/>
      <c r="F357" s="16"/>
    </row>
    <row r="358" spans="3:6">
      <c r="C358" s="16"/>
      <c r="D358" s="16"/>
      <c r="E358" s="16"/>
      <c r="F358" s="16"/>
    </row>
    <row r="359" spans="3:6">
      <c r="C359" s="16"/>
      <c r="D359" s="16"/>
      <c r="E359" s="16"/>
      <c r="F359" s="16"/>
    </row>
    <row r="360" spans="3:6">
      <c r="C360" s="16"/>
      <c r="D360" s="16"/>
      <c r="E360" s="16"/>
      <c r="F360" s="16"/>
    </row>
    <row r="361" spans="3:6">
      <c r="C361" s="16"/>
      <c r="D361" s="16"/>
      <c r="E361" s="16"/>
      <c r="F361" s="16"/>
    </row>
    <row r="362" spans="3:6">
      <c r="C362" s="16"/>
      <c r="D362" s="16"/>
      <c r="E362" s="16"/>
      <c r="F362" s="16"/>
    </row>
    <row r="363" spans="3:6">
      <c r="C363" s="16"/>
      <c r="D363" s="16"/>
      <c r="E363" s="16"/>
      <c r="F363" s="16"/>
    </row>
    <row r="364" spans="3:6">
      <c r="C364" s="16"/>
      <c r="D364" s="16"/>
      <c r="E364" s="16"/>
      <c r="F364" s="16"/>
    </row>
    <row r="365" spans="3:6">
      <c r="C365" s="16"/>
      <c r="D365" s="16"/>
      <c r="E365" s="16"/>
      <c r="F365" s="16"/>
    </row>
    <row r="366" spans="3:6">
      <c r="C366" s="16"/>
      <c r="D366" s="16"/>
      <c r="E366" s="16"/>
      <c r="F366" s="16"/>
    </row>
    <row r="367" spans="3:6">
      <c r="C367" s="16"/>
      <c r="D367" s="16"/>
      <c r="E367" s="16"/>
      <c r="F367" s="16"/>
    </row>
    <row r="368" spans="3:6">
      <c r="C368" s="16"/>
      <c r="D368" s="16"/>
      <c r="E368" s="16"/>
      <c r="F368" s="16"/>
    </row>
    <row r="369" spans="3:6">
      <c r="C369" s="16"/>
      <c r="D369" s="16"/>
      <c r="E369" s="16"/>
      <c r="F369" s="16"/>
    </row>
    <row r="370" spans="3:6">
      <c r="C370" s="16"/>
      <c r="D370" s="16"/>
      <c r="E370" s="16"/>
      <c r="F370" s="16"/>
    </row>
    <row r="371" spans="3:6">
      <c r="C371" s="16"/>
      <c r="D371" s="16"/>
      <c r="E371" s="16"/>
      <c r="F371" s="16"/>
    </row>
    <row r="372" spans="3:6">
      <c r="C372" s="16"/>
      <c r="D372" s="16"/>
      <c r="E372" s="16"/>
      <c r="F372" s="16"/>
    </row>
    <row r="373" spans="3:6">
      <c r="C373" s="16"/>
      <c r="D373" s="16"/>
      <c r="E373" s="16"/>
      <c r="F373" s="16"/>
    </row>
    <row r="374" spans="3:6">
      <c r="C374" s="16"/>
      <c r="D374" s="16"/>
      <c r="E374" s="16"/>
      <c r="F374" s="16"/>
    </row>
    <row r="375" spans="3:6">
      <c r="C375" s="16"/>
      <c r="D375" s="16"/>
      <c r="E375" s="16"/>
      <c r="F375" s="16"/>
    </row>
    <row r="376" spans="3:6">
      <c r="C376" s="16"/>
      <c r="D376" s="16"/>
      <c r="E376" s="16"/>
      <c r="F376" s="16"/>
    </row>
    <row r="377" spans="3:6">
      <c r="C377" s="16"/>
      <c r="D377" s="16"/>
      <c r="E377" s="16"/>
      <c r="F377" s="16"/>
    </row>
    <row r="378" spans="3:6">
      <c r="C378" s="16"/>
      <c r="D378" s="16"/>
      <c r="E378" s="16"/>
      <c r="F378" s="16"/>
    </row>
    <row r="379" spans="3:6">
      <c r="C379" s="16"/>
      <c r="D379" s="16"/>
      <c r="E379" s="16"/>
      <c r="F379" s="16"/>
    </row>
    <row r="380" spans="3:6">
      <c r="C380" s="16"/>
      <c r="D380" s="16"/>
      <c r="E380" s="16"/>
      <c r="F380" s="16"/>
    </row>
    <row r="381" spans="3:6">
      <c r="C381" s="16"/>
      <c r="D381" s="16"/>
      <c r="E381" s="16"/>
      <c r="F381" s="16"/>
    </row>
    <row r="382" spans="3:6">
      <c r="C382" s="16"/>
      <c r="D382" s="16"/>
      <c r="E382" s="16"/>
      <c r="F382" s="16"/>
    </row>
    <row r="383" spans="3:6">
      <c r="C383" s="16"/>
      <c r="D383" s="16"/>
      <c r="E383" s="16"/>
      <c r="F383" s="16"/>
    </row>
    <row r="384" spans="3:6">
      <c r="C384" s="16"/>
      <c r="D384" s="16"/>
      <c r="E384" s="16"/>
      <c r="F384" s="16"/>
    </row>
    <row r="385" spans="3:6">
      <c r="C385" s="16"/>
      <c r="D385" s="16"/>
      <c r="E385" s="16"/>
      <c r="F385" s="16"/>
    </row>
    <row r="386" spans="3:6">
      <c r="C386" s="16"/>
      <c r="D386" s="16"/>
      <c r="E386" s="16"/>
      <c r="F386" s="16"/>
    </row>
    <row r="387" spans="3:6">
      <c r="C387" s="16"/>
      <c r="D387" s="16"/>
      <c r="E387" s="16"/>
      <c r="F387" s="16"/>
    </row>
    <row r="388" spans="3:6">
      <c r="C388" s="16"/>
      <c r="D388" s="16"/>
      <c r="E388" s="16"/>
      <c r="F388" s="16"/>
    </row>
    <row r="389" spans="3:6">
      <c r="C389" s="16"/>
      <c r="D389" s="16"/>
      <c r="E389" s="16"/>
      <c r="F389" s="16"/>
    </row>
    <row r="390" spans="3:6">
      <c r="C390" s="16"/>
      <c r="D390" s="16"/>
      <c r="E390" s="16"/>
      <c r="F390" s="16"/>
    </row>
    <row r="391" spans="3:6">
      <c r="C391" s="16"/>
      <c r="D391" s="16"/>
      <c r="E391" s="16"/>
      <c r="F391" s="16"/>
    </row>
    <row r="392" spans="3:6">
      <c r="C392" s="16"/>
      <c r="D392" s="16"/>
      <c r="E392" s="16"/>
      <c r="F392" s="16"/>
    </row>
    <row r="393" spans="3:6">
      <c r="C393" s="16"/>
      <c r="D393" s="16"/>
      <c r="E393" s="16"/>
      <c r="F393" s="16"/>
    </row>
    <row r="394" spans="3:6">
      <c r="C394" s="16"/>
      <c r="D394" s="16"/>
      <c r="E394" s="16"/>
      <c r="F394" s="16"/>
    </row>
    <row r="395" spans="3:6">
      <c r="C395" s="16"/>
      <c r="D395" s="16"/>
      <c r="E395" s="16"/>
      <c r="F395" s="16"/>
    </row>
    <row r="396" spans="3:6">
      <c r="C396" s="16"/>
      <c r="D396" s="16"/>
      <c r="E396" s="16"/>
      <c r="F396" s="16"/>
    </row>
    <row r="397" spans="3:6">
      <c r="C397" s="16"/>
      <c r="D397" s="16"/>
      <c r="E397" s="16"/>
      <c r="F397" s="16"/>
    </row>
    <row r="398" spans="3:6">
      <c r="C398" s="16"/>
      <c r="D398" s="16"/>
      <c r="E398" s="16"/>
      <c r="F398" s="16"/>
    </row>
    <row r="399" spans="3:6">
      <c r="C399" s="16"/>
      <c r="D399" s="16"/>
      <c r="E399" s="16"/>
      <c r="F399" s="16"/>
    </row>
    <row r="400" spans="3:6">
      <c r="C400" s="16"/>
      <c r="D400" s="16"/>
      <c r="E400" s="16"/>
      <c r="F400" s="16"/>
    </row>
    <row r="401" spans="3:6">
      <c r="C401" s="16"/>
      <c r="D401" s="16"/>
      <c r="E401" s="16"/>
      <c r="F401" s="16"/>
    </row>
    <row r="402" spans="3:6">
      <c r="C402" s="16"/>
      <c r="D402" s="16"/>
      <c r="E402" s="16"/>
      <c r="F402" s="16"/>
    </row>
    <row r="403" spans="3:6">
      <c r="C403" s="16"/>
      <c r="D403" s="16"/>
      <c r="E403" s="16"/>
      <c r="F403" s="16"/>
    </row>
    <row r="404" spans="3:6">
      <c r="C404" s="16"/>
      <c r="D404" s="16"/>
      <c r="E404" s="16"/>
      <c r="F404" s="16"/>
    </row>
    <row r="405" spans="3:6">
      <c r="C405" s="16"/>
      <c r="D405" s="16"/>
      <c r="E405" s="16"/>
      <c r="F405" s="16"/>
    </row>
    <row r="406" spans="3:6">
      <c r="C406" s="16"/>
      <c r="D406" s="16"/>
      <c r="E406" s="16"/>
      <c r="F406" s="16"/>
    </row>
    <row r="407" spans="3:6">
      <c r="C407" s="16"/>
      <c r="D407" s="16"/>
      <c r="E407" s="16"/>
      <c r="F407" s="16"/>
    </row>
    <row r="408" spans="3:6">
      <c r="C408" s="16"/>
      <c r="D408" s="16"/>
      <c r="E408" s="16"/>
      <c r="F408" s="16"/>
    </row>
    <row r="409" spans="3:6">
      <c r="C409" s="16"/>
      <c r="D409" s="16"/>
      <c r="E409" s="16"/>
      <c r="F409" s="16"/>
    </row>
    <row r="410" spans="3:6">
      <c r="C410" s="16"/>
      <c r="D410" s="16"/>
      <c r="E410" s="16"/>
      <c r="F410" s="16"/>
    </row>
    <row r="411" spans="3:6">
      <c r="C411" s="16"/>
      <c r="D411" s="16"/>
      <c r="E411" s="16"/>
      <c r="F411" s="16"/>
    </row>
    <row r="412" spans="3:6">
      <c r="C412" s="16"/>
      <c r="D412" s="16"/>
      <c r="E412" s="16"/>
      <c r="F412" s="16"/>
    </row>
    <row r="413" spans="3:6">
      <c r="C413" s="16"/>
      <c r="D413" s="16"/>
      <c r="E413" s="16"/>
      <c r="F413" s="16"/>
    </row>
    <row r="414" spans="3:6">
      <c r="C414" s="16"/>
      <c r="D414" s="16"/>
      <c r="E414" s="16"/>
      <c r="F414" s="16"/>
    </row>
    <row r="415" spans="3:6">
      <c r="C415" s="16"/>
      <c r="D415" s="16"/>
      <c r="E415" s="16"/>
      <c r="F415" s="16"/>
    </row>
    <row r="416" spans="3:6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3:6">
      <c r="C753" s="16"/>
      <c r="D753" s="16"/>
      <c r="E753" s="16"/>
      <c r="F753" s="16"/>
    </row>
    <row r="754" spans="3:6">
      <c r="C754" s="16"/>
      <c r="D754" s="16"/>
      <c r="E754" s="16"/>
      <c r="F754" s="16"/>
    </row>
    <row r="755" spans="3:6">
      <c r="C755" s="16"/>
      <c r="D755" s="16"/>
      <c r="E755" s="16"/>
      <c r="F755" s="16"/>
    </row>
    <row r="756" spans="3:6">
      <c r="C756" s="16"/>
      <c r="D756" s="16"/>
      <c r="E756" s="16"/>
      <c r="F756" s="16"/>
    </row>
    <row r="757" spans="3:6">
      <c r="C757" s="16"/>
      <c r="D757" s="16"/>
      <c r="E757" s="16"/>
      <c r="F757" s="16"/>
    </row>
    <row r="758" spans="3:6">
      <c r="C758" s="16"/>
      <c r="D758" s="16"/>
      <c r="E758" s="16"/>
      <c r="F758" s="16"/>
    </row>
    <row r="759" spans="3:6">
      <c r="C759" s="16"/>
      <c r="D759" s="16"/>
      <c r="E759" s="16"/>
      <c r="F759" s="16"/>
    </row>
    <row r="760" spans="3:6">
      <c r="C760" s="16"/>
      <c r="D760" s="16"/>
      <c r="E760" s="16"/>
      <c r="F760" s="16"/>
    </row>
    <row r="761" spans="3:6">
      <c r="C761" s="16"/>
      <c r="D761" s="16"/>
      <c r="E761" s="16"/>
      <c r="F761" s="16"/>
    </row>
    <row r="762" spans="3:6">
      <c r="C762" s="16"/>
      <c r="D762" s="16"/>
      <c r="E762" s="16"/>
      <c r="F762" s="16"/>
    </row>
    <row r="763" spans="3:6">
      <c r="C763" s="16"/>
      <c r="D763" s="16"/>
      <c r="E763" s="16"/>
      <c r="F763" s="16"/>
    </row>
    <row r="764" spans="3:6">
      <c r="C764" s="16"/>
      <c r="D764" s="16"/>
      <c r="E764" s="16"/>
      <c r="F764" s="16"/>
    </row>
    <row r="765" spans="3:6">
      <c r="C765" s="16"/>
      <c r="D765" s="16"/>
      <c r="E765" s="16"/>
      <c r="F765" s="16"/>
    </row>
    <row r="766" spans="3:6">
      <c r="C766" s="16"/>
      <c r="D766" s="16"/>
      <c r="E766" s="16"/>
      <c r="F766" s="16"/>
    </row>
    <row r="767" spans="3:6">
      <c r="C767" s="16"/>
      <c r="D767" s="16"/>
      <c r="E767" s="16"/>
      <c r="F767" s="16"/>
    </row>
    <row r="768" spans="3:6">
      <c r="C768" s="16"/>
      <c r="D768" s="16"/>
      <c r="E768" s="16"/>
      <c r="F768" s="16"/>
    </row>
    <row r="769" spans="2:6">
      <c r="C769" s="16"/>
      <c r="D769" s="16"/>
      <c r="E769" s="16"/>
      <c r="F769" s="16"/>
    </row>
    <row r="770" spans="2:6">
      <c r="C770" s="16"/>
      <c r="D770" s="16"/>
      <c r="E770" s="16"/>
      <c r="F770" s="16"/>
    </row>
    <row r="771" spans="2:6">
      <c r="C771" s="16"/>
      <c r="D771" s="16"/>
      <c r="E771" s="16"/>
      <c r="F771" s="16"/>
    </row>
    <row r="772" spans="2:6">
      <c r="C772" s="16"/>
      <c r="D772" s="16"/>
      <c r="E772" s="16"/>
      <c r="F772" s="16"/>
    </row>
    <row r="773" spans="2:6">
      <c r="B773" s="16"/>
      <c r="C773" s="16"/>
      <c r="D773" s="16"/>
      <c r="E773" s="16"/>
      <c r="F773" s="16"/>
    </row>
    <row r="774" spans="2:6">
      <c r="B774" s="16"/>
      <c r="C774" s="16"/>
      <c r="D774" s="16"/>
      <c r="E774" s="16"/>
      <c r="F774" s="16"/>
    </row>
    <row r="775" spans="2:6">
      <c r="B775" s="19"/>
      <c r="C775" s="16"/>
      <c r="D775" s="16"/>
      <c r="E775" s="16"/>
      <c r="F775" s="16"/>
    </row>
    <row r="776" spans="2:6">
      <c r="C776" s="16"/>
      <c r="D776" s="16"/>
      <c r="E776" s="16"/>
      <c r="F776" s="16"/>
    </row>
    <row r="777" spans="2:6">
      <c r="C777" s="16"/>
      <c r="D777" s="16"/>
      <c r="E777" s="16"/>
      <c r="F777" s="16"/>
    </row>
    <row r="778" spans="2:6">
      <c r="C778" s="16"/>
      <c r="D778" s="16"/>
      <c r="E778" s="16"/>
      <c r="F778" s="16"/>
    </row>
    <row r="779" spans="2:6">
      <c r="C779" s="16"/>
      <c r="D779" s="16"/>
      <c r="E779" s="16"/>
      <c r="F779" s="16"/>
    </row>
    <row r="780" spans="2:6">
      <c r="C780" s="16"/>
      <c r="D780" s="16"/>
      <c r="E780" s="16"/>
      <c r="F780" s="16"/>
    </row>
    <row r="781" spans="2:6">
      <c r="C781" s="16"/>
      <c r="D781" s="16"/>
      <c r="E781" s="16"/>
      <c r="F781" s="16"/>
    </row>
    <row r="782" spans="2:6">
      <c r="C782" s="16"/>
      <c r="D782" s="16"/>
      <c r="E782" s="16"/>
      <c r="F782" s="16"/>
    </row>
    <row r="783" spans="2:6">
      <c r="C783" s="16"/>
      <c r="D783" s="16"/>
      <c r="E783" s="16"/>
      <c r="F783" s="16"/>
    </row>
    <row r="784" spans="2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  <row r="794" spans="3:6">
      <c r="C794" s="16"/>
      <c r="D794" s="16"/>
      <c r="E794" s="16"/>
      <c r="F794" s="16"/>
    </row>
    <row r="795" spans="3:6">
      <c r="C795" s="16"/>
      <c r="D795" s="16"/>
      <c r="E795" s="16"/>
      <c r="F795" s="16"/>
    </row>
    <row r="796" spans="3:6">
      <c r="C796" s="16"/>
      <c r="D796" s="16"/>
      <c r="E796" s="16"/>
      <c r="F796" s="16"/>
    </row>
    <row r="797" spans="3:6">
      <c r="C797" s="16"/>
      <c r="D797" s="16"/>
      <c r="E797" s="16"/>
      <c r="F797" s="16"/>
    </row>
    <row r="798" spans="3:6">
      <c r="C798" s="16"/>
      <c r="D798" s="16"/>
      <c r="E798" s="16"/>
      <c r="F798" s="16"/>
    </row>
    <row r="799" spans="3:6">
      <c r="C799" s="16"/>
      <c r="D799" s="16"/>
      <c r="E799" s="16"/>
      <c r="F799" s="16"/>
    </row>
    <row r="800" spans="3:6">
      <c r="C800" s="16"/>
      <c r="D800" s="16"/>
      <c r="E800" s="16"/>
      <c r="F800" s="16"/>
    </row>
    <row r="801" spans="3:6">
      <c r="C801" s="16"/>
      <c r="D801" s="16"/>
      <c r="E801" s="16"/>
      <c r="F801" s="16"/>
    </row>
    <row r="802" spans="3:6">
      <c r="C802" s="16"/>
      <c r="D802" s="16"/>
      <c r="E802" s="16"/>
      <c r="F802" s="16"/>
    </row>
    <row r="803" spans="3:6">
      <c r="C803" s="16"/>
      <c r="D803" s="16"/>
      <c r="E803" s="16"/>
      <c r="F803" s="16"/>
    </row>
    <row r="804" spans="3:6">
      <c r="C804" s="16"/>
      <c r="D804" s="16"/>
      <c r="E804" s="16"/>
      <c r="F804" s="16"/>
    </row>
    <row r="805" spans="3:6">
      <c r="C805" s="16"/>
      <c r="D805" s="16"/>
      <c r="E805" s="16"/>
      <c r="F805" s="16"/>
    </row>
    <row r="806" spans="3:6">
      <c r="C806" s="16"/>
      <c r="D806" s="16"/>
      <c r="E806" s="16"/>
      <c r="F806" s="16"/>
    </row>
    <row r="807" spans="3:6">
      <c r="C807" s="16"/>
      <c r="D807" s="16"/>
      <c r="E807" s="16"/>
      <c r="F807" s="16"/>
    </row>
  </sheetData>
  <mergeCells count="2">
    <mergeCell ref="B6:U6"/>
    <mergeCell ref="B7:U7"/>
  </mergeCells>
  <dataValidations count="5">
    <dataValidation type="list" allowBlank="1" showInputMessage="1" showErrorMessage="1" sqref="L12:L805">
      <formula1>$BN$7:$BN$11</formula1>
    </dataValidation>
    <dataValidation type="list" allowBlank="1" showInputMessage="1" showErrorMessage="1" sqref="E12:E799">
      <formula1>$BI$7:$BI$11</formula1>
    </dataValidation>
    <dataValidation type="list" allowBlank="1" showInputMessage="1" showErrorMessage="1" sqref="I12:I805">
      <formula1>$BM$7:$BM$10</formula1>
    </dataValidation>
    <dataValidation allowBlank="1" showInputMessage="1" showErrorMessage="1" sqref="H2 Q9"/>
    <dataValidation type="list" allowBlank="1" showInputMessage="1" showErrorMessage="1" sqref="G12:G805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J34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1" width="11.7109375" style="16" customWidth="1"/>
    <col min="12" max="12" width="14.7109375" style="16" customWidth="1"/>
    <col min="13" max="15" width="10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>
      <c r="B1" s="2" t="s">
        <v>0</v>
      </c>
      <c r="C1" t="s">
        <v>197</v>
      </c>
    </row>
    <row r="2" spans="2:62">
      <c r="B2" s="2" t="s">
        <v>1</v>
      </c>
      <c r="C2" t="s">
        <v>198</v>
      </c>
    </row>
    <row r="3" spans="2:62">
      <c r="B3" s="2" t="s">
        <v>2</v>
      </c>
      <c r="C3" t="s">
        <v>199</v>
      </c>
    </row>
    <row r="4" spans="2:62">
      <c r="B4" s="2" t="s">
        <v>3</v>
      </c>
      <c r="C4" t="s">
        <v>200</v>
      </c>
    </row>
    <row r="6" spans="2:62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2"/>
      <c r="BJ6" s="19"/>
    </row>
    <row r="7" spans="2:62" ht="26.25" customHeight="1">
      <c r="B7" s="100" t="s">
        <v>91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2"/>
      <c r="BF7" s="19"/>
      <c r="BJ7" s="19"/>
    </row>
    <row r="8" spans="2:62" s="19" customFormat="1" ht="63">
      <c r="B8" s="4" t="s">
        <v>48</v>
      </c>
      <c r="C8" s="28" t="s">
        <v>49</v>
      </c>
      <c r="D8" s="29" t="s">
        <v>70</v>
      </c>
      <c r="E8" s="29" t="s">
        <v>83</v>
      </c>
      <c r="F8" s="29" t="s">
        <v>50</v>
      </c>
      <c r="G8" s="29" t="s">
        <v>84</v>
      </c>
      <c r="H8" s="29" t="s">
        <v>53</v>
      </c>
      <c r="I8" s="38" t="s">
        <v>187</v>
      </c>
      <c r="J8" s="38" t="s">
        <v>188</v>
      </c>
      <c r="K8" s="38" t="s">
        <v>192</v>
      </c>
      <c r="L8" s="38" t="s">
        <v>56</v>
      </c>
      <c r="M8" s="38" t="s">
        <v>73</v>
      </c>
      <c r="N8" s="38" t="s">
        <v>57</v>
      </c>
      <c r="O8" s="46" t="s">
        <v>183</v>
      </c>
      <c r="BF8" s="16"/>
      <c r="BG8" s="16"/>
      <c r="BH8" s="16"/>
      <c r="BJ8" s="23"/>
    </row>
    <row r="9" spans="2:62" s="19" customFormat="1" ht="24" customHeight="1">
      <c r="B9" s="20"/>
      <c r="C9" s="21"/>
      <c r="D9" s="21"/>
      <c r="E9" s="21"/>
      <c r="F9" s="21"/>
      <c r="G9" s="21"/>
      <c r="H9" s="21"/>
      <c r="I9" s="21" t="s">
        <v>184</v>
      </c>
      <c r="J9" s="21"/>
      <c r="K9" s="21" t="s">
        <v>185</v>
      </c>
      <c r="L9" s="21" t="s">
        <v>6</v>
      </c>
      <c r="M9" s="21" t="s">
        <v>7</v>
      </c>
      <c r="N9" s="21" t="s">
        <v>7</v>
      </c>
      <c r="O9" s="45" t="s">
        <v>7</v>
      </c>
      <c r="BF9" s="16"/>
      <c r="BH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34" t="s">
        <v>76</v>
      </c>
      <c r="N10" s="34" t="s">
        <v>77</v>
      </c>
      <c r="O10" s="34" t="s">
        <v>78</v>
      </c>
      <c r="BF10" s="16"/>
      <c r="BG10" s="19"/>
      <c r="BH10" s="16"/>
      <c r="BJ10" s="16"/>
    </row>
    <row r="11" spans="2:62" s="23" customFormat="1" ht="18" customHeight="1">
      <c r="B11" s="24" t="s">
        <v>92</v>
      </c>
      <c r="C11" s="7"/>
      <c r="D11" s="7"/>
      <c r="E11" s="7"/>
      <c r="F11" s="7"/>
      <c r="G11" s="7"/>
      <c r="H11" s="7"/>
      <c r="I11" s="75">
        <v>276771</v>
      </c>
      <c r="J11" s="7"/>
      <c r="K11" s="75">
        <v>0</v>
      </c>
      <c r="L11" s="75">
        <v>6340.7180449999996</v>
      </c>
      <c r="M11" s="7"/>
      <c r="N11" s="76">
        <v>1</v>
      </c>
      <c r="O11" s="76">
        <v>1.4200000000000001E-2</v>
      </c>
      <c r="BF11" s="16"/>
      <c r="BG11" s="19"/>
      <c r="BH11" s="16"/>
      <c r="BJ11" s="16"/>
    </row>
    <row r="12" spans="2:62">
      <c r="B12" s="79" t="s">
        <v>202</v>
      </c>
      <c r="E12" s="16"/>
      <c r="F12" s="16"/>
      <c r="G12" s="16"/>
      <c r="I12" s="81">
        <v>276771</v>
      </c>
      <c r="K12" s="81">
        <v>0</v>
      </c>
      <c r="L12" s="81">
        <v>6340.7180449999996</v>
      </c>
      <c r="N12" s="80">
        <v>1</v>
      </c>
      <c r="O12" s="80">
        <v>1.4200000000000001E-2</v>
      </c>
    </row>
    <row r="13" spans="2:62">
      <c r="B13" s="79" t="s">
        <v>519</v>
      </c>
      <c r="E13" s="16"/>
      <c r="F13" s="16"/>
      <c r="G13" s="16"/>
      <c r="I13" s="81">
        <v>49377</v>
      </c>
      <c r="K13" s="81">
        <v>0</v>
      </c>
      <c r="L13" s="81">
        <v>1929.65995</v>
      </c>
      <c r="N13" s="80">
        <v>0.30430000000000001</v>
      </c>
      <c r="O13" s="80">
        <v>4.3E-3</v>
      </c>
    </row>
    <row r="14" spans="2:62">
      <c r="B14" t="s">
        <v>520</v>
      </c>
      <c r="C14" t="s">
        <v>521</v>
      </c>
      <c r="D14" t="s">
        <v>100</v>
      </c>
      <c r="E14" t="s">
        <v>123</v>
      </c>
      <c r="F14" t="s">
        <v>522</v>
      </c>
      <c r="G14" t="s">
        <v>303</v>
      </c>
      <c r="H14" t="s">
        <v>102</v>
      </c>
      <c r="I14" s="77">
        <v>21692</v>
      </c>
      <c r="J14" s="77">
        <v>3210</v>
      </c>
      <c r="K14" s="77">
        <v>0</v>
      </c>
      <c r="L14" s="77">
        <v>696.31320000000005</v>
      </c>
      <c r="M14" s="78">
        <v>0</v>
      </c>
      <c r="N14" s="78">
        <v>0.10979999999999999</v>
      </c>
      <c r="O14" s="78">
        <v>1.6000000000000001E-3</v>
      </c>
    </row>
    <row r="15" spans="2:62">
      <c r="B15" t="s">
        <v>523</v>
      </c>
      <c r="C15" t="s">
        <v>524</v>
      </c>
      <c r="D15" t="s">
        <v>100</v>
      </c>
      <c r="E15" t="s">
        <v>123</v>
      </c>
      <c r="F15" t="s">
        <v>525</v>
      </c>
      <c r="G15" t="s">
        <v>329</v>
      </c>
      <c r="H15" t="s">
        <v>102</v>
      </c>
      <c r="I15" s="77">
        <v>11400</v>
      </c>
      <c r="J15" s="77">
        <v>6969</v>
      </c>
      <c r="K15" s="77">
        <v>0</v>
      </c>
      <c r="L15" s="77">
        <v>794.46600000000001</v>
      </c>
      <c r="M15" s="78">
        <v>1E-4</v>
      </c>
      <c r="N15" s="78">
        <v>0.12529999999999999</v>
      </c>
      <c r="O15" s="78">
        <v>1.8E-3</v>
      </c>
    </row>
    <row r="16" spans="2:62">
      <c r="B16" t="s">
        <v>526</v>
      </c>
      <c r="C16" t="s">
        <v>527</v>
      </c>
      <c r="D16" t="s">
        <v>100</v>
      </c>
      <c r="E16" t="s">
        <v>123</v>
      </c>
      <c r="F16" t="s">
        <v>528</v>
      </c>
      <c r="G16" t="s">
        <v>529</v>
      </c>
      <c r="H16" t="s">
        <v>102</v>
      </c>
      <c r="I16" s="77">
        <v>16285</v>
      </c>
      <c r="J16" s="77">
        <v>2695</v>
      </c>
      <c r="K16" s="77">
        <v>0</v>
      </c>
      <c r="L16" s="77">
        <v>438.88074999999998</v>
      </c>
      <c r="M16" s="78">
        <v>0</v>
      </c>
      <c r="N16" s="78">
        <v>6.9199999999999998E-2</v>
      </c>
      <c r="O16" s="78">
        <v>1E-3</v>
      </c>
    </row>
    <row r="17" spans="2:15">
      <c r="B17" s="79" t="s">
        <v>530</v>
      </c>
      <c r="E17" s="16"/>
      <c r="F17" s="16"/>
      <c r="G17" s="16"/>
      <c r="I17" s="81">
        <v>72915</v>
      </c>
      <c r="K17" s="81">
        <v>0</v>
      </c>
      <c r="L17" s="81">
        <v>1640.0717999999999</v>
      </c>
      <c r="N17" s="80">
        <v>0.25869999999999999</v>
      </c>
      <c r="O17" s="80">
        <v>3.7000000000000002E-3</v>
      </c>
    </row>
    <row r="18" spans="2:15">
      <c r="B18" t="s">
        <v>531</v>
      </c>
      <c r="C18" t="s">
        <v>532</v>
      </c>
      <c r="D18" t="s">
        <v>100</v>
      </c>
      <c r="E18" t="s">
        <v>123</v>
      </c>
      <c r="F18" t="s">
        <v>533</v>
      </c>
      <c r="G18" t="s">
        <v>329</v>
      </c>
      <c r="H18" t="s">
        <v>102</v>
      </c>
      <c r="I18" s="77">
        <v>3207</v>
      </c>
      <c r="J18" s="77">
        <v>28100</v>
      </c>
      <c r="K18" s="77">
        <v>0</v>
      </c>
      <c r="L18" s="77">
        <v>901.16700000000003</v>
      </c>
      <c r="M18" s="78">
        <v>2.9999999999999997E-4</v>
      </c>
      <c r="N18" s="78">
        <v>0.1421</v>
      </c>
      <c r="O18" s="78">
        <v>2E-3</v>
      </c>
    </row>
    <row r="19" spans="2:15">
      <c r="B19" t="s">
        <v>534</v>
      </c>
      <c r="C19" t="s">
        <v>535</v>
      </c>
      <c r="D19" t="s">
        <v>100</v>
      </c>
      <c r="E19" t="s">
        <v>123</v>
      </c>
      <c r="F19" t="s">
        <v>536</v>
      </c>
      <c r="G19" t="s">
        <v>125</v>
      </c>
      <c r="H19" t="s">
        <v>102</v>
      </c>
      <c r="I19" s="77">
        <v>69708</v>
      </c>
      <c r="J19" s="77">
        <v>1060</v>
      </c>
      <c r="K19" s="77">
        <v>0</v>
      </c>
      <c r="L19" s="77">
        <v>738.90480000000002</v>
      </c>
      <c r="M19" s="78">
        <v>6.9999999999999999E-4</v>
      </c>
      <c r="N19" s="78">
        <v>0.11650000000000001</v>
      </c>
      <c r="O19" s="78">
        <v>1.6999999999999999E-3</v>
      </c>
    </row>
    <row r="20" spans="2:15">
      <c r="B20" s="79" t="s">
        <v>537</v>
      </c>
      <c r="E20" s="16"/>
      <c r="F20" s="16"/>
      <c r="G20" s="16"/>
      <c r="I20" s="81">
        <v>154479</v>
      </c>
      <c r="K20" s="81">
        <v>0</v>
      </c>
      <c r="L20" s="81">
        <v>2770.9862950000002</v>
      </c>
      <c r="N20" s="80">
        <v>0.437</v>
      </c>
      <c r="O20" s="80">
        <v>6.1999999999999998E-3</v>
      </c>
    </row>
    <row r="21" spans="2:15">
      <c r="B21" t="s">
        <v>538</v>
      </c>
      <c r="C21" t="s">
        <v>539</v>
      </c>
      <c r="D21" t="s">
        <v>100</v>
      </c>
      <c r="E21" t="s">
        <v>123</v>
      </c>
      <c r="F21" t="s">
        <v>473</v>
      </c>
      <c r="G21" t="s">
        <v>388</v>
      </c>
      <c r="H21" t="s">
        <v>102</v>
      </c>
      <c r="I21" s="77">
        <v>26240</v>
      </c>
      <c r="J21" s="77">
        <v>4140</v>
      </c>
      <c r="K21" s="77">
        <v>0</v>
      </c>
      <c r="L21" s="77">
        <v>1086.336</v>
      </c>
      <c r="M21" s="78">
        <v>1.2999999999999999E-3</v>
      </c>
      <c r="N21" s="78">
        <v>0.17130000000000001</v>
      </c>
      <c r="O21" s="78">
        <v>2.3999999999999998E-3</v>
      </c>
    </row>
    <row r="22" spans="2:15">
      <c r="B22" t="s">
        <v>540</v>
      </c>
      <c r="C22" t="s">
        <v>541</v>
      </c>
      <c r="D22" t="s">
        <v>100</v>
      </c>
      <c r="E22" t="s">
        <v>123</v>
      </c>
      <c r="F22" t="s">
        <v>542</v>
      </c>
      <c r="G22" t="s">
        <v>388</v>
      </c>
      <c r="H22" t="s">
        <v>102</v>
      </c>
      <c r="I22" s="77">
        <v>32966</v>
      </c>
      <c r="J22" s="77">
        <v>2765</v>
      </c>
      <c r="K22" s="77">
        <v>0</v>
      </c>
      <c r="L22" s="77">
        <v>911.50990000000002</v>
      </c>
      <c r="M22" s="78">
        <v>1.6999999999999999E-3</v>
      </c>
      <c r="N22" s="78">
        <v>0.14380000000000001</v>
      </c>
      <c r="O22" s="78">
        <v>2E-3</v>
      </c>
    </row>
    <row r="23" spans="2:15">
      <c r="B23" t="s">
        <v>543</v>
      </c>
      <c r="C23" t="s">
        <v>544</v>
      </c>
      <c r="D23" t="s">
        <v>100</v>
      </c>
      <c r="E23" t="s">
        <v>123</v>
      </c>
      <c r="F23" t="s">
        <v>545</v>
      </c>
      <c r="G23" t="s">
        <v>346</v>
      </c>
      <c r="H23" t="s">
        <v>102</v>
      </c>
      <c r="I23" s="77">
        <v>95273</v>
      </c>
      <c r="J23" s="77">
        <v>811.5</v>
      </c>
      <c r="K23" s="77">
        <v>0</v>
      </c>
      <c r="L23" s="77">
        <v>773.14039500000001</v>
      </c>
      <c r="M23" s="78">
        <v>5.9999999999999995E-4</v>
      </c>
      <c r="N23" s="78">
        <v>0.12189999999999999</v>
      </c>
      <c r="O23" s="78">
        <v>1.6999999999999999E-3</v>
      </c>
    </row>
    <row r="24" spans="2:15">
      <c r="B24" s="79" t="s">
        <v>546</v>
      </c>
      <c r="E24" s="16"/>
      <c r="F24" s="16"/>
      <c r="G24" s="16"/>
      <c r="I24" s="81">
        <v>0</v>
      </c>
      <c r="K24" s="81">
        <v>0</v>
      </c>
      <c r="L24" s="81">
        <v>0</v>
      </c>
      <c r="N24" s="80">
        <v>0</v>
      </c>
      <c r="O24" s="80">
        <v>0</v>
      </c>
    </row>
    <row r="25" spans="2:15">
      <c r="B25" t="s">
        <v>222</v>
      </c>
      <c r="C25" t="s">
        <v>222</v>
      </c>
      <c r="E25" s="16"/>
      <c r="F25" s="16"/>
      <c r="G25" t="s">
        <v>222</v>
      </c>
      <c r="H25" t="s">
        <v>222</v>
      </c>
      <c r="I25" s="77">
        <v>0</v>
      </c>
      <c r="J25" s="77">
        <v>0</v>
      </c>
      <c r="L25" s="77">
        <v>0</v>
      </c>
      <c r="M25" s="78">
        <v>0</v>
      </c>
      <c r="N25" s="78">
        <v>0</v>
      </c>
      <c r="O25" s="78">
        <v>0</v>
      </c>
    </row>
    <row r="26" spans="2:15">
      <c r="B26" s="79" t="s">
        <v>227</v>
      </c>
      <c r="E26" s="16"/>
      <c r="F26" s="16"/>
      <c r="G26" s="16"/>
      <c r="I26" s="81">
        <v>0</v>
      </c>
      <c r="K26" s="81">
        <v>0</v>
      </c>
      <c r="L26" s="81">
        <v>0</v>
      </c>
      <c r="N26" s="80">
        <v>0</v>
      </c>
      <c r="O26" s="80">
        <v>0</v>
      </c>
    </row>
    <row r="27" spans="2:15">
      <c r="B27" s="79" t="s">
        <v>293</v>
      </c>
      <c r="E27" s="16"/>
      <c r="F27" s="16"/>
      <c r="G27" s="16"/>
      <c r="I27" s="81">
        <v>0</v>
      </c>
      <c r="K27" s="81">
        <v>0</v>
      </c>
      <c r="L27" s="81">
        <v>0</v>
      </c>
      <c r="N27" s="80">
        <v>0</v>
      </c>
      <c r="O27" s="80">
        <v>0</v>
      </c>
    </row>
    <row r="28" spans="2:15">
      <c r="B28" t="s">
        <v>222</v>
      </c>
      <c r="C28" t="s">
        <v>222</v>
      </c>
      <c r="E28" s="16"/>
      <c r="F28" s="16"/>
      <c r="G28" t="s">
        <v>222</v>
      </c>
      <c r="H28" t="s">
        <v>222</v>
      </c>
      <c r="I28" s="77">
        <v>0</v>
      </c>
      <c r="J28" s="77">
        <v>0</v>
      </c>
      <c r="L28" s="77">
        <v>0</v>
      </c>
      <c r="M28" s="78">
        <v>0</v>
      </c>
      <c r="N28" s="78">
        <v>0</v>
      </c>
      <c r="O28" s="78">
        <v>0</v>
      </c>
    </row>
    <row r="29" spans="2:15">
      <c r="B29" s="79" t="s">
        <v>294</v>
      </c>
      <c r="E29" s="16"/>
      <c r="F29" s="16"/>
      <c r="G29" s="16"/>
      <c r="I29" s="81">
        <v>0</v>
      </c>
      <c r="K29" s="81">
        <v>0</v>
      </c>
      <c r="L29" s="81">
        <v>0</v>
      </c>
      <c r="N29" s="80">
        <v>0</v>
      </c>
      <c r="O29" s="80">
        <v>0</v>
      </c>
    </row>
    <row r="30" spans="2:15">
      <c r="B30" t="s">
        <v>222</v>
      </c>
      <c r="C30" t="s">
        <v>222</v>
      </c>
      <c r="E30" s="16"/>
      <c r="F30" s="16"/>
      <c r="G30" t="s">
        <v>222</v>
      </c>
      <c r="H30" t="s">
        <v>222</v>
      </c>
      <c r="I30" s="77">
        <v>0</v>
      </c>
      <c r="J30" s="77">
        <v>0</v>
      </c>
      <c r="L30" s="77">
        <v>0</v>
      </c>
      <c r="M30" s="78">
        <v>0</v>
      </c>
      <c r="N30" s="78">
        <v>0</v>
      </c>
      <c r="O30" s="78">
        <v>0</v>
      </c>
    </row>
    <row r="31" spans="2:15">
      <c r="B31" t="s">
        <v>229</v>
      </c>
      <c r="E31" s="16"/>
      <c r="F31" s="16"/>
      <c r="G31" s="16"/>
    </row>
    <row r="32" spans="2:15">
      <c r="B32" t="s">
        <v>287</v>
      </c>
      <c r="E32" s="16"/>
      <c r="F32" s="16"/>
      <c r="G32" s="16"/>
    </row>
    <row r="33" spans="2:7">
      <c r="B33" t="s">
        <v>288</v>
      </c>
      <c r="E33" s="16"/>
      <c r="F33" s="16"/>
      <c r="G33" s="16"/>
    </row>
    <row r="34" spans="2:7">
      <c r="B34" t="s">
        <v>289</v>
      </c>
      <c r="E34" s="16"/>
      <c r="F34" s="16"/>
      <c r="G34" s="16"/>
    </row>
    <row r="35" spans="2:7">
      <c r="B35" t="s">
        <v>290</v>
      </c>
      <c r="E35" s="16"/>
      <c r="F35" s="16"/>
      <c r="G35" s="16"/>
    </row>
    <row r="36" spans="2:7">
      <c r="E36" s="16"/>
      <c r="F36" s="16"/>
      <c r="G36" s="16"/>
    </row>
    <row r="37" spans="2:7">
      <c r="E37" s="16"/>
      <c r="F37" s="16"/>
      <c r="G37" s="16"/>
    </row>
    <row r="38" spans="2:7">
      <c r="E38" s="16"/>
      <c r="F38" s="16"/>
      <c r="G38" s="16"/>
    </row>
    <row r="39" spans="2:7">
      <c r="E39" s="16"/>
      <c r="F39" s="16"/>
      <c r="G39" s="16"/>
    </row>
    <row r="40" spans="2:7">
      <c r="E40" s="16"/>
      <c r="F40" s="16"/>
      <c r="G40" s="16"/>
    </row>
    <row r="41" spans="2:7">
      <c r="E41" s="16"/>
      <c r="F41" s="16"/>
      <c r="G41" s="16"/>
    </row>
    <row r="42" spans="2:7">
      <c r="E42" s="16"/>
      <c r="F42" s="16"/>
      <c r="G42" s="16"/>
    </row>
    <row r="43" spans="2:7">
      <c r="E43" s="16"/>
      <c r="F43" s="16"/>
      <c r="G43" s="16"/>
    </row>
    <row r="44" spans="2:7">
      <c r="E44" s="16"/>
      <c r="F44" s="16"/>
      <c r="G44" s="16"/>
    </row>
    <row r="45" spans="2:7">
      <c r="E45" s="16"/>
      <c r="F45" s="16"/>
      <c r="G45" s="16"/>
    </row>
    <row r="46" spans="2:7">
      <c r="E46" s="16"/>
      <c r="F46" s="16"/>
      <c r="G46" s="16"/>
    </row>
    <row r="47" spans="2:7">
      <c r="E47" s="16"/>
      <c r="F47" s="16"/>
      <c r="G47" s="16"/>
    </row>
    <row r="48" spans="2:7">
      <c r="E48" s="16"/>
      <c r="F48" s="16"/>
      <c r="G48" s="16"/>
    </row>
    <row r="49" spans="5:7">
      <c r="E49" s="16"/>
      <c r="F49" s="16"/>
      <c r="G49" s="16"/>
    </row>
    <row r="50" spans="5:7">
      <c r="E50" s="16"/>
      <c r="F50" s="16"/>
      <c r="G50" s="16"/>
    </row>
    <row r="51" spans="5:7">
      <c r="E51" s="16"/>
      <c r="F51" s="16"/>
      <c r="G51" s="16"/>
    </row>
    <row r="52" spans="5:7">
      <c r="E52" s="16"/>
      <c r="F52" s="16"/>
      <c r="G52" s="16"/>
    </row>
    <row r="53" spans="5:7">
      <c r="E53" s="16"/>
      <c r="F53" s="16"/>
      <c r="G53" s="16"/>
    </row>
    <row r="54" spans="5:7">
      <c r="E54" s="16"/>
      <c r="F54" s="16"/>
      <c r="G54" s="16"/>
    </row>
    <row r="55" spans="5:7">
      <c r="E55" s="16"/>
      <c r="F55" s="16"/>
      <c r="G55" s="16"/>
    </row>
    <row r="56" spans="5:7">
      <c r="E56" s="16"/>
      <c r="F56" s="16"/>
      <c r="G56" s="16"/>
    </row>
    <row r="57" spans="5:7">
      <c r="E57" s="16"/>
      <c r="F57" s="16"/>
      <c r="G57" s="16"/>
    </row>
    <row r="58" spans="5:7">
      <c r="E58" s="16"/>
      <c r="F58" s="16"/>
      <c r="G58" s="16"/>
    </row>
    <row r="59" spans="5:7">
      <c r="E59" s="16"/>
      <c r="F59" s="16"/>
      <c r="G59" s="16"/>
    </row>
    <row r="60" spans="5:7">
      <c r="E60" s="16"/>
      <c r="F60" s="16"/>
      <c r="G60" s="16"/>
    </row>
    <row r="61" spans="5:7">
      <c r="E61" s="16"/>
      <c r="F61" s="16"/>
      <c r="G61" s="16"/>
    </row>
    <row r="62" spans="5:7">
      <c r="E62" s="16"/>
      <c r="F62" s="16"/>
      <c r="G62" s="16"/>
    </row>
    <row r="63" spans="5:7">
      <c r="E63" s="16"/>
      <c r="F63" s="16"/>
      <c r="G63" s="16"/>
    </row>
    <row r="64" spans="5:7">
      <c r="E64" s="16"/>
      <c r="F64" s="16"/>
      <c r="G64" s="16"/>
    </row>
    <row r="65" spans="5:7">
      <c r="E65" s="16"/>
      <c r="F65" s="16"/>
      <c r="G65" s="16"/>
    </row>
    <row r="66" spans="5:7">
      <c r="E66" s="16"/>
      <c r="F66" s="16"/>
      <c r="G66" s="16"/>
    </row>
    <row r="67" spans="5:7">
      <c r="E67" s="16"/>
      <c r="F67" s="16"/>
      <c r="G67" s="16"/>
    </row>
    <row r="68" spans="5:7">
      <c r="E68" s="16"/>
      <c r="F68" s="16"/>
      <c r="G68" s="16"/>
    </row>
    <row r="69" spans="5:7">
      <c r="E69" s="16"/>
      <c r="F69" s="16"/>
      <c r="G69" s="16"/>
    </row>
    <row r="70" spans="5:7">
      <c r="E70" s="16"/>
      <c r="F70" s="16"/>
      <c r="G70" s="16"/>
    </row>
    <row r="71" spans="5:7">
      <c r="E71" s="16"/>
      <c r="F71" s="16"/>
      <c r="G71" s="16"/>
    </row>
    <row r="72" spans="5:7">
      <c r="E72" s="16"/>
      <c r="F72" s="16"/>
      <c r="G72" s="16"/>
    </row>
    <row r="73" spans="5:7">
      <c r="E73" s="16"/>
      <c r="F73" s="16"/>
      <c r="G73" s="16"/>
    </row>
    <row r="74" spans="5:7">
      <c r="E74" s="16"/>
      <c r="F74" s="16"/>
      <c r="G74" s="16"/>
    </row>
    <row r="75" spans="5:7">
      <c r="E75" s="16"/>
      <c r="F75" s="16"/>
      <c r="G75" s="16"/>
    </row>
    <row r="76" spans="5:7">
      <c r="E76" s="16"/>
      <c r="F76" s="16"/>
      <c r="G76" s="16"/>
    </row>
    <row r="77" spans="5:7">
      <c r="E77" s="16"/>
      <c r="F77" s="16"/>
      <c r="G77" s="16"/>
    </row>
    <row r="78" spans="5:7">
      <c r="E78" s="16"/>
      <c r="F78" s="16"/>
      <c r="G78" s="16"/>
    </row>
    <row r="79" spans="5:7">
      <c r="E79" s="16"/>
      <c r="F79" s="16"/>
      <c r="G79" s="16"/>
    </row>
    <row r="80" spans="5:7">
      <c r="E80" s="16"/>
      <c r="F80" s="16"/>
      <c r="G80" s="16"/>
    </row>
    <row r="81" spans="5:7">
      <c r="E81" s="16"/>
      <c r="F81" s="16"/>
      <c r="G81" s="16"/>
    </row>
    <row r="82" spans="5:7">
      <c r="E82" s="16"/>
      <c r="F82" s="16"/>
      <c r="G82" s="16"/>
    </row>
    <row r="83" spans="5:7">
      <c r="E83" s="16"/>
      <c r="F83" s="16"/>
      <c r="G83" s="16"/>
    </row>
    <row r="84" spans="5:7">
      <c r="E84" s="16"/>
      <c r="F84" s="16"/>
      <c r="G84" s="16"/>
    </row>
    <row r="85" spans="5:7">
      <c r="E85" s="16"/>
      <c r="F85" s="16"/>
      <c r="G85" s="16"/>
    </row>
    <row r="86" spans="5:7">
      <c r="E86" s="16"/>
      <c r="F86" s="16"/>
      <c r="G86" s="16"/>
    </row>
    <row r="87" spans="5:7">
      <c r="E87" s="16"/>
      <c r="F87" s="16"/>
      <c r="G87" s="16"/>
    </row>
    <row r="88" spans="5:7">
      <c r="E88" s="16"/>
      <c r="F88" s="16"/>
      <c r="G88" s="16"/>
    </row>
    <row r="89" spans="5:7">
      <c r="E89" s="16"/>
      <c r="F89" s="16"/>
      <c r="G89" s="16"/>
    </row>
    <row r="90" spans="5:7">
      <c r="E90" s="16"/>
      <c r="F90" s="16"/>
      <c r="G90" s="16"/>
    </row>
    <row r="91" spans="5:7">
      <c r="E91" s="16"/>
      <c r="F91" s="16"/>
      <c r="G91" s="16"/>
    </row>
    <row r="92" spans="5:7">
      <c r="E92" s="16"/>
      <c r="F92" s="16"/>
      <c r="G92" s="16"/>
    </row>
    <row r="93" spans="5:7">
      <c r="E93" s="16"/>
      <c r="F93" s="16"/>
      <c r="G93" s="16"/>
    </row>
    <row r="94" spans="5:7">
      <c r="E94" s="16"/>
      <c r="F94" s="16"/>
      <c r="G94" s="16"/>
    </row>
    <row r="95" spans="5:7">
      <c r="E95" s="16"/>
      <c r="F95" s="16"/>
      <c r="G95" s="16"/>
    </row>
    <row r="96" spans="5:7">
      <c r="E96" s="16"/>
      <c r="F96" s="16"/>
      <c r="G96" s="16"/>
    </row>
    <row r="97" spans="5:7">
      <c r="E97" s="16"/>
      <c r="F97" s="16"/>
      <c r="G97" s="16"/>
    </row>
    <row r="98" spans="5:7">
      <c r="E98" s="16"/>
      <c r="F98" s="16"/>
      <c r="G98" s="16"/>
    </row>
    <row r="99" spans="5:7">
      <c r="E99" s="16"/>
      <c r="F99" s="16"/>
      <c r="G99" s="16"/>
    </row>
    <row r="100" spans="5:7">
      <c r="E100" s="16"/>
      <c r="F100" s="16"/>
      <c r="G100" s="16"/>
    </row>
    <row r="101" spans="5:7">
      <c r="E101" s="16"/>
      <c r="F101" s="16"/>
      <c r="G101" s="16"/>
    </row>
    <row r="102" spans="5:7">
      <c r="E102" s="16"/>
      <c r="F102" s="16"/>
      <c r="G102" s="16"/>
    </row>
    <row r="103" spans="5:7">
      <c r="E103" s="16"/>
      <c r="F103" s="16"/>
      <c r="G103" s="16"/>
    </row>
    <row r="104" spans="5:7">
      <c r="E104" s="16"/>
      <c r="F104" s="16"/>
      <c r="G104" s="16"/>
    </row>
    <row r="105" spans="5:7">
      <c r="E105" s="16"/>
      <c r="F105" s="16"/>
      <c r="G105" s="16"/>
    </row>
    <row r="106" spans="5:7">
      <c r="E106" s="16"/>
      <c r="F106" s="16"/>
      <c r="G106" s="16"/>
    </row>
    <row r="107" spans="5:7">
      <c r="E107" s="16"/>
      <c r="F107" s="16"/>
      <c r="G107" s="16"/>
    </row>
    <row r="108" spans="5:7">
      <c r="E108" s="16"/>
      <c r="F108" s="16"/>
      <c r="G108" s="16"/>
    </row>
    <row r="109" spans="5:7">
      <c r="E109" s="16"/>
      <c r="F109" s="16"/>
      <c r="G109" s="16"/>
    </row>
    <row r="110" spans="5:7">
      <c r="E110" s="16"/>
      <c r="F110" s="16"/>
      <c r="G110" s="16"/>
    </row>
    <row r="111" spans="5:7">
      <c r="E111" s="16"/>
      <c r="F111" s="16"/>
      <c r="G111" s="16"/>
    </row>
    <row r="112" spans="5:7">
      <c r="E112" s="16"/>
      <c r="F112" s="16"/>
      <c r="G112" s="16"/>
    </row>
    <row r="113" spans="5:7">
      <c r="E113" s="16"/>
      <c r="F113" s="16"/>
      <c r="G113" s="16"/>
    </row>
    <row r="114" spans="5:7">
      <c r="E114" s="16"/>
      <c r="F114" s="16"/>
      <c r="G114" s="16"/>
    </row>
    <row r="115" spans="5:7">
      <c r="E115" s="16"/>
      <c r="F115" s="16"/>
      <c r="G115" s="16"/>
    </row>
    <row r="116" spans="5:7">
      <c r="E116" s="16"/>
      <c r="F116" s="16"/>
      <c r="G116" s="16"/>
    </row>
    <row r="117" spans="5:7">
      <c r="E117" s="16"/>
      <c r="F117" s="16"/>
      <c r="G117" s="16"/>
    </row>
    <row r="118" spans="5:7">
      <c r="E118" s="16"/>
      <c r="F118" s="16"/>
      <c r="G118" s="16"/>
    </row>
    <row r="119" spans="5:7">
      <c r="E119" s="16"/>
      <c r="F119" s="16"/>
      <c r="G119" s="16"/>
    </row>
    <row r="120" spans="5:7">
      <c r="E120" s="16"/>
      <c r="F120" s="16"/>
      <c r="G120" s="16"/>
    </row>
    <row r="121" spans="5:7">
      <c r="E121" s="16"/>
      <c r="F121" s="16"/>
      <c r="G121" s="16"/>
    </row>
    <row r="122" spans="5:7">
      <c r="E122" s="16"/>
      <c r="F122" s="16"/>
      <c r="G122" s="16"/>
    </row>
    <row r="123" spans="5:7">
      <c r="E123" s="16"/>
      <c r="F123" s="16"/>
      <c r="G123" s="16"/>
    </row>
    <row r="124" spans="5:7">
      <c r="E124" s="16"/>
      <c r="F124" s="16"/>
      <c r="G124" s="16"/>
    </row>
    <row r="125" spans="5:7">
      <c r="E125" s="16"/>
      <c r="F125" s="16"/>
      <c r="G125" s="16"/>
    </row>
    <row r="126" spans="5:7">
      <c r="E126" s="16"/>
      <c r="F126" s="16"/>
      <c r="G126" s="16"/>
    </row>
    <row r="127" spans="5:7">
      <c r="E127" s="16"/>
      <c r="F127" s="16"/>
      <c r="G127" s="16"/>
    </row>
    <row r="128" spans="5:7">
      <c r="E128" s="16"/>
      <c r="F128" s="16"/>
      <c r="G128" s="16"/>
    </row>
    <row r="129" spans="5:7">
      <c r="E129" s="16"/>
      <c r="F129" s="16"/>
      <c r="G129" s="16"/>
    </row>
    <row r="130" spans="5:7">
      <c r="E130" s="16"/>
      <c r="F130" s="16"/>
      <c r="G130" s="16"/>
    </row>
    <row r="131" spans="5:7">
      <c r="E131" s="16"/>
      <c r="F131" s="16"/>
      <c r="G131" s="16"/>
    </row>
    <row r="132" spans="5:7">
      <c r="E132" s="16"/>
      <c r="F132" s="16"/>
      <c r="G132" s="16"/>
    </row>
    <row r="133" spans="5:7">
      <c r="E133" s="16"/>
      <c r="F133" s="16"/>
      <c r="G133" s="16"/>
    </row>
    <row r="134" spans="5:7">
      <c r="E134" s="16"/>
      <c r="F134" s="16"/>
      <c r="G134" s="16"/>
    </row>
    <row r="135" spans="5:7">
      <c r="E135" s="16"/>
      <c r="F135" s="16"/>
      <c r="G135" s="16"/>
    </row>
    <row r="136" spans="5:7">
      <c r="E136" s="16"/>
      <c r="F136" s="16"/>
      <c r="G136" s="16"/>
    </row>
    <row r="137" spans="5:7">
      <c r="E137" s="16"/>
      <c r="F137" s="16"/>
      <c r="G137" s="16"/>
    </row>
    <row r="138" spans="5:7">
      <c r="E138" s="16"/>
      <c r="F138" s="16"/>
      <c r="G138" s="16"/>
    </row>
    <row r="139" spans="5:7">
      <c r="E139" s="16"/>
      <c r="F139" s="16"/>
      <c r="G139" s="16"/>
    </row>
    <row r="140" spans="5:7">
      <c r="E140" s="16"/>
      <c r="F140" s="16"/>
      <c r="G140" s="16"/>
    </row>
    <row r="141" spans="5:7">
      <c r="E141" s="16"/>
      <c r="F141" s="16"/>
      <c r="G141" s="16"/>
    </row>
    <row r="142" spans="5:7">
      <c r="E142" s="16"/>
      <c r="F142" s="16"/>
      <c r="G142" s="16"/>
    </row>
    <row r="143" spans="5:7">
      <c r="E143" s="16"/>
      <c r="F143" s="16"/>
      <c r="G143" s="16"/>
    </row>
    <row r="144" spans="5:7">
      <c r="E144" s="16"/>
      <c r="F144" s="16"/>
      <c r="G144" s="16"/>
    </row>
    <row r="145" spans="5:7">
      <c r="E145" s="16"/>
      <c r="F145" s="16"/>
      <c r="G145" s="16"/>
    </row>
    <row r="146" spans="5:7">
      <c r="E146" s="16"/>
      <c r="F146" s="16"/>
      <c r="G146" s="16"/>
    </row>
    <row r="147" spans="5:7">
      <c r="E147" s="16"/>
      <c r="F147" s="16"/>
      <c r="G147" s="16"/>
    </row>
    <row r="148" spans="5:7">
      <c r="E148" s="16"/>
      <c r="F148" s="16"/>
      <c r="G148" s="16"/>
    </row>
    <row r="149" spans="5:7">
      <c r="E149" s="16"/>
      <c r="F149" s="16"/>
      <c r="G149" s="16"/>
    </row>
    <row r="150" spans="5:7">
      <c r="E150" s="16"/>
      <c r="F150" s="16"/>
      <c r="G150" s="16"/>
    </row>
    <row r="151" spans="5:7">
      <c r="E151" s="16"/>
      <c r="F151" s="16"/>
      <c r="G151" s="16"/>
    </row>
    <row r="152" spans="5:7">
      <c r="E152" s="16"/>
      <c r="F152" s="16"/>
      <c r="G152" s="16"/>
    </row>
    <row r="153" spans="5:7">
      <c r="E153" s="16"/>
      <c r="F153" s="16"/>
      <c r="G153" s="16"/>
    </row>
    <row r="154" spans="5:7">
      <c r="E154" s="16"/>
      <c r="F154" s="16"/>
      <c r="G154" s="16"/>
    </row>
    <row r="155" spans="5:7">
      <c r="E155" s="16"/>
      <c r="F155" s="16"/>
      <c r="G155" s="16"/>
    </row>
    <row r="156" spans="5:7">
      <c r="E156" s="16"/>
      <c r="F156" s="16"/>
      <c r="G156" s="16"/>
    </row>
    <row r="157" spans="5:7">
      <c r="E157" s="16"/>
      <c r="F157" s="16"/>
      <c r="G157" s="16"/>
    </row>
    <row r="158" spans="5:7">
      <c r="E158" s="16"/>
      <c r="F158" s="16"/>
      <c r="G158" s="16"/>
    </row>
    <row r="159" spans="5:7">
      <c r="E159" s="16"/>
      <c r="F159" s="16"/>
      <c r="G159" s="16"/>
    </row>
    <row r="160" spans="5:7">
      <c r="E160" s="16"/>
      <c r="F160" s="16"/>
      <c r="G160" s="16"/>
    </row>
    <row r="161" spans="5:7">
      <c r="E161" s="16"/>
      <c r="F161" s="16"/>
      <c r="G161" s="16"/>
    </row>
    <row r="162" spans="5:7">
      <c r="E162" s="16"/>
      <c r="F162" s="16"/>
      <c r="G162" s="16"/>
    </row>
    <row r="163" spans="5:7">
      <c r="E163" s="16"/>
      <c r="F163" s="16"/>
      <c r="G163" s="16"/>
    </row>
    <row r="164" spans="5:7">
      <c r="E164" s="16"/>
      <c r="F164" s="16"/>
      <c r="G164" s="16"/>
    </row>
    <row r="165" spans="5:7">
      <c r="E165" s="16"/>
      <c r="F165" s="16"/>
      <c r="G165" s="16"/>
    </row>
    <row r="166" spans="5:7">
      <c r="E166" s="16"/>
      <c r="F166" s="16"/>
      <c r="G166" s="16"/>
    </row>
    <row r="167" spans="5:7">
      <c r="E167" s="16"/>
      <c r="F167" s="16"/>
      <c r="G167" s="16"/>
    </row>
    <row r="168" spans="5:7">
      <c r="E168" s="16"/>
      <c r="F168" s="16"/>
      <c r="G168" s="16"/>
    </row>
    <row r="169" spans="5:7">
      <c r="E169" s="16"/>
      <c r="F169" s="16"/>
      <c r="G169" s="16"/>
    </row>
    <row r="170" spans="5:7">
      <c r="E170" s="16"/>
      <c r="F170" s="16"/>
      <c r="G170" s="16"/>
    </row>
    <row r="171" spans="5:7">
      <c r="E171" s="16"/>
      <c r="F171" s="16"/>
      <c r="G171" s="16"/>
    </row>
    <row r="172" spans="5:7">
      <c r="E172" s="16"/>
      <c r="F172" s="16"/>
      <c r="G172" s="16"/>
    </row>
    <row r="173" spans="5:7">
      <c r="E173" s="16"/>
      <c r="F173" s="16"/>
      <c r="G173" s="16"/>
    </row>
    <row r="174" spans="5:7">
      <c r="E174" s="16"/>
      <c r="F174" s="16"/>
      <c r="G174" s="16"/>
    </row>
    <row r="175" spans="5:7">
      <c r="E175" s="16"/>
      <c r="F175" s="16"/>
      <c r="G175" s="16"/>
    </row>
    <row r="176" spans="5:7">
      <c r="E176" s="16"/>
      <c r="F176" s="16"/>
      <c r="G176" s="16"/>
    </row>
    <row r="177" spans="5:7">
      <c r="E177" s="16"/>
      <c r="F177" s="16"/>
      <c r="G177" s="16"/>
    </row>
    <row r="178" spans="5:7">
      <c r="E178" s="16"/>
      <c r="F178" s="16"/>
      <c r="G178" s="16"/>
    </row>
    <row r="179" spans="5:7">
      <c r="E179" s="16"/>
      <c r="F179" s="16"/>
      <c r="G179" s="16"/>
    </row>
    <row r="180" spans="5:7">
      <c r="E180" s="16"/>
      <c r="F180" s="16"/>
      <c r="G180" s="16"/>
    </row>
    <row r="181" spans="5:7">
      <c r="E181" s="16"/>
      <c r="F181" s="16"/>
      <c r="G181" s="16"/>
    </row>
    <row r="182" spans="5:7">
      <c r="E182" s="16"/>
      <c r="F182" s="16"/>
      <c r="G182" s="16"/>
    </row>
    <row r="183" spans="5:7">
      <c r="E183" s="16"/>
      <c r="F183" s="16"/>
      <c r="G183" s="16"/>
    </row>
    <row r="184" spans="5:7">
      <c r="E184" s="16"/>
      <c r="F184" s="16"/>
      <c r="G184" s="16"/>
    </row>
    <row r="185" spans="5:7">
      <c r="E185" s="16"/>
      <c r="F185" s="16"/>
      <c r="G185" s="16"/>
    </row>
    <row r="186" spans="5:7">
      <c r="E186" s="16"/>
      <c r="F186" s="16"/>
      <c r="G186" s="16"/>
    </row>
    <row r="187" spans="5:7">
      <c r="E187" s="16"/>
      <c r="F187" s="16"/>
      <c r="G187" s="16"/>
    </row>
    <row r="188" spans="5:7">
      <c r="E188" s="16"/>
      <c r="F188" s="16"/>
      <c r="G188" s="16"/>
    </row>
    <row r="189" spans="5:7">
      <c r="E189" s="16"/>
      <c r="F189" s="16"/>
      <c r="G189" s="16"/>
    </row>
    <row r="190" spans="5:7">
      <c r="E190" s="16"/>
      <c r="F190" s="16"/>
      <c r="G190" s="16"/>
    </row>
    <row r="191" spans="5:7">
      <c r="E191" s="16"/>
      <c r="F191" s="16"/>
      <c r="G191" s="16"/>
    </row>
    <row r="192" spans="5:7">
      <c r="E192" s="16"/>
      <c r="F192" s="16"/>
      <c r="G192" s="16"/>
    </row>
    <row r="193" spans="5:7">
      <c r="E193" s="16"/>
      <c r="F193" s="16"/>
      <c r="G193" s="16"/>
    </row>
    <row r="194" spans="5:7">
      <c r="E194" s="16"/>
      <c r="F194" s="16"/>
      <c r="G194" s="16"/>
    </row>
    <row r="195" spans="5:7">
      <c r="E195" s="16"/>
      <c r="F195" s="16"/>
      <c r="G195" s="16"/>
    </row>
    <row r="196" spans="5:7">
      <c r="E196" s="16"/>
      <c r="F196" s="16"/>
      <c r="G196" s="16"/>
    </row>
    <row r="197" spans="5:7">
      <c r="E197" s="16"/>
      <c r="F197" s="16"/>
      <c r="G197" s="16"/>
    </row>
    <row r="198" spans="5:7">
      <c r="E198" s="16"/>
      <c r="F198" s="16"/>
      <c r="G198" s="16"/>
    </row>
    <row r="199" spans="5:7">
      <c r="E199" s="16"/>
      <c r="F199" s="16"/>
      <c r="G199" s="16"/>
    </row>
    <row r="200" spans="5:7">
      <c r="E200" s="16"/>
      <c r="F200" s="16"/>
      <c r="G200" s="16"/>
    </row>
    <row r="201" spans="5:7">
      <c r="E201" s="16"/>
      <c r="F201" s="16"/>
      <c r="G201" s="16"/>
    </row>
    <row r="202" spans="5:7">
      <c r="E202" s="16"/>
      <c r="F202" s="16"/>
      <c r="G202" s="16"/>
    </row>
    <row r="203" spans="5:7">
      <c r="E203" s="16"/>
      <c r="F203" s="16"/>
      <c r="G203" s="16"/>
    </row>
    <row r="204" spans="5:7">
      <c r="E204" s="16"/>
      <c r="F204" s="16"/>
      <c r="G204" s="16"/>
    </row>
    <row r="205" spans="5:7">
      <c r="E205" s="16"/>
      <c r="F205" s="16"/>
      <c r="G205" s="16"/>
    </row>
    <row r="206" spans="5:7">
      <c r="E206" s="16"/>
      <c r="F206" s="16"/>
      <c r="G206" s="16"/>
    </row>
    <row r="207" spans="5:7">
      <c r="E207" s="16"/>
      <c r="F207" s="16"/>
      <c r="G207" s="16"/>
    </row>
    <row r="208" spans="5:7">
      <c r="E208" s="16"/>
      <c r="F208" s="16"/>
      <c r="G208" s="16"/>
    </row>
    <row r="209" spans="5:7">
      <c r="E209" s="16"/>
      <c r="F209" s="16"/>
      <c r="G209" s="16"/>
    </row>
    <row r="210" spans="5:7">
      <c r="E210" s="16"/>
      <c r="F210" s="16"/>
      <c r="G210" s="16"/>
    </row>
    <row r="211" spans="5:7">
      <c r="E211" s="16"/>
      <c r="F211" s="16"/>
      <c r="G211" s="16"/>
    </row>
    <row r="212" spans="5:7">
      <c r="E212" s="16"/>
      <c r="F212" s="16"/>
      <c r="G212" s="16"/>
    </row>
    <row r="213" spans="5:7">
      <c r="E213" s="16"/>
      <c r="F213" s="16"/>
      <c r="G213" s="16"/>
    </row>
    <row r="214" spans="5:7">
      <c r="E214" s="16"/>
      <c r="F214" s="16"/>
      <c r="G214" s="16"/>
    </row>
    <row r="215" spans="5:7">
      <c r="E215" s="16"/>
      <c r="F215" s="16"/>
      <c r="G215" s="16"/>
    </row>
    <row r="216" spans="5:7">
      <c r="E216" s="16"/>
      <c r="F216" s="16"/>
      <c r="G216" s="16"/>
    </row>
    <row r="217" spans="5:7">
      <c r="E217" s="16"/>
      <c r="F217" s="16"/>
      <c r="G217" s="16"/>
    </row>
    <row r="218" spans="5:7">
      <c r="E218" s="16"/>
      <c r="F218" s="16"/>
      <c r="G218" s="16"/>
    </row>
    <row r="219" spans="5:7">
      <c r="E219" s="16"/>
      <c r="F219" s="16"/>
      <c r="G219" s="16"/>
    </row>
    <row r="220" spans="5:7">
      <c r="E220" s="16"/>
      <c r="F220" s="16"/>
      <c r="G220" s="16"/>
    </row>
    <row r="221" spans="5:7">
      <c r="E221" s="16"/>
      <c r="F221" s="16"/>
      <c r="G221" s="16"/>
    </row>
    <row r="222" spans="5:7">
      <c r="E222" s="16"/>
      <c r="F222" s="16"/>
      <c r="G222" s="16"/>
    </row>
    <row r="223" spans="5:7">
      <c r="E223" s="16"/>
      <c r="F223" s="16"/>
      <c r="G223" s="16"/>
    </row>
    <row r="224" spans="5:7">
      <c r="E224" s="16"/>
      <c r="F224" s="16"/>
      <c r="G224" s="16"/>
    </row>
    <row r="225" spans="5:7">
      <c r="E225" s="16"/>
      <c r="F225" s="16"/>
      <c r="G225" s="16"/>
    </row>
    <row r="226" spans="5:7">
      <c r="E226" s="16"/>
      <c r="F226" s="16"/>
      <c r="G226" s="16"/>
    </row>
    <row r="227" spans="5:7">
      <c r="E227" s="16"/>
      <c r="F227" s="16"/>
      <c r="G227" s="16"/>
    </row>
    <row r="228" spans="5:7">
      <c r="E228" s="16"/>
      <c r="F228" s="16"/>
      <c r="G228" s="16"/>
    </row>
    <row r="229" spans="5:7">
      <c r="E229" s="16"/>
      <c r="F229" s="16"/>
      <c r="G229" s="16"/>
    </row>
    <row r="230" spans="5:7">
      <c r="E230" s="16"/>
      <c r="F230" s="16"/>
      <c r="G230" s="16"/>
    </row>
    <row r="231" spans="5:7">
      <c r="E231" s="16"/>
      <c r="F231" s="16"/>
      <c r="G231" s="16"/>
    </row>
    <row r="232" spans="5:7">
      <c r="E232" s="16"/>
      <c r="F232" s="16"/>
      <c r="G232" s="16"/>
    </row>
    <row r="233" spans="5:7">
      <c r="E233" s="16"/>
      <c r="F233" s="16"/>
      <c r="G233" s="16"/>
    </row>
    <row r="234" spans="5:7">
      <c r="E234" s="16"/>
      <c r="F234" s="16"/>
      <c r="G234" s="16"/>
    </row>
    <row r="235" spans="5:7">
      <c r="E235" s="16"/>
      <c r="F235" s="16"/>
      <c r="G235" s="16"/>
    </row>
    <row r="236" spans="5:7">
      <c r="E236" s="16"/>
      <c r="F236" s="16"/>
      <c r="G236" s="16"/>
    </row>
    <row r="237" spans="5:7">
      <c r="E237" s="16"/>
      <c r="F237" s="16"/>
      <c r="G237" s="16"/>
    </row>
    <row r="238" spans="5:7">
      <c r="E238" s="16"/>
      <c r="F238" s="16"/>
      <c r="G238" s="16"/>
    </row>
    <row r="239" spans="5:7">
      <c r="E239" s="16"/>
      <c r="F239" s="16"/>
      <c r="G239" s="16"/>
    </row>
    <row r="240" spans="5:7">
      <c r="E240" s="16"/>
      <c r="F240" s="16"/>
      <c r="G240" s="16"/>
    </row>
    <row r="241" spans="2:7">
      <c r="E241" s="16"/>
      <c r="F241" s="16"/>
      <c r="G241" s="16"/>
    </row>
    <row r="242" spans="2:7">
      <c r="E242" s="16"/>
      <c r="F242" s="16"/>
      <c r="G242" s="16"/>
    </row>
    <row r="243" spans="2:7">
      <c r="E243" s="16"/>
      <c r="F243" s="16"/>
      <c r="G243" s="16"/>
    </row>
    <row r="244" spans="2:7">
      <c r="E244" s="16"/>
      <c r="F244" s="16"/>
      <c r="G244" s="16"/>
    </row>
    <row r="245" spans="2:7">
      <c r="E245" s="16"/>
      <c r="F245" s="16"/>
      <c r="G245" s="16"/>
    </row>
    <row r="246" spans="2:7">
      <c r="E246" s="16"/>
      <c r="F246" s="16"/>
      <c r="G246" s="16"/>
    </row>
    <row r="247" spans="2:7">
      <c r="E247" s="16"/>
      <c r="F247" s="16"/>
      <c r="G247" s="16"/>
    </row>
    <row r="248" spans="2:7">
      <c r="E248" s="16"/>
      <c r="F248" s="16"/>
      <c r="G248" s="16"/>
    </row>
    <row r="249" spans="2:7">
      <c r="E249" s="16"/>
      <c r="F249" s="16"/>
      <c r="G249" s="16"/>
    </row>
    <row r="250" spans="2:7">
      <c r="B250" s="16"/>
      <c r="E250" s="16"/>
      <c r="F250" s="16"/>
      <c r="G250" s="16"/>
    </row>
    <row r="251" spans="2:7">
      <c r="B251" s="16"/>
      <c r="E251" s="16"/>
      <c r="F251" s="16"/>
      <c r="G251" s="16"/>
    </row>
    <row r="252" spans="2:7">
      <c r="B252" s="19"/>
      <c r="E252" s="16"/>
      <c r="F252" s="16"/>
      <c r="G252" s="16"/>
    </row>
    <row r="253" spans="2:7">
      <c r="E253" s="16"/>
      <c r="F253" s="16"/>
      <c r="G253" s="16"/>
    </row>
    <row r="254" spans="2:7">
      <c r="E254" s="16"/>
      <c r="F254" s="16"/>
      <c r="G254" s="16"/>
    </row>
    <row r="255" spans="2:7">
      <c r="E255" s="16"/>
      <c r="F255" s="16"/>
      <c r="G255" s="16"/>
    </row>
    <row r="256" spans="2:7">
      <c r="E256" s="16"/>
      <c r="F256" s="16"/>
      <c r="G256" s="16"/>
    </row>
    <row r="257" spans="2:7">
      <c r="E257" s="16"/>
      <c r="F257" s="16"/>
      <c r="G257" s="16"/>
    </row>
    <row r="258" spans="2:7">
      <c r="E258" s="16"/>
      <c r="F258" s="16"/>
      <c r="G258" s="16"/>
    </row>
    <row r="259" spans="2:7">
      <c r="E259" s="16"/>
      <c r="F259" s="16"/>
      <c r="G259" s="16"/>
    </row>
    <row r="260" spans="2:7">
      <c r="E260" s="16"/>
      <c r="F260" s="16"/>
      <c r="G260" s="16"/>
    </row>
    <row r="261" spans="2:7">
      <c r="E261" s="16"/>
      <c r="F261" s="16"/>
      <c r="G261" s="16"/>
    </row>
    <row r="262" spans="2:7">
      <c r="E262" s="16"/>
      <c r="F262" s="16"/>
      <c r="G262" s="16"/>
    </row>
    <row r="263" spans="2:7">
      <c r="E263" s="16"/>
      <c r="F263" s="16"/>
      <c r="G263" s="16"/>
    </row>
    <row r="264" spans="2:7">
      <c r="E264" s="16"/>
      <c r="F264" s="16"/>
      <c r="G264" s="16"/>
    </row>
    <row r="265" spans="2:7">
      <c r="E265" s="16"/>
      <c r="F265" s="16"/>
      <c r="G265" s="16"/>
    </row>
    <row r="266" spans="2:7">
      <c r="E266" s="16"/>
      <c r="F266" s="16"/>
      <c r="G266" s="16"/>
    </row>
    <row r="267" spans="2:7">
      <c r="E267" s="16"/>
      <c r="F267" s="16"/>
      <c r="G267" s="16"/>
    </row>
    <row r="268" spans="2:7">
      <c r="E268" s="16"/>
      <c r="F268" s="16"/>
      <c r="G268" s="16"/>
    </row>
    <row r="269" spans="2:7">
      <c r="E269" s="16"/>
      <c r="F269" s="16"/>
      <c r="G269" s="16"/>
    </row>
    <row r="270" spans="2:7">
      <c r="E270" s="16"/>
      <c r="F270" s="16"/>
      <c r="G270" s="16"/>
    </row>
    <row r="271" spans="2:7">
      <c r="B271" s="16"/>
      <c r="E271" s="16"/>
      <c r="F271" s="16"/>
      <c r="G271" s="16"/>
    </row>
    <row r="272" spans="2:7">
      <c r="B272" s="16"/>
      <c r="E272" s="16"/>
      <c r="F272" s="16"/>
      <c r="G272" s="16"/>
    </row>
    <row r="273" spans="2:7">
      <c r="B273" s="19"/>
      <c r="E273" s="16"/>
      <c r="F273" s="16"/>
      <c r="G273" s="16"/>
    </row>
    <row r="274" spans="2:7">
      <c r="E274" s="16"/>
      <c r="F274" s="16"/>
      <c r="G274" s="16"/>
    </row>
    <row r="275" spans="2:7">
      <c r="E275" s="16"/>
      <c r="F275" s="16"/>
      <c r="G275" s="16"/>
    </row>
    <row r="276" spans="2:7">
      <c r="E276" s="16"/>
      <c r="F276" s="16"/>
      <c r="G276" s="16"/>
    </row>
    <row r="277" spans="2:7">
      <c r="E277" s="16"/>
      <c r="F277" s="16"/>
      <c r="G277" s="16"/>
    </row>
    <row r="278" spans="2:7">
      <c r="E278" s="16"/>
      <c r="F278" s="16"/>
      <c r="G278" s="16"/>
    </row>
    <row r="279" spans="2:7">
      <c r="E279" s="16"/>
      <c r="F279" s="16"/>
      <c r="G279" s="16"/>
    </row>
    <row r="280" spans="2:7">
      <c r="E280" s="16"/>
      <c r="F280" s="16"/>
      <c r="G280" s="16"/>
    </row>
    <row r="281" spans="2:7">
      <c r="E281" s="16"/>
      <c r="F281" s="16"/>
      <c r="G281" s="16"/>
    </row>
    <row r="282" spans="2:7">
      <c r="E282" s="16"/>
      <c r="F282" s="16"/>
      <c r="G282" s="16"/>
    </row>
    <row r="283" spans="2:7">
      <c r="E283" s="16"/>
      <c r="F283" s="16"/>
      <c r="G283" s="16"/>
    </row>
    <row r="284" spans="2:7">
      <c r="E284" s="16"/>
      <c r="F284" s="16"/>
      <c r="G284" s="16"/>
    </row>
    <row r="285" spans="2:7">
      <c r="E285" s="16"/>
      <c r="F285" s="16"/>
      <c r="G285" s="16"/>
    </row>
    <row r="286" spans="2:7">
      <c r="E286" s="16"/>
      <c r="F286" s="16"/>
      <c r="G286" s="16"/>
    </row>
    <row r="287" spans="2:7">
      <c r="E287" s="16"/>
      <c r="F287" s="16"/>
      <c r="G287" s="16"/>
    </row>
    <row r="288" spans="2:7">
      <c r="E288" s="16"/>
      <c r="F288" s="16"/>
      <c r="G288" s="16"/>
    </row>
    <row r="289" spans="5:7">
      <c r="E289" s="16"/>
      <c r="F289" s="16"/>
      <c r="G289" s="16"/>
    </row>
    <row r="290" spans="5:7">
      <c r="E290" s="16"/>
      <c r="F290" s="16"/>
      <c r="G290" s="16"/>
    </row>
    <row r="291" spans="5:7">
      <c r="E291" s="16"/>
      <c r="F291" s="16"/>
      <c r="G291" s="16"/>
    </row>
    <row r="292" spans="5:7">
      <c r="E292" s="16"/>
      <c r="F292" s="16"/>
      <c r="G292" s="16"/>
    </row>
    <row r="293" spans="5:7">
      <c r="E293" s="16"/>
      <c r="F293" s="16"/>
      <c r="G293" s="16"/>
    </row>
    <row r="294" spans="5:7">
      <c r="E294" s="16"/>
      <c r="F294" s="16"/>
      <c r="G294" s="16"/>
    </row>
    <row r="295" spans="5:7">
      <c r="E295" s="16"/>
      <c r="F295" s="16"/>
      <c r="G295" s="16"/>
    </row>
    <row r="296" spans="5:7">
      <c r="E296" s="16"/>
      <c r="F296" s="16"/>
      <c r="G296" s="16"/>
    </row>
    <row r="297" spans="5:7">
      <c r="E297" s="16"/>
      <c r="F297" s="16"/>
      <c r="G297" s="16"/>
    </row>
    <row r="298" spans="5:7">
      <c r="E298" s="16"/>
      <c r="F298" s="16"/>
      <c r="G298" s="16"/>
    </row>
    <row r="299" spans="5:7">
      <c r="E299" s="16"/>
      <c r="F299" s="16"/>
      <c r="G299" s="16"/>
    </row>
    <row r="300" spans="5:7">
      <c r="E300" s="16"/>
      <c r="F300" s="16"/>
      <c r="G300" s="16"/>
    </row>
    <row r="301" spans="5:7">
      <c r="E301" s="16"/>
      <c r="F301" s="16"/>
      <c r="G301" s="16"/>
    </row>
    <row r="302" spans="5:7">
      <c r="E302" s="16"/>
      <c r="F302" s="16"/>
      <c r="G302" s="16"/>
    </row>
    <row r="303" spans="5:7">
      <c r="E303" s="16"/>
      <c r="F303" s="16"/>
      <c r="G303" s="16"/>
    </row>
    <row r="304" spans="5:7">
      <c r="E304" s="16"/>
      <c r="F304" s="16"/>
      <c r="G304" s="16"/>
    </row>
    <row r="305" spans="5:7">
      <c r="E305" s="16"/>
      <c r="F305" s="16"/>
      <c r="G305" s="16"/>
    </row>
    <row r="306" spans="5:7">
      <c r="E306" s="16"/>
      <c r="F306" s="16"/>
      <c r="G306" s="16"/>
    </row>
    <row r="307" spans="5:7">
      <c r="E307" s="16"/>
      <c r="F307" s="16"/>
      <c r="G307" s="16"/>
    </row>
    <row r="308" spans="5:7">
      <c r="E308" s="16"/>
      <c r="F308" s="16"/>
      <c r="G308" s="16"/>
    </row>
    <row r="309" spans="5:7">
      <c r="E309" s="16"/>
      <c r="F309" s="16"/>
      <c r="G309" s="16"/>
    </row>
    <row r="310" spans="5:7">
      <c r="E310" s="16"/>
      <c r="F310" s="16"/>
      <c r="G310" s="16"/>
    </row>
    <row r="311" spans="5:7">
      <c r="E311" s="16"/>
      <c r="F311" s="16"/>
      <c r="G311" s="16"/>
    </row>
    <row r="312" spans="5:7">
      <c r="E312" s="16"/>
      <c r="F312" s="16"/>
      <c r="G312" s="16"/>
    </row>
    <row r="313" spans="5:7">
      <c r="E313" s="16"/>
      <c r="F313" s="16"/>
      <c r="G313" s="16"/>
    </row>
    <row r="314" spans="5:7">
      <c r="E314" s="16"/>
      <c r="F314" s="16"/>
      <c r="G314" s="16"/>
    </row>
    <row r="315" spans="5:7">
      <c r="E315" s="16"/>
      <c r="F315" s="16"/>
      <c r="G315" s="16"/>
    </row>
    <row r="316" spans="5:7">
      <c r="E316" s="16"/>
      <c r="F316" s="16"/>
      <c r="G316" s="16"/>
    </row>
    <row r="317" spans="5:7">
      <c r="E317" s="16"/>
      <c r="F317" s="16"/>
      <c r="G317" s="16"/>
    </row>
    <row r="318" spans="5:7">
      <c r="E318" s="16"/>
      <c r="F318" s="16"/>
      <c r="G318" s="16"/>
    </row>
    <row r="319" spans="5:7">
      <c r="E319" s="16"/>
      <c r="F319" s="16"/>
      <c r="G319" s="16"/>
    </row>
    <row r="320" spans="5:7">
      <c r="E320" s="16"/>
      <c r="F320" s="16"/>
      <c r="G320" s="16"/>
    </row>
    <row r="321" spans="5:7">
      <c r="E321" s="16"/>
      <c r="F321" s="16"/>
      <c r="G321" s="16"/>
    </row>
    <row r="322" spans="5:7">
      <c r="E322" s="16"/>
      <c r="F322" s="16"/>
      <c r="G322" s="16"/>
    </row>
    <row r="323" spans="5:7">
      <c r="E323" s="16"/>
      <c r="F323" s="16"/>
      <c r="G323" s="16"/>
    </row>
    <row r="324" spans="5:7">
      <c r="E324" s="16"/>
      <c r="F324" s="16"/>
      <c r="G324" s="16"/>
    </row>
    <row r="325" spans="5:7">
      <c r="E325" s="16"/>
      <c r="F325" s="16"/>
      <c r="G325" s="16"/>
    </row>
    <row r="326" spans="5:7">
      <c r="E326" s="16"/>
      <c r="F326" s="16"/>
      <c r="G326" s="16"/>
    </row>
    <row r="327" spans="5:7">
      <c r="E327" s="16"/>
      <c r="F327" s="16"/>
      <c r="G327" s="16"/>
    </row>
    <row r="328" spans="5:7">
      <c r="E328" s="16"/>
      <c r="F328" s="16"/>
      <c r="G328" s="16"/>
    </row>
    <row r="329" spans="5:7">
      <c r="E329" s="16"/>
      <c r="F329" s="16"/>
      <c r="G329" s="16"/>
    </row>
    <row r="330" spans="5:7">
      <c r="E330" s="16"/>
      <c r="F330" s="16"/>
      <c r="G330" s="16"/>
    </row>
    <row r="331" spans="5:7">
      <c r="E331" s="16"/>
      <c r="F331" s="16"/>
      <c r="G331" s="16"/>
    </row>
    <row r="332" spans="5:7">
      <c r="E332" s="16"/>
      <c r="F332" s="16"/>
      <c r="G332" s="16"/>
    </row>
    <row r="333" spans="5:7">
      <c r="E333" s="16"/>
      <c r="F333" s="16"/>
      <c r="G333" s="16"/>
    </row>
    <row r="334" spans="5:7">
      <c r="E334" s="16"/>
      <c r="F334" s="16"/>
      <c r="G334" s="16"/>
    </row>
    <row r="335" spans="5:7">
      <c r="E335" s="16"/>
      <c r="F335" s="16"/>
      <c r="G335" s="16"/>
    </row>
    <row r="336" spans="5:7">
      <c r="E336" s="16"/>
      <c r="F336" s="16"/>
      <c r="G336" s="16"/>
    </row>
    <row r="337" spans="2:7">
      <c r="E337" s="16"/>
      <c r="F337" s="16"/>
      <c r="G337" s="16"/>
    </row>
    <row r="338" spans="2:7">
      <c r="B338" s="16"/>
      <c r="E338" s="16"/>
      <c r="F338" s="16"/>
      <c r="G338" s="16"/>
    </row>
    <row r="339" spans="2:7">
      <c r="B339" s="16"/>
      <c r="E339" s="16"/>
      <c r="F339" s="16"/>
      <c r="G339" s="16"/>
    </row>
    <row r="340" spans="2:7">
      <c r="B340" s="19"/>
    </row>
  </sheetData>
  <mergeCells count="2">
    <mergeCell ref="B6:O6"/>
    <mergeCell ref="B7:O7"/>
  </mergeCells>
  <dataValidations count="4">
    <dataValidation type="list" allowBlank="1" showInputMessage="1" showErrorMessage="1" sqref="G12:G340">
      <formula1>$BH$6:$BH$11</formula1>
    </dataValidation>
    <dataValidation type="list" allowBlank="1" showInputMessage="1" showErrorMessage="1" sqref="H12:H334">
      <formula1>$BJ$6:$BJ$11</formula1>
    </dataValidation>
    <dataValidation type="list" allowBlank="1" showInputMessage="1" showErrorMessage="1" sqref="E12:E334">
      <formula1>$BF$6:$BF$11</formula1>
    </dataValidation>
    <dataValidation allowBlank="1" showInputMessage="1" showErrorMessage="1" sqref="A1 K9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K22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10" width="11.7109375" style="16" customWidth="1"/>
    <col min="11" max="11" width="14.7109375" style="16" customWidth="1"/>
    <col min="12" max="14" width="10.7109375" style="16" customWidth="1"/>
    <col min="15" max="15" width="7.5703125" style="16" customWidth="1"/>
    <col min="16" max="16" width="6.7109375" style="16" customWidth="1"/>
    <col min="17" max="17" width="7.7109375" style="16" customWidth="1"/>
    <col min="18" max="18" width="7.140625" style="16" customWidth="1"/>
    <col min="19" max="19" width="6" style="16" customWidth="1"/>
    <col min="20" max="20" width="7.85546875" style="16" customWidth="1"/>
    <col min="21" max="21" width="8.140625" style="16" customWidth="1"/>
    <col min="22" max="22" width="6.28515625" style="16" customWidth="1"/>
    <col min="23" max="23" width="8" style="16" customWidth="1"/>
    <col min="24" max="24" width="8.7109375" style="16" customWidth="1"/>
    <col min="25" max="25" width="10" style="16" customWidth="1"/>
    <col min="26" max="26" width="9.5703125" style="16" customWidth="1"/>
    <col min="27" max="27" width="6.140625" style="16" customWidth="1"/>
    <col min="28" max="29" width="5.7109375" style="16" customWidth="1"/>
    <col min="30" max="30" width="6.85546875" style="16" customWidth="1"/>
    <col min="31" max="31" width="6.42578125" style="16" customWidth="1"/>
    <col min="32" max="32" width="6.7109375" style="16" customWidth="1"/>
    <col min="33" max="33" width="7.28515625" style="16" customWidth="1"/>
    <col min="34" max="45" width="5.7109375" style="16" customWidth="1"/>
    <col min="46" max="16384" width="9.140625" style="16"/>
  </cols>
  <sheetData>
    <row r="1" spans="2:63">
      <c r="B1" s="2" t="s">
        <v>0</v>
      </c>
      <c r="C1" t="s">
        <v>197</v>
      </c>
    </row>
    <row r="2" spans="2:63">
      <c r="B2" s="2" t="s">
        <v>1</v>
      </c>
      <c r="C2" t="s">
        <v>198</v>
      </c>
    </row>
    <row r="3" spans="2:63">
      <c r="B3" s="2" t="s">
        <v>2</v>
      </c>
      <c r="C3" t="s">
        <v>199</v>
      </c>
    </row>
    <row r="4" spans="2:63">
      <c r="B4" s="2" t="s">
        <v>3</v>
      </c>
      <c r="C4" t="s">
        <v>200</v>
      </c>
    </row>
    <row r="6" spans="2:63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2"/>
      <c r="BK6" s="19"/>
    </row>
    <row r="7" spans="2:63" ht="26.25" customHeight="1">
      <c r="B7" s="100" t="s">
        <v>194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2"/>
      <c r="BH7" s="19"/>
      <c r="BK7" s="19"/>
    </row>
    <row r="8" spans="2:63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38" t="s">
        <v>192</v>
      </c>
      <c r="K8" s="28" t="s">
        <v>56</v>
      </c>
      <c r="L8" s="28" t="s">
        <v>73</v>
      </c>
      <c r="M8" s="28" t="s">
        <v>57</v>
      </c>
      <c r="N8" s="28" t="s">
        <v>183</v>
      </c>
      <c r="P8" s="16"/>
      <c r="BH8" s="16"/>
      <c r="BI8" s="16"/>
      <c r="BK8" s="23"/>
    </row>
    <row r="9" spans="2:63" s="19" customFormat="1" ht="26.25" customHeight="1">
      <c r="B9" s="20"/>
      <c r="C9" s="21"/>
      <c r="D9" s="21"/>
      <c r="E9" s="21"/>
      <c r="F9" s="21"/>
      <c r="G9" s="21"/>
      <c r="H9" s="31" t="s">
        <v>184</v>
      </c>
      <c r="I9" s="31"/>
      <c r="J9" s="21" t="s">
        <v>185</v>
      </c>
      <c r="K9" s="31" t="s">
        <v>6</v>
      </c>
      <c r="L9" s="31" t="s">
        <v>7</v>
      </c>
      <c r="M9" s="45" t="s">
        <v>7</v>
      </c>
      <c r="N9" s="45" t="s">
        <v>7</v>
      </c>
      <c r="BH9" s="16"/>
      <c r="BK9" s="23"/>
    </row>
    <row r="10" spans="2:6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34" t="s">
        <v>77</v>
      </c>
      <c r="O10" s="35"/>
      <c r="BH10" s="16"/>
      <c r="BI10" s="19"/>
      <c r="BK10" s="16"/>
    </row>
    <row r="11" spans="2:63" s="23" customFormat="1" ht="18" customHeight="1">
      <c r="B11" s="24" t="s">
        <v>193</v>
      </c>
      <c r="C11" s="7"/>
      <c r="D11" s="7"/>
      <c r="E11" s="7"/>
      <c r="F11" s="7"/>
      <c r="G11" s="7"/>
      <c r="H11" s="75">
        <v>0</v>
      </c>
      <c r="I11" s="7"/>
      <c r="J11" s="75">
        <v>0</v>
      </c>
      <c r="K11" s="75">
        <v>0</v>
      </c>
      <c r="L11" s="7"/>
      <c r="M11" s="76">
        <v>0</v>
      </c>
      <c r="N11" s="76">
        <v>0</v>
      </c>
      <c r="O11" s="35"/>
      <c r="BH11" s="16"/>
      <c r="BI11" s="19"/>
      <c r="BK11" s="16"/>
    </row>
    <row r="12" spans="2:63">
      <c r="B12" s="79" t="s">
        <v>202</v>
      </c>
      <c r="D12" s="16"/>
      <c r="E12" s="16"/>
      <c r="F12" s="16"/>
      <c r="G12" s="16"/>
      <c r="H12" s="81">
        <v>0</v>
      </c>
      <c r="J12" s="81">
        <v>0</v>
      </c>
      <c r="K12" s="81">
        <v>0</v>
      </c>
      <c r="M12" s="80">
        <v>0</v>
      </c>
      <c r="N12" s="80">
        <v>0</v>
      </c>
    </row>
    <row r="13" spans="2:63">
      <c r="B13" s="79" t="s">
        <v>547</v>
      </c>
      <c r="D13" s="16"/>
      <c r="E13" s="16"/>
      <c r="F13" s="16"/>
      <c r="G13" s="16"/>
      <c r="H13" s="81">
        <v>0</v>
      </c>
      <c r="J13" s="81">
        <v>0</v>
      </c>
      <c r="K13" s="81">
        <v>0</v>
      </c>
      <c r="M13" s="80">
        <v>0</v>
      </c>
      <c r="N13" s="80">
        <v>0</v>
      </c>
    </row>
    <row r="14" spans="2:63">
      <c r="B14" t="s">
        <v>222</v>
      </c>
      <c r="C14" t="s">
        <v>222</v>
      </c>
      <c r="D14" s="16"/>
      <c r="E14" s="16"/>
      <c r="F14" t="s">
        <v>222</v>
      </c>
      <c r="G14" t="s">
        <v>222</v>
      </c>
      <c r="H14" s="77">
        <v>0</v>
      </c>
      <c r="I14" s="77">
        <v>0</v>
      </c>
      <c r="K14" s="77">
        <v>0</v>
      </c>
      <c r="L14" s="78">
        <v>0</v>
      </c>
      <c r="M14" s="78">
        <v>0</v>
      </c>
      <c r="N14" s="78">
        <v>0</v>
      </c>
    </row>
    <row r="15" spans="2:63">
      <c r="B15" s="79" t="s">
        <v>548</v>
      </c>
      <c r="D15" s="16"/>
      <c r="E15" s="16"/>
      <c r="F15" s="16"/>
      <c r="G15" s="16"/>
      <c r="H15" s="81">
        <v>0</v>
      </c>
      <c r="J15" s="81">
        <v>0</v>
      </c>
      <c r="K15" s="81">
        <v>0</v>
      </c>
      <c r="M15" s="80">
        <v>0</v>
      </c>
      <c r="N15" s="80">
        <v>0</v>
      </c>
    </row>
    <row r="16" spans="2:63">
      <c r="B16" t="s">
        <v>222</v>
      </c>
      <c r="C16" t="s">
        <v>222</v>
      </c>
      <c r="D16" s="16"/>
      <c r="E16" s="16"/>
      <c r="F16" t="s">
        <v>222</v>
      </c>
      <c r="G16" t="s">
        <v>222</v>
      </c>
      <c r="H16" s="77">
        <v>0</v>
      </c>
      <c r="I16" s="77">
        <v>0</v>
      </c>
      <c r="K16" s="77">
        <v>0</v>
      </c>
      <c r="L16" s="78">
        <v>0</v>
      </c>
      <c r="M16" s="78">
        <v>0</v>
      </c>
      <c r="N16" s="78">
        <v>0</v>
      </c>
    </row>
    <row r="17" spans="2:14">
      <c r="B17" s="79" t="s">
        <v>549</v>
      </c>
      <c r="D17" s="16"/>
      <c r="E17" s="16"/>
      <c r="F17" s="16"/>
      <c r="G17" s="16"/>
      <c r="H17" s="81">
        <v>0</v>
      </c>
      <c r="J17" s="81">
        <v>0</v>
      </c>
      <c r="K17" s="81">
        <v>0</v>
      </c>
      <c r="M17" s="80">
        <v>0</v>
      </c>
      <c r="N17" s="80">
        <v>0</v>
      </c>
    </row>
    <row r="18" spans="2:14">
      <c r="B18" t="s">
        <v>222</v>
      </c>
      <c r="C18" t="s">
        <v>222</v>
      </c>
      <c r="D18" s="16"/>
      <c r="E18" s="16"/>
      <c r="F18" t="s">
        <v>222</v>
      </c>
      <c r="G18" t="s">
        <v>222</v>
      </c>
      <c r="H18" s="77">
        <v>0</v>
      </c>
      <c r="I18" s="77">
        <v>0</v>
      </c>
      <c r="K18" s="77">
        <v>0</v>
      </c>
      <c r="L18" s="78">
        <v>0</v>
      </c>
      <c r="M18" s="78">
        <v>0</v>
      </c>
      <c r="N18" s="78">
        <v>0</v>
      </c>
    </row>
    <row r="19" spans="2:14">
      <c r="B19" s="79" t="s">
        <v>550</v>
      </c>
      <c r="D19" s="16"/>
      <c r="E19" s="16"/>
      <c r="F19" s="16"/>
      <c r="G19" s="16"/>
      <c r="H19" s="81">
        <v>0</v>
      </c>
      <c r="J19" s="81">
        <v>0</v>
      </c>
      <c r="K19" s="81">
        <v>0</v>
      </c>
      <c r="M19" s="80">
        <v>0</v>
      </c>
      <c r="N19" s="80">
        <v>0</v>
      </c>
    </row>
    <row r="20" spans="2:14">
      <c r="B20" t="s">
        <v>222</v>
      </c>
      <c r="C20" t="s">
        <v>222</v>
      </c>
      <c r="D20" s="16"/>
      <c r="E20" s="16"/>
      <c r="F20" t="s">
        <v>222</v>
      </c>
      <c r="G20" t="s">
        <v>222</v>
      </c>
      <c r="H20" s="77">
        <v>0</v>
      </c>
      <c r="I20" s="77">
        <v>0</v>
      </c>
      <c r="K20" s="77">
        <v>0</v>
      </c>
      <c r="L20" s="78">
        <v>0</v>
      </c>
      <c r="M20" s="78">
        <v>0</v>
      </c>
      <c r="N20" s="78">
        <v>0</v>
      </c>
    </row>
    <row r="21" spans="2:14">
      <c r="B21" s="79" t="s">
        <v>511</v>
      </c>
      <c r="D21" s="16"/>
      <c r="E21" s="16"/>
      <c r="F21" s="16"/>
      <c r="G21" s="16"/>
      <c r="H21" s="81">
        <v>0</v>
      </c>
      <c r="J21" s="81">
        <v>0</v>
      </c>
      <c r="K21" s="81">
        <v>0</v>
      </c>
      <c r="M21" s="80">
        <v>0</v>
      </c>
      <c r="N21" s="80">
        <v>0</v>
      </c>
    </row>
    <row r="22" spans="2:14">
      <c r="B22" t="s">
        <v>222</v>
      </c>
      <c r="C22" t="s">
        <v>222</v>
      </c>
      <c r="D22" s="16"/>
      <c r="E22" s="16"/>
      <c r="F22" t="s">
        <v>222</v>
      </c>
      <c r="G22" t="s">
        <v>222</v>
      </c>
      <c r="H22" s="77">
        <v>0</v>
      </c>
      <c r="I22" s="77">
        <v>0</v>
      </c>
      <c r="K22" s="77">
        <v>0</v>
      </c>
      <c r="L22" s="78">
        <v>0</v>
      </c>
      <c r="M22" s="78">
        <v>0</v>
      </c>
      <c r="N22" s="78">
        <v>0</v>
      </c>
    </row>
    <row r="23" spans="2:14">
      <c r="B23" s="79" t="s">
        <v>551</v>
      </c>
      <c r="D23" s="16"/>
      <c r="E23" s="16"/>
      <c r="F23" s="16"/>
      <c r="G23" s="16"/>
      <c r="H23" s="81">
        <v>0</v>
      </c>
      <c r="J23" s="81">
        <v>0</v>
      </c>
      <c r="K23" s="81">
        <v>0</v>
      </c>
      <c r="M23" s="80">
        <v>0</v>
      </c>
      <c r="N23" s="80">
        <v>0</v>
      </c>
    </row>
    <row r="24" spans="2:14">
      <c r="B24" t="s">
        <v>222</v>
      </c>
      <c r="C24" t="s">
        <v>222</v>
      </c>
      <c r="D24" s="16"/>
      <c r="E24" s="16"/>
      <c r="F24" t="s">
        <v>222</v>
      </c>
      <c r="G24" t="s">
        <v>222</v>
      </c>
      <c r="H24" s="77">
        <v>0</v>
      </c>
      <c r="I24" s="77">
        <v>0</v>
      </c>
      <c r="K24" s="77">
        <v>0</v>
      </c>
      <c r="L24" s="78">
        <v>0</v>
      </c>
      <c r="M24" s="78">
        <v>0</v>
      </c>
      <c r="N24" s="78">
        <v>0</v>
      </c>
    </row>
    <row r="25" spans="2:14">
      <c r="B25" s="79" t="s">
        <v>227</v>
      </c>
      <c r="D25" s="16"/>
      <c r="E25" s="16"/>
      <c r="F25" s="16"/>
      <c r="G25" s="16"/>
      <c r="H25" s="81">
        <v>0</v>
      </c>
      <c r="J25" s="81">
        <v>0</v>
      </c>
      <c r="K25" s="81">
        <v>0</v>
      </c>
      <c r="M25" s="80">
        <v>0</v>
      </c>
      <c r="N25" s="80">
        <v>0</v>
      </c>
    </row>
    <row r="26" spans="2:14">
      <c r="B26" s="79" t="s">
        <v>552</v>
      </c>
      <c r="D26" s="16"/>
      <c r="E26" s="16"/>
      <c r="F26" s="16"/>
      <c r="G26" s="16"/>
      <c r="H26" s="81">
        <v>0</v>
      </c>
      <c r="J26" s="81">
        <v>0</v>
      </c>
      <c r="K26" s="81">
        <v>0</v>
      </c>
      <c r="M26" s="80">
        <v>0</v>
      </c>
      <c r="N26" s="80">
        <v>0</v>
      </c>
    </row>
    <row r="27" spans="2:14">
      <c r="B27" t="s">
        <v>222</v>
      </c>
      <c r="C27" t="s">
        <v>222</v>
      </c>
      <c r="D27" s="16"/>
      <c r="E27" s="16"/>
      <c r="F27" t="s">
        <v>222</v>
      </c>
      <c r="G27" t="s">
        <v>222</v>
      </c>
      <c r="H27" s="77">
        <v>0</v>
      </c>
      <c r="I27" s="77">
        <v>0</v>
      </c>
      <c r="K27" s="77">
        <v>0</v>
      </c>
      <c r="L27" s="78">
        <v>0</v>
      </c>
      <c r="M27" s="78">
        <v>0</v>
      </c>
      <c r="N27" s="78">
        <v>0</v>
      </c>
    </row>
    <row r="28" spans="2:14">
      <c r="B28" s="79" t="s">
        <v>553</v>
      </c>
      <c r="D28" s="16"/>
      <c r="E28" s="16"/>
      <c r="F28" s="16"/>
      <c r="G28" s="16"/>
      <c r="H28" s="81">
        <v>0</v>
      </c>
      <c r="J28" s="81">
        <v>0</v>
      </c>
      <c r="K28" s="81">
        <v>0</v>
      </c>
      <c r="M28" s="80">
        <v>0</v>
      </c>
      <c r="N28" s="80">
        <v>0</v>
      </c>
    </row>
    <row r="29" spans="2:14">
      <c r="B29" t="s">
        <v>222</v>
      </c>
      <c r="C29" t="s">
        <v>222</v>
      </c>
      <c r="D29" s="16"/>
      <c r="E29" s="16"/>
      <c r="F29" t="s">
        <v>222</v>
      </c>
      <c r="G29" t="s">
        <v>222</v>
      </c>
      <c r="H29" s="77">
        <v>0</v>
      </c>
      <c r="I29" s="77">
        <v>0</v>
      </c>
      <c r="K29" s="77">
        <v>0</v>
      </c>
      <c r="L29" s="78">
        <v>0</v>
      </c>
      <c r="M29" s="78">
        <v>0</v>
      </c>
      <c r="N29" s="78">
        <v>0</v>
      </c>
    </row>
    <row r="30" spans="2:14">
      <c r="B30" s="79" t="s">
        <v>511</v>
      </c>
      <c r="D30" s="16"/>
      <c r="E30" s="16"/>
      <c r="F30" s="16"/>
      <c r="G30" s="16"/>
      <c r="H30" s="81">
        <v>0</v>
      </c>
      <c r="J30" s="81">
        <v>0</v>
      </c>
      <c r="K30" s="81">
        <v>0</v>
      </c>
      <c r="M30" s="80">
        <v>0</v>
      </c>
      <c r="N30" s="80">
        <v>0</v>
      </c>
    </row>
    <row r="31" spans="2:14">
      <c r="B31" t="s">
        <v>222</v>
      </c>
      <c r="C31" t="s">
        <v>222</v>
      </c>
      <c r="D31" s="16"/>
      <c r="E31" s="16"/>
      <c r="F31" t="s">
        <v>222</v>
      </c>
      <c r="G31" t="s">
        <v>222</v>
      </c>
      <c r="H31" s="77">
        <v>0</v>
      </c>
      <c r="I31" s="77">
        <v>0</v>
      </c>
      <c r="K31" s="77">
        <v>0</v>
      </c>
      <c r="L31" s="78">
        <v>0</v>
      </c>
      <c r="M31" s="78">
        <v>0</v>
      </c>
      <c r="N31" s="78">
        <v>0</v>
      </c>
    </row>
    <row r="32" spans="2:14">
      <c r="B32" s="79" t="s">
        <v>551</v>
      </c>
      <c r="D32" s="16"/>
      <c r="E32" s="16"/>
      <c r="F32" s="16"/>
      <c r="G32" s="16"/>
      <c r="H32" s="81">
        <v>0</v>
      </c>
      <c r="J32" s="81">
        <v>0</v>
      </c>
      <c r="K32" s="81">
        <v>0</v>
      </c>
      <c r="M32" s="80">
        <v>0</v>
      </c>
      <c r="N32" s="80">
        <v>0</v>
      </c>
    </row>
    <row r="33" spans="2:14">
      <c r="B33" t="s">
        <v>222</v>
      </c>
      <c r="C33" t="s">
        <v>222</v>
      </c>
      <c r="D33" s="16"/>
      <c r="E33" s="16"/>
      <c r="F33" t="s">
        <v>222</v>
      </c>
      <c r="G33" t="s">
        <v>222</v>
      </c>
      <c r="H33" s="77">
        <v>0</v>
      </c>
      <c r="I33" s="77">
        <v>0</v>
      </c>
      <c r="K33" s="77">
        <v>0</v>
      </c>
      <c r="L33" s="78">
        <v>0</v>
      </c>
      <c r="M33" s="78">
        <v>0</v>
      </c>
      <c r="N33" s="78">
        <v>0</v>
      </c>
    </row>
    <row r="34" spans="2:14">
      <c r="B34" t="s">
        <v>229</v>
      </c>
      <c r="D34" s="16"/>
      <c r="E34" s="16"/>
      <c r="F34" s="16"/>
      <c r="G34" s="16"/>
    </row>
    <row r="35" spans="2:14">
      <c r="B35" t="s">
        <v>287</v>
      </c>
      <c r="D35" s="16"/>
      <c r="E35" s="16"/>
      <c r="F35" s="16"/>
      <c r="G35" s="16"/>
    </row>
    <row r="36" spans="2:14">
      <c r="B36" t="s">
        <v>288</v>
      </c>
      <c r="D36" s="16"/>
      <c r="E36" s="16"/>
      <c r="F36" s="16"/>
      <c r="G36" s="16"/>
    </row>
    <row r="37" spans="2:14">
      <c r="B37" t="s">
        <v>289</v>
      </c>
      <c r="D37" s="16"/>
      <c r="E37" s="16"/>
      <c r="F37" s="16"/>
      <c r="G37" s="16"/>
    </row>
    <row r="38" spans="2:14">
      <c r="B38" t="s">
        <v>290</v>
      </c>
      <c r="D38" s="16"/>
      <c r="E38" s="16"/>
      <c r="F38" s="16"/>
      <c r="G38" s="16"/>
    </row>
    <row r="39" spans="2:14">
      <c r="D39" s="16"/>
      <c r="E39" s="16"/>
      <c r="F39" s="16"/>
      <c r="G39" s="16"/>
    </row>
    <row r="40" spans="2:14">
      <c r="D40" s="16"/>
      <c r="E40" s="16"/>
      <c r="F40" s="16"/>
      <c r="G40" s="16"/>
    </row>
    <row r="41" spans="2:14">
      <c r="D41" s="16"/>
      <c r="E41" s="16"/>
      <c r="F41" s="16"/>
      <c r="G41" s="16"/>
    </row>
    <row r="42" spans="2:14">
      <c r="D42" s="16"/>
      <c r="E42" s="16"/>
      <c r="F42" s="16"/>
      <c r="G42" s="16"/>
    </row>
    <row r="43" spans="2:14">
      <c r="D43" s="16"/>
      <c r="E43" s="16"/>
      <c r="F43" s="16"/>
      <c r="G43" s="16"/>
    </row>
    <row r="44" spans="2:14">
      <c r="D44" s="16"/>
      <c r="E44" s="16"/>
      <c r="F44" s="16"/>
      <c r="G44" s="16"/>
    </row>
    <row r="45" spans="2:14">
      <c r="D45" s="16"/>
      <c r="E45" s="16"/>
      <c r="F45" s="16"/>
      <c r="G45" s="16"/>
    </row>
    <row r="46" spans="2:14">
      <c r="D46" s="16"/>
      <c r="E46" s="16"/>
      <c r="F46" s="16"/>
      <c r="G46" s="16"/>
    </row>
    <row r="47" spans="2:14">
      <c r="D47" s="16"/>
      <c r="E47" s="16"/>
      <c r="F47" s="16"/>
      <c r="G47" s="16"/>
    </row>
    <row r="48" spans="2:14">
      <c r="D48" s="16"/>
      <c r="E48" s="16"/>
      <c r="F48" s="16"/>
      <c r="G48" s="16"/>
    </row>
    <row r="49" spans="4:7">
      <c r="D49" s="16"/>
      <c r="E49" s="16"/>
      <c r="F49" s="16"/>
      <c r="G49" s="16"/>
    </row>
    <row r="50" spans="4:7">
      <c r="D50" s="16"/>
      <c r="E50" s="16"/>
      <c r="F50" s="16"/>
      <c r="G50" s="16"/>
    </row>
    <row r="51" spans="4:7">
      <c r="D51" s="16"/>
      <c r="E51" s="16"/>
      <c r="F51" s="16"/>
      <c r="G51" s="16"/>
    </row>
    <row r="52" spans="4:7">
      <c r="D52" s="16"/>
      <c r="E52" s="16"/>
      <c r="F52" s="16"/>
      <c r="G52" s="16"/>
    </row>
    <row r="53" spans="4:7">
      <c r="D53" s="16"/>
      <c r="E53" s="16"/>
      <c r="F53" s="16"/>
      <c r="G53" s="16"/>
    </row>
    <row r="54" spans="4:7">
      <c r="D54" s="16"/>
      <c r="E54" s="16"/>
      <c r="F54" s="16"/>
      <c r="G54" s="16"/>
    </row>
    <row r="55" spans="4:7">
      <c r="D55" s="16"/>
      <c r="E55" s="16"/>
      <c r="F55" s="16"/>
      <c r="G55" s="16"/>
    </row>
    <row r="56" spans="4:7">
      <c r="D56" s="16"/>
      <c r="E56" s="16"/>
      <c r="F56" s="16"/>
      <c r="G56" s="16"/>
    </row>
    <row r="57" spans="4:7">
      <c r="D57" s="16"/>
      <c r="E57" s="16"/>
      <c r="F57" s="16"/>
      <c r="G57" s="16"/>
    </row>
    <row r="58" spans="4:7">
      <c r="D58" s="16"/>
      <c r="E58" s="16"/>
      <c r="F58" s="16"/>
      <c r="G58" s="16"/>
    </row>
    <row r="59" spans="4:7">
      <c r="D59" s="16"/>
      <c r="E59" s="16"/>
      <c r="F59" s="16"/>
      <c r="G59" s="16"/>
    </row>
    <row r="60" spans="4:7">
      <c r="D60" s="16"/>
      <c r="E60" s="16"/>
      <c r="F60" s="16"/>
      <c r="G60" s="16"/>
    </row>
    <row r="61" spans="4:7">
      <c r="D61" s="16"/>
      <c r="E61" s="16"/>
      <c r="F61" s="16"/>
      <c r="G61" s="16"/>
    </row>
    <row r="62" spans="4:7">
      <c r="D62" s="16"/>
      <c r="E62" s="16"/>
      <c r="F62" s="16"/>
      <c r="G62" s="16"/>
    </row>
    <row r="63" spans="4:7">
      <c r="D63" s="16"/>
      <c r="E63" s="16"/>
      <c r="F63" s="16"/>
      <c r="G63" s="16"/>
    </row>
    <row r="64" spans="4:7">
      <c r="D64" s="16"/>
      <c r="E64" s="16"/>
      <c r="F64" s="16"/>
      <c r="G64" s="16"/>
    </row>
    <row r="65" spans="4:7">
      <c r="D65" s="16"/>
      <c r="E65" s="16"/>
      <c r="F65" s="16"/>
      <c r="G65" s="16"/>
    </row>
    <row r="66" spans="4:7">
      <c r="D66" s="16"/>
      <c r="E66" s="16"/>
      <c r="F66" s="16"/>
      <c r="G66" s="16"/>
    </row>
    <row r="67" spans="4:7">
      <c r="D67" s="16"/>
      <c r="E67" s="16"/>
      <c r="F67" s="16"/>
      <c r="G67" s="16"/>
    </row>
    <row r="68" spans="4:7">
      <c r="D68" s="16"/>
      <c r="E68" s="16"/>
      <c r="F68" s="16"/>
      <c r="G68" s="16"/>
    </row>
    <row r="69" spans="4:7">
      <c r="D69" s="16"/>
      <c r="E69" s="16"/>
      <c r="F69" s="16"/>
      <c r="G69" s="16"/>
    </row>
    <row r="70" spans="4:7">
      <c r="D70" s="16"/>
      <c r="E70" s="16"/>
      <c r="F70" s="16"/>
      <c r="G70" s="16"/>
    </row>
    <row r="71" spans="4:7">
      <c r="D71" s="16"/>
      <c r="E71" s="16"/>
      <c r="F71" s="16"/>
      <c r="G71" s="16"/>
    </row>
    <row r="72" spans="4:7">
      <c r="D72" s="16"/>
      <c r="E72" s="16"/>
      <c r="F72" s="16"/>
      <c r="G72" s="16"/>
    </row>
    <row r="73" spans="4:7">
      <c r="D73" s="16"/>
      <c r="E73" s="16"/>
      <c r="F73" s="16"/>
      <c r="G73" s="16"/>
    </row>
    <row r="74" spans="4:7">
      <c r="D74" s="16"/>
      <c r="E74" s="16"/>
      <c r="F74" s="16"/>
      <c r="G74" s="16"/>
    </row>
    <row r="75" spans="4:7">
      <c r="D75" s="16"/>
      <c r="E75" s="16"/>
      <c r="F75" s="16"/>
      <c r="G75" s="16"/>
    </row>
    <row r="76" spans="4:7">
      <c r="D76" s="16"/>
      <c r="E76" s="16"/>
      <c r="F76" s="16"/>
      <c r="G76" s="16"/>
    </row>
    <row r="77" spans="4:7">
      <c r="D77" s="16"/>
      <c r="E77" s="16"/>
      <c r="F77" s="16"/>
      <c r="G77" s="16"/>
    </row>
    <row r="78" spans="4:7">
      <c r="D78" s="16"/>
      <c r="E78" s="16"/>
      <c r="F78" s="16"/>
      <c r="G78" s="16"/>
    </row>
    <row r="79" spans="4:7">
      <c r="D79" s="16"/>
      <c r="E79" s="16"/>
      <c r="F79" s="16"/>
      <c r="G79" s="16"/>
    </row>
    <row r="80" spans="4:7">
      <c r="D80" s="16"/>
      <c r="E80" s="16"/>
      <c r="F80" s="16"/>
      <c r="G80" s="16"/>
    </row>
    <row r="81" spans="4:7">
      <c r="D81" s="16"/>
      <c r="E81" s="16"/>
      <c r="F81" s="16"/>
      <c r="G81" s="16"/>
    </row>
    <row r="82" spans="4:7">
      <c r="D82" s="16"/>
      <c r="E82" s="16"/>
      <c r="F82" s="16"/>
      <c r="G82" s="16"/>
    </row>
    <row r="83" spans="4:7">
      <c r="D83" s="16"/>
      <c r="E83" s="16"/>
      <c r="F83" s="16"/>
      <c r="G83" s="16"/>
    </row>
    <row r="84" spans="4:7">
      <c r="D84" s="16"/>
      <c r="E84" s="16"/>
      <c r="F84" s="16"/>
      <c r="G84" s="16"/>
    </row>
    <row r="85" spans="4:7">
      <c r="D85" s="16"/>
      <c r="E85" s="16"/>
      <c r="F85" s="16"/>
      <c r="G85" s="16"/>
    </row>
    <row r="86" spans="4:7">
      <c r="D86" s="16"/>
      <c r="E86" s="16"/>
      <c r="F86" s="16"/>
      <c r="G86" s="16"/>
    </row>
    <row r="87" spans="4:7">
      <c r="D87" s="16"/>
      <c r="E87" s="16"/>
      <c r="F87" s="16"/>
      <c r="G87" s="16"/>
    </row>
    <row r="88" spans="4:7">
      <c r="D88" s="16"/>
      <c r="E88" s="16"/>
      <c r="F88" s="16"/>
      <c r="G88" s="16"/>
    </row>
    <row r="89" spans="4:7">
      <c r="D89" s="16"/>
      <c r="E89" s="16"/>
      <c r="F89" s="16"/>
      <c r="G89" s="16"/>
    </row>
    <row r="90" spans="4:7">
      <c r="D90" s="16"/>
      <c r="E90" s="16"/>
      <c r="F90" s="16"/>
      <c r="G90" s="16"/>
    </row>
    <row r="91" spans="4:7">
      <c r="D91" s="16"/>
      <c r="E91" s="16"/>
      <c r="F91" s="16"/>
      <c r="G91" s="16"/>
    </row>
    <row r="92" spans="4:7">
      <c r="D92" s="16"/>
      <c r="E92" s="16"/>
      <c r="F92" s="16"/>
      <c r="G92" s="16"/>
    </row>
    <row r="93" spans="4:7">
      <c r="D93" s="16"/>
      <c r="E93" s="16"/>
      <c r="F93" s="16"/>
      <c r="G93" s="16"/>
    </row>
    <row r="94" spans="4:7">
      <c r="D94" s="16"/>
      <c r="E94" s="16"/>
      <c r="F94" s="16"/>
      <c r="G94" s="16"/>
    </row>
    <row r="95" spans="4:7">
      <c r="D95" s="16"/>
      <c r="E95" s="16"/>
      <c r="F95" s="16"/>
      <c r="G95" s="16"/>
    </row>
    <row r="96" spans="4:7">
      <c r="D96" s="16"/>
      <c r="E96" s="16"/>
      <c r="F96" s="16"/>
      <c r="G96" s="16"/>
    </row>
    <row r="97" spans="4:7">
      <c r="D97" s="16"/>
      <c r="E97" s="16"/>
      <c r="F97" s="16"/>
      <c r="G97" s="16"/>
    </row>
    <row r="98" spans="4:7">
      <c r="D98" s="16"/>
      <c r="E98" s="16"/>
      <c r="F98" s="16"/>
      <c r="G98" s="16"/>
    </row>
    <row r="99" spans="4:7">
      <c r="D99" s="16"/>
      <c r="E99" s="16"/>
      <c r="F99" s="16"/>
      <c r="G99" s="16"/>
    </row>
    <row r="100" spans="4:7">
      <c r="D100" s="16"/>
      <c r="E100" s="16"/>
      <c r="F100" s="16"/>
      <c r="G100" s="16"/>
    </row>
    <row r="101" spans="4:7">
      <c r="D101" s="16"/>
      <c r="E101" s="16"/>
      <c r="F101" s="16"/>
      <c r="G101" s="16"/>
    </row>
    <row r="102" spans="4:7">
      <c r="D102" s="16"/>
      <c r="E102" s="16"/>
      <c r="F102" s="16"/>
      <c r="G102" s="16"/>
    </row>
    <row r="103" spans="4:7">
      <c r="D103" s="16"/>
      <c r="E103" s="16"/>
      <c r="F103" s="16"/>
      <c r="G103" s="16"/>
    </row>
    <row r="104" spans="4:7">
      <c r="D104" s="16"/>
      <c r="E104" s="16"/>
      <c r="F104" s="16"/>
      <c r="G104" s="16"/>
    </row>
    <row r="105" spans="4:7">
      <c r="D105" s="16"/>
      <c r="E105" s="16"/>
      <c r="F105" s="16"/>
      <c r="G105" s="16"/>
    </row>
    <row r="106" spans="4:7">
      <c r="D106" s="16"/>
      <c r="E106" s="16"/>
      <c r="F106" s="16"/>
      <c r="G106" s="16"/>
    </row>
    <row r="107" spans="4:7">
      <c r="D107" s="16"/>
      <c r="E107" s="16"/>
      <c r="F107" s="16"/>
      <c r="G107" s="16"/>
    </row>
    <row r="108" spans="4:7">
      <c r="D108" s="16"/>
      <c r="E108" s="16"/>
      <c r="F108" s="16"/>
      <c r="G108" s="16"/>
    </row>
    <row r="109" spans="4:7">
      <c r="D109" s="16"/>
      <c r="E109" s="16"/>
      <c r="F109" s="16"/>
      <c r="G109" s="16"/>
    </row>
    <row r="110" spans="4:7">
      <c r="D110" s="16"/>
      <c r="E110" s="16"/>
      <c r="F110" s="16"/>
      <c r="G110" s="16"/>
    </row>
    <row r="111" spans="4:7">
      <c r="D111" s="16"/>
      <c r="E111" s="16"/>
      <c r="F111" s="16"/>
      <c r="G111" s="16"/>
    </row>
    <row r="112" spans="4:7">
      <c r="D112" s="16"/>
      <c r="E112" s="16"/>
      <c r="F112" s="16"/>
      <c r="G112" s="16"/>
    </row>
    <row r="113" spans="4:7">
      <c r="D113" s="16"/>
      <c r="E113" s="16"/>
      <c r="F113" s="16"/>
      <c r="G113" s="16"/>
    </row>
    <row r="114" spans="4:7">
      <c r="D114" s="16"/>
      <c r="E114" s="16"/>
      <c r="F114" s="16"/>
      <c r="G114" s="16"/>
    </row>
    <row r="115" spans="4:7">
      <c r="D115" s="16"/>
      <c r="E115" s="16"/>
      <c r="F115" s="16"/>
      <c r="G115" s="16"/>
    </row>
    <row r="116" spans="4:7">
      <c r="D116" s="16"/>
      <c r="E116" s="16"/>
      <c r="F116" s="16"/>
      <c r="G116" s="16"/>
    </row>
    <row r="117" spans="4:7">
      <c r="D117" s="16"/>
      <c r="E117" s="16"/>
      <c r="F117" s="16"/>
      <c r="G117" s="16"/>
    </row>
    <row r="118" spans="4:7">
      <c r="D118" s="16"/>
      <c r="E118" s="16"/>
      <c r="F118" s="16"/>
      <c r="G118" s="16"/>
    </row>
    <row r="119" spans="4:7">
      <c r="D119" s="16"/>
      <c r="E119" s="16"/>
      <c r="F119" s="16"/>
      <c r="G119" s="16"/>
    </row>
    <row r="120" spans="4:7">
      <c r="D120" s="16"/>
      <c r="E120" s="16"/>
      <c r="F120" s="16"/>
      <c r="G120" s="16"/>
    </row>
    <row r="121" spans="4:7">
      <c r="D121" s="16"/>
      <c r="E121" s="16"/>
      <c r="F121" s="16"/>
      <c r="G121" s="16"/>
    </row>
    <row r="122" spans="4:7">
      <c r="D122" s="16"/>
      <c r="E122" s="16"/>
      <c r="F122" s="16"/>
      <c r="G122" s="16"/>
    </row>
    <row r="123" spans="4:7">
      <c r="D123" s="16"/>
      <c r="E123" s="16"/>
      <c r="F123" s="16"/>
      <c r="G123" s="16"/>
    </row>
    <row r="124" spans="4:7">
      <c r="D124" s="16"/>
      <c r="E124" s="16"/>
      <c r="F124" s="16"/>
      <c r="G124" s="16"/>
    </row>
    <row r="125" spans="4:7">
      <c r="D125" s="16"/>
      <c r="E125" s="16"/>
      <c r="F125" s="16"/>
      <c r="G125" s="16"/>
    </row>
    <row r="126" spans="4:7">
      <c r="D126" s="16"/>
      <c r="E126" s="16"/>
      <c r="F126" s="16"/>
      <c r="G126" s="16"/>
    </row>
    <row r="127" spans="4:7">
      <c r="D127" s="16"/>
      <c r="E127" s="16"/>
      <c r="F127" s="16"/>
      <c r="G127" s="16"/>
    </row>
    <row r="128" spans="4:7">
      <c r="D128" s="16"/>
      <c r="E128" s="16"/>
      <c r="F128" s="16"/>
      <c r="G128" s="16"/>
    </row>
    <row r="129" spans="4:7">
      <c r="D129" s="16"/>
      <c r="E129" s="16"/>
      <c r="F129" s="16"/>
      <c r="G129" s="16"/>
    </row>
    <row r="130" spans="4:7">
      <c r="D130" s="16"/>
      <c r="E130" s="16"/>
      <c r="F130" s="16"/>
      <c r="G130" s="16"/>
    </row>
    <row r="131" spans="4:7">
      <c r="D131" s="16"/>
      <c r="E131" s="16"/>
      <c r="F131" s="16"/>
      <c r="G131" s="16"/>
    </row>
    <row r="132" spans="4:7">
      <c r="D132" s="16"/>
      <c r="E132" s="16"/>
      <c r="F132" s="16"/>
      <c r="G132" s="16"/>
    </row>
    <row r="133" spans="4:7">
      <c r="D133" s="16"/>
      <c r="E133" s="16"/>
      <c r="F133" s="16"/>
      <c r="G133" s="16"/>
    </row>
    <row r="134" spans="4:7">
      <c r="D134" s="16"/>
      <c r="E134" s="16"/>
      <c r="F134" s="16"/>
      <c r="G134" s="16"/>
    </row>
    <row r="135" spans="4:7">
      <c r="D135" s="16"/>
      <c r="E135" s="16"/>
      <c r="F135" s="16"/>
      <c r="G135" s="16"/>
    </row>
    <row r="136" spans="4:7">
      <c r="D136" s="16"/>
      <c r="E136" s="16"/>
      <c r="F136" s="16"/>
      <c r="G136" s="16"/>
    </row>
    <row r="137" spans="4:7">
      <c r="D137" s="16"/>
      <c r="E137" s="16"/>
      <c r="F137" s="16"/>
      <c r="G137" s="16"/>
    </row>
    <row r="138" spans="4:7">
      <c r="D138" s="16"/>
      <c r="E138" s="16"/>
      <c r="F138" s="16"/>
      <c r="G138" s="16"/>
    </row>
    <row r="139" spans="4:7">
      <c r="D139" s="16"/>
      <c r="E139" s="16"/>
      <c r="F139" s="16"/>
      <c r="G139" s="16"/>
    </row>
    <row r="140" spans="4:7">
      <c r="D140" s="16"/>
      <c r="E140" s="16"/>
      <c r="F140" s="16"/>
      <c r="G140" s="16"/>
    </row>
    <row r="141" spans="4:7">
      <c r="D141" s="16"/>
      <c r="E141" s="16"/>
      <c r="F141" s="16"/>
      <c r="G141" s="16"/>
    </row>
    <row r="142" spans="4:7">
      <c r="D142" s="16"/>
      <c r="E142" s="16"/>
      <c r="F142" s="16"/>
      <c r="G142" s="16"/>
    </row>
    <row r="143" spans="4:7">
      <c r="D143" s="16"/>
      <c r="E143" s="16"/>
      <c r="F143" s="16"/>
      <c r="G143" s="16"/>
    </row>
    <row r="144" spans="4:7">
      <c r="D144" s="16"/>
      <c r="E144" s="16"/>
      <c r="F144" s="16"/>
      <c r="G144" s="16"/>
    </row>
    <row r="145" spans="4:7">
      <c r="D145" s="16"/>
      <c r="E145" s="16"/>
      <c r="F145" s="16"/>
      <c r="G145" s="16"/>
    </row>
    <row r="146" spans="4:7">
      <c r="D146" s="16"/>
      <c r="E146" s="16"/>
      <c r="F146" s="16"/>
      <c r="G146" s="16"/>
    </row>
    <row r="147" spans="4:7">
      <c r="D147" s="16"/>
      <c r="E147" s="16"/>
      <c r="F147" s="16"/>
      <c r="G147" s="16"/>
    </row>
    <row r="148" spans="4:7">
      <c r="D148" s="16"/>
      <c r="E148" s="16"/>
      <c r="F148" s="16"/>
      <c r="G148" s="16"/>
    </row>
    <row r="149" spans="4:7">
      <c r="D149" s="16"/>
      <c r="E149" s="16"/>
      <c r="F149" s="16"/>
      <c r="G149" s="16"/>
    </row>
    <row r="150" spans="4:7">
      <c r="D150" s="16"/>
      <c r="E150" s="16"/>
      <c r="F150" s="16"/>
      <c r="G150" s="16"/>
    </row>
    <row r="151" spans="4:7">
      <c r="D151" s="16"/>
      <c r="E151" s="16"/>
      <c r="F151" s="16"/>
      <c r="G151" s="16"/>
    </row>
    <row r="152" spans="4:7">
      <c r="D152" s="16"/>
      <c r="E152" s="16"/>
      <c r="F152" s="16"/>
      <c r="G152" s="16"/>
    </row>
    <row r="153" spans="4:7">
      <c r="D153" s="16"/>
      <c r="E153" s="16"/>
      <c r="F153" s="16"/>
      <c r="G153" s="16"/>
    </row>
    <row r="154" spans="4:7">
      <c r="D154" s="16"/>
      <c r="E154" s="16"/>
      <c r="F154" s="16"/>
      <c r="G154" s="16"/>
    </row>
    <row r="155" spans="4:7">
      <c r="D155" s="16"/>
      <c r="E155" s="16"/>
      <c r="F155" s="16"/>
      <c r="G155" s="16"/>
    </row>
    <row r="156" spans="4:7">
      <c r="D156" s="16"/>
      <c r="E156" s="16"/>
      <c r="F156" s="16"/>
      <c r="G156" s="16"/>
    </row>
    <row r="157" spans="4:7">
      <c r="D157" s="16"/>
      <c r="E157" s="16"/>
      <c r="F157" s="16"/>
      <c r="G157" s="16"/>
    </row>
    <row r="158" spans="4:7">
      <c r="D158" s="16"/>
      <c r="E158" s="16"/>
      <c r="F158" s="16"/>
      <c r="G158" s="16"/>
    </row>
    <row r="159" spans="4:7">
      <c r="D159" s="16"/>
      <c r="E159" s="16"/>
      <c r="F159" s="16"/>
      <c r="G159" s="16"/>
    </row>
    <row r="160" spans="4:7">
      <c r="D160" s="16"/>
      <c r="E160" s="16"/>
      <c r="F160" s="16"/>
      <c r="G160" s="16"/>
    </row>
    <row r="161" spans="4:7">
      <c r="D161" s="16"/>
      <c r="E161" s="16"/>
      <c r="F161" s="16"/>
      <c r="G161" s="16"/>
    </row>
    <row r="162" spans="4:7">
      <c r="D162" s="16"/>
      <c r="E162" s="16"/>
      <c r="F162" s="16"/>
      <c r="G162" s="16"/>
    </row>
    <row r="163" spans="4:7">
      <c r="D163" s="16"/>
      <c r="E163" s="16"/>
      <c r="F163" s="16"/>
      <c r="G163" s="16"/>
    </row>
    <row r="164" spans="4:7">
      <c r="D164" s="16"/>
      <c r="E164" s="16"/>
      <c r="F164" s="16"/>
      <c r="G164" s="16"/>
    </row>
    <row r="165" spans="4:7">
      <c r="D165" s="16"/>
      <c r="E165" s="16"/>
      <c r="F165" s="16"/>
      <c r="G165" s="16"/>
    </row>
    <row r="166" spans="4:7">
      <c r="D166" s="16"/>
      <c r="E166" s="16"/>
      <c r="F166" s="16"/>
      <c r="G166" s="16"/>
    </row>
    <row r="167" spans="4:7">
      <c r="D167" s="16"/>
      <c r="E167" s="16"/>
      <c r="F167" s="16"/>
      <c r="G167" s="16"/>
    </row>
    <row r="168" spans="4:7">
      <c r="D168" s="16"/>
      <c r="E168" s="16"/>
      <c r="F168" s="16"/>
      <c r="G168" s="16"/>
    </row>
    <row r="169" spans="4:7">
      <c r="D169" s="16"/>
      <c r="E169" s="16"/>
      <c r="F169" s="16"/>
      <c r="G169" s="16"/>
    </row>
    <row r="170" spans="4:7">
      <c r="D170" s="16"/>
      <c r="E170" s="16"/>
      <c r="F170" s="16"/>
      <c r="G170" s="16"/>
    </row>
    <row r="171" spans="4:7">
      <c r="D171" s="16"/>
      <c r="E171" s="16"/>
      <c r="F171" s="16"/>
      <c r="G171" s="16"/>
    </row>
    <row r="172" spans="4:7">
      <c r="D172" s="16"/>
      <c r="E172" s="16"/>
      <c r="F172" s="16"/>
      <c r="G172" s="16"/>
    </row>
    <row r="173" spans="4:7">
      <c r="D173" s="16"/>
      <c r="E173" s="16"/>
      <c r="F173" s="16"/>
      <c r="G173" s="16"/>
    </row>
    <row r="174" spans="4:7">
      <c r="D174" s="16"/>
      <c r="E174" s="16"/>
      <c r="F174" s="16"/>
      <c r="G174" s="16"/>
    </row>
    <row r="175" spans="4:7">
      <c r="D175" s="16"/>
      <c r="E175" s="16"/>
      <c r="F175" s="16"/>
      <c r="G175" s="16"/>
    </row>
    <row r="176" spans="4:7">
      <c r="D176" s="16"/>
      <c r="E176" s="16"/>
      <c r="F176" s="16"/>
      <c r="G176" s="16"/>
    </row>
    <row r="177" spans="4:7">
      <c r="D177" s="16"/>
      <c r="E177" s="16"/>
      <c r="F177" s="16"/>
      <c r="G177" s="16"/>
    </row>
    <row r="178" spans="4:7">
      <c r="D178" s="16"/>
      <c r="E178" s="16"/>
      <c r="F178" s="16"/>
      <c r="G178" s="16"/>
    </row>
    <row r="179" spans="4:7">
      <c r="D179" s="16"/>
      <c r="E179" s="16"/>
      <c r="F179" s="16"/>
      <c r="G179" s="16"/>
    </row>
    <row r="180" spans="4:7">
      <c r="D180" s="16"/>
      <c r="E180" s="16"/>
      <c r="F180" s="16"/>
      <c r="G180" s="16"/>
    </row>
    <row r="181" spans="4:7">
      <c r="D181" s="16"/>
      <c r="E181" s="16"/>
      <c r="F181" s="16"/>
      <c r="G181" s="16"/>
    </row>
    <row r="182" spans="4:7">
      <c r="D182" s="16"/>
      <c r="E182" s="16"/>
      <c r="F182" s="16"/>
      <c r="G182" s="16"/>
    </row>
    <row r="183" spans="4:7">
      <c r="D183" s="16"/>
      <c r="E183" s="16"/>
      <c r="F183" s="16"/>
      <c r="G183" s="16"/>
    </row>
    <row r="184" spans="4:7">
      <c r="D184" s="16"/>
      <c r="E184" s="16"/>
      <c r="F184" s="16"/>
      <c r="G184" s="16"/>
    </row>
    <row r="185" spans="4:7">
      <c r="D185" s="16"/>
      <c r="E185" s="16"/>
      <c r="F185" s="16"/>
      <c r="G185" s="16"/>
    </row>
    <row r="186" spans="4:7">
      <c r="D186" s="16"/>
      <c r="E186" s="16"/>
      <c r="F186" s="16"/>
      <c r="G186" s="16"/>
    </row>
    <row r="187" spans="4:7">
      <c r="D187" s="16"/>
      <c r="E187" s="16"/>
      <c r="F187" s="16"/>
      <c r="G187" s="16"/>
    </row>
    <row r="188" spans="4:7">
      <c r="D188" s="16"/>
      <c r="E188" s="16"/>
      <c r="F188" s="16"/>
      <c r="G188" s="16"/>
    </row>
    <row r="189" spans="4:7">
      <c r="D189" s="16"/>
      <c r="E189" s="16"/>
      <c r="F189" s="16"/>
      <c r="G189" s="16"/>
    </row>
    <row r="190" spans="4:7">
      <c r="D190" s="16"/>
      <c r="E190" s="16"/>
      <c r="F190" s="16"/>
      <c r="G190" s="16"/>
    </row>
    <row r="191" spans="4:7">
      <c r="D191" s="16"/>
      <c r="E191" s="16"/>
      <c r="F191" s="16"/>
      <c r="G191" s="16"/>
    </row>
    <row r="192" spans="4:7">
      <c r="D192" s="16"/>
      <c r="E192" s="16"/>
      <c r="F192" s="16"/>
      <c r="G192" s="16"/>
    </row>
    <row r="193" spans="4:7">
      <c r="D193" s="16"/>
      <c r="E193" s="16"/>
      <c r="F193" s="16"/>
      <c r="G193" s="16"/>
    </row>
    <row r="194" spans="4:7">
      <c r="D194" s="16"/>
      <c r="E194" s="16"/>
      <c r="F194" s="16"/>
      <c r="G194" s="16"/>
    </row>
    <row r="195" spans="4:7">
      <c r="D195" s="16"/>
      <c r="E195" s="16"/>
      <c r="F195" s="16"/>
      <c r="G195" s="16"/>
    </row>
    <row r="196" spans="4:7">
      <c r="D196" s="16"/>
      <c r="E196" s="16"/>
      <c r="F196" s="16"/>
      <c r="G196" s="16"/>
    </row>
    <row r="197" spans="4:7">
      <c r="D197" s="16"/>
      <c r="E197" s="16"/>
      <c r="F197" s="16"/>
      <c r="G197" s="16"/>
    </row>
    <row r="198" spans="4:7">
      <c r="D198" s="16"/>
      <c r="E198" s="16"/>
      <c r="F198" s="16"/>
      <c r="G198" s="16"/>
    </row>
    <row r="199" spans="4:7">
      <c r="D199" s="16"/>
      <c r="E199" s="16"/>
      <c r="F199" s="16"/>
      <c r="G199" s="16"/>
    </row>
    <row r="200" spans="4:7">
      <c r="D200" s="16"/>
      <c r="E200" s="16"/>
      <c r="F200" s="16"/>
      <c r="G200" s="16"/>
    </row>
    <row r="201" spans="4:7">
      <c r="D201" s="16"/>
      <c r="E201" s="16"/>
      <c r="F201" s="16"/>
      <c r="G201" s="16"/>
    </row>
    <row r="202" spans="4:7">
      <c r="D202" s="16"/>
      <c r="E202" s="16"/>
      <c r="F202" s="16"/>
      <c r="G202" s="16"/>
    </row>
    <row r="203" spans="4:7">
      <c r="D203" s="16"/>
      <c r="E203" s="16"/>
      <c r="F203" s="16"/>
      <c r="G203" s="16"/>
    </row>
    <row r="204" spans="4:7">
      <c r="D204" s="16"/>
      <c r="E204" s="16"/>
      <c r="F204" s="16"/>
      <c r="G204" s="16"/>
    </row>
    <row r="205" spans="4:7">
      <c r="D205" s="16"/>
      <c r="E205" s="16"/>
      <c r="F205" s="16"/>
      <c r="G205" s="16"/>
    </row>
    <row r="206" spans="4:7">
      <c r="D206" s="16"/>
      <c r="E206" s="16"/>
      <c r="F206" s="16"/>
      <c r="G206" s="16"/>
    </row>
    <row r="207" spans="4:7">
      <c r="D207" s="16"/>
      <c r="E207" s="16"/>
      <c r="F207" s="16"/>
      <c r="G207" s="16"/>
    </row>
    <row r="208" spans="4:7">
      <c r="D208" s="16"/>
      <c r="E208" s="16"/>
      <c r="F208" s="16"/>
      <c r="G208" s="16"/>
    </row>
    <row r="209" spans="2:7">
      <c r="D209" s="16"/>
      <c r="E209" s="16"/>
      <c r="F209" s="16"/>
      <c r="G209" s="16"/>
    </row>
    <row r="210" spans="2:7">
      <c r="D210" s="16"/>
      <c r="E210" s="16"/>
      <c r="F210" s="16"/>
      <c r="G210" s="16"/>
    </row>
    <row r="211" spans="2:7">
      <c r="D211" s="16"/>
      <c r="E211" s="16"/>
      <c r="F211" s="16"/>
      <c r="G211" s="16"/>
    </row>
    <row r="212" spans="2:7">
      <c r="D212" s="16"/>
      <c r="E212" s="16"/>
      <c r="F212" s="16"/>
      <c r="G212" s="16"/>
    </row>
    <row r="213" spans="2:7">
      <c r="D213" s="16"/>
      <c r="E213" s="16"/>
      <c r="F213" s="16"/>
      <c r="G213" s="16"/>
    </row>
    <row r="214" spans="2:7">
      <c r="D214" s="16"/>
      <c r="E214" s="16"/>
      <c r="F214" s="16"/>
      <c r="G214" s="16"/>
    </row>
    <row r="215" spans="2:7">
      <c r="B215" s="16"/>
      <c r="D215" s="16"/>
      <c r="E215" s="16"/>
      <c r="F215" s="16"/>
      <c r="G215" s="16"/>
    </row>
    <row r="216" spans="2:7">
      <c r="B216" s="16"/>
      <c r="D216" s="16"/>
      <c r="E216" s="16"/>
      <c r="F216" s="16"/>
      <c r="G216" s="16"/>
    </row>
    <row r="217" spans="2:7">
      <c r="B217" s="19"/>
      <c r="D217" s="16"/>
      <c r="E217" s="16"/>
      <c r="F217" s="16"/>
      <c r="G217" s="16"/>
    </row>
    <row r="218" spans="2:7">
      <c r="D218" s="16"/>
      <c r="E218" s="16"/>
      <c r="F218" s="16"/>
      <c r="G218" s="16"/>
    </row>
    <row r="219" spans="2:7">
      <c r="D219" s="16"/>
      <c r="E219" s="16"/>
      <c r="F219" s="16"/>
      <c r="G219" s="16"/>
    </row>
    <row r="220" spans="2:7">
      <c r="D220" s="16"/>
      <c r="E220" s="16"/>
      <c r="F220" s="16"/>
      <c r="G220" s="16"/>
    </row>
  </sheetData>
  <mergeCells count="2">
    <mergeCell ref="B6:N6"/>
    <mergeCell ref="B7:N7"/>
  </mergeCells>
  <dataValidations count="1">
    <dataValidation allowBlank="1" showInputMessage="1" showErrorMessage="1" sqref="K8:N1048576 J9:J1048576 O1:XFD1048576 J1:N7 A1:I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M297"/>
  <sheetViews>
    <sheetView rightToLeft="1" workbookViewId="0">
      <selection activeCell="O8" sqref="O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  <c r="C2" t="s">
        <v>198</v>
      </c>
    </row>
    <row r="3" spans="2:65">
      <c r="B3" s="2" t="s">
        <v>2</v>
      </c>
      <c r="C3" t="s">
        <v>199</v>
      </c>
    </row>
    <row r="4" spans="2:65">
      <c r="B4" s="2" t="s">
        <v>3</v>
      </c>
      <c r="C4" t="s">
        <v>200</v>
      </c>
    </row>
    <row r="6" spans="2:65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2"/>
    </row>
    <row r="7" spans="2:65" ht="26.25" customHeight="1">
      <c r="B7" s="100" t="s">
        <v>93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2"/>
      <c r="BM7" s="19"/>
    </row>
    <row r="8" spans="2:65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53</v>
      </c>
      <c r="J8" s="28" t="s">
        <v>187</v>
      </c>
      <c r="K8" s="28" t="s">
        <v>188</v>
      </c>
      <c r="L8" s="28" t="s">
        <v>56</v>
      </c>
      <c r="M8" s="28" t="s">
        <v>73</v>
      </c>
      <c r="N8" s="28" t="s">
        <v>57</v>
      </c>
      <c r="O8" s="34" t="s">
        <v>183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 t="s">
        <v>184</v>
      </c>
      <c r="K9" s="31"/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35"/>
      <c r="BG10" s="16"/>
      <c r="BH10" s="19"/>
      <c r="BI10" s="16"/>
    </row>
    <row r="11" spans="2:65" s="23" customFormat="1" ht="18" customHeight="1">
      <c r="B11" s="24" t="s">
        <v>94</v>
      </c>
      <c r="C11" s="7"/>
      <c r="D11" s="7"/>
      <c r="E11" s="7"/>
      <c r="F11" s="7"/>
      <c r="G11" s="7"/>
      <c r="H11" s="7"/>
      <c r="I11" s="7"/>
      <c r="J11" s="75">
        <v>297034.07</v>
      </c>
      <c r="K11" s="7"/>
      <c r="L11" s="75">
        <v>938.9418766</v>
      </c>
      <c r="M11" s="7"/>
      <c r="N11" s="76">
        <v>1</v>
      </c>
      <c r="O11" s="76">
        <v>2.0999999999999999E-3</v>
      </c>
      <c r="P11" s="35"/>
      <c r="BG11" s="16"/>
      <c r="BH11" s="19"/>
      <c r="BI11" s="16"/>
      <c r="BM11" s="16"/>
    </row>
    <row r="12" spans="2:65">
      <c r="B12" s="79" t="s">
        <v>202</v>
      </c>
      <c r="C12" s="16"/>
      <c r="D12" s="16"/>
      <c r="E12" s="16"/>
      <c r="J12" s="81">
        <v>295354.07</v>
      </c>
      <c r="L12" s="81">
        <v>289.4469886</v>
      </c>
      <c r="N12" s="80">
        <v>0.30830000000000002</v>
      </c>
      <c r="O12" s="80">
        <v>6.9999999999999999E-4</v>
      </c>
    </row>
    <row r="13" spans="2:65">
      <c r="B13" s="79" t="s">
        <v>554</v>
      </c>
      <c r="C13" s="16"/>
      <c r="D13" s="16"/>
      <c r="E13" s="16"/>
      <c r="J13" s="81">
        <v>0</v>
      </c>
      <c r="L13" s="81">
        <v>0</v>
      </c>
      <c r="N13" s="80">
        <v>0</v>
      </c>
      <c r="O13" s="80">
        <v>0</v>
      </c>
    </row>
    <row r="14" spans="2:65">
      <c r="B14" t="s">
        <v>222</v>
      </c>
      <c r="C14" t="s">
        <v>222</v>
      </c>
      <c r="D14" s="16"/>
      <c r="E14" s="16"/>
      <c r="F14" t="s">
        <v>222</v>
      </c>
      <c r="G14" t="s">
        <v>222</v>
      </c>
      <c r="I14" t="s">
        <v>222</v>
      </c>
      <c r="J14" s="77">
        <v>0</v>
      </c>
      <c r="K14" s="77">
        <v>0</v>
      </c>
      <c r="L14" s="77">
        <v>0</v>
      </c>
      <c r="M14" s="78">
        <v>0</v>
      </c>
      <c r="N14" s="78">
        <v>0</v>
      </c>
      <c r="O14" s="78">
        <v>0</v>
      </c>
    </row>
    <row r="15" spans="2:65">
      <c r="B15" s="79" t="s">
        <v>555</v>
      </c>
      <c r="C15" s="16"/>
      <c r="D15" s="16"/>
      <c r="E15" s="16"/>
      <c r="J15" s="81">
        <v>0</v>
      </c>
      <c r="L15" s="81">
        <v>0</v>
      </c>
      <c r="N15" s="80">
        <v>0</v>
      </c>
      <c r="O15" s="80">
        <v>0</v>
      </c>
    </row>
    <row r="16" spans="2:65">
      <c r="B16" t="s">
        <v>222</v>
      </c>
      <c r="C16" t="s">
        <v>222</v>
      </c>
      <c r="D16" s="16"/>
      <c r="E16" s="16"/>
      <c r="F16" t="s">
        <v>222</v>
      </c>
      <c r="G16" t="s">
        <v>222</v>
      </c>
      <c r="I16" t="s">
        <v>222</v>
      </c>
      <c r="J16" s="77">
        <v>0</v>
      </c>
      <c r="K16" s="77">
        <v>0</v>
      </c>
      <c r="L16" s="77">
        <v>0</v>
      </c>
      <c r="M16" s="78">
        <v>0</v>
      </c>
      <c r="N16" s="78">
        <v>0</v>
      </c>
      <c r="O16" s="78">
        <v>0</v>
      </c>
    </row>
    <row r="17" spans="2:15">
      <c r="B17" s="79" t="s">
        <v>92</v>
      </c>
      <c r="C17" s="16"/>
      <c r="D17" s="16"/>
      <c r="E17" s="16"/>
      <c r="J17" s="81">
        <v>295354.07</v>
      </c>
      <c r="L17" s="81">
        <v>289.4469886</v>
      </c>
      <c r="N17" s="80">
        <v>0.30830000000000002</v>
      </c>
      <c r="O17" s="80">
        <v>6.9999999999999999E-4</v>
      </c>
    </row>
    <row r="18" spans="2:15">
      <c r="B18" t="s">
        <v>556</v>
      </c>
      <c r="C18" t="s">
        <v>557</v>
      </c>
      <c r="D18" t="s">
        <v>100</v>
      </c>
      <c r="E18" t="s">
        <v>558</v>
      </c>
      <c r="F18" t="s">
        <v>559</v>
      </c>
      <c r="G18" t="s">
        <v>324</v>
      </c>
      <c r="H18" t="s">
        <v>208</v>
      </c>
      <c r="I18" t="s">
        <v>102</v>
      </c>
      <c r="J18" s="77">
        <v>295354.07</v>
      </c>
      <c r="K18" s="77">
        <v>98</v>
      </c>
      <c r="L18" s="77">
        <v>289.4469886</v>
      </c>
      <c r="M18" s="78">
        <v>8.0000000000000004E-4</v>
      </c>
      <c r="N18" s="78">
        <v>0.30830000000000002</v>
      </c>
      <c r="O18" s="78">
        <v>6.9999999999999999E-4</v>
      </c>
    </row>
    <row r="19" spans="2:15">
      <c r="B19" s="79" t="s">
        <v>511</v>
      </c>
      <c r="C19" s="16"/>
      <c r="D19" s="16"/>
      <c r="E19" s="16"/>
      <c r="J19" s="81">
        <v>0</v>
      </c>
      <c r="L19" s="81">
        <v>0</v>
      </c>
      <c r="N19" s="80">
        <v>0</v>
      </c>
      <c r="O19" s="80">
        <v>0</v>
      </c>
    </row>
    <row r="20" spans="2:15">
      <c r="B20" t="s">
        <v>222</v>
      </c>
      <c r="C20" t="s">
        <v>222</v>
      </c>
      <c r="D20" s="16"/>
      <c r="E20" s="16"/>
      <c r="F20" t="s">
        <v>222</v>
      </c>
      <c r="G20" t="s">
        <v>222</v>
      </c>
      <c r="I20" t="s">
        <v>222</v>
      </c>
      <c r="J20" s="77">
        <v>0</v>
      </c>
      <c r="K20" s="77">
        <v>0</v>
      </c>
      <c r="L20" s="77">
        <v>0</v>
      </c>
      <c r="M20" s="78">
        <v>0</v>
      </c>
      <c r="N20" s="78">
        <v>0</v>
      </c>
      <c r="O20" s="78">
        <v>0</v>
      </c>
    </row>
    <row r="21" spans="2:15">
      <c r="B21" s="79" t="s">
        <v>227</v>
      </c>
      <c r="C21" s="16"/>
      <c r="D21" s="16"/>
      <c r="E21" s="16"/>
      <c r="J21" s="81">
        <v>1680</v>
      </c>
      <c r="L21" s="81">
        <v>649.49488799999995</v>
      </c>
      <c r="N21" s="80">
        <v>0.69169999999999998</v>
      </c>
      <c r="O21" s="80">
        <v>1.5E-3</v>
      </c>
    </row>
    <row r="22" spans="2:15">
      <c r="B22" s="79" t="s">
        <v>554</v>
      </c>
      <c r="C22" s="16"/>
      <c r="D22" s="16"/>
      <c r="E22" s="16"/>
      <c r="J22" s="81">
        <v>0</v>
      </c>
      <c r="L22" s="81">
        <v>0</v>
      </c>
      <c r="N22" s="80">
        <v>0</v>
      </c>
      <c r="O22" s="80">
        <v>0</v>
      </c>
    </row>
    <row r="23" spans="2:15">
      <c r="B23" t="s">
        <v>222</v>
      </c>
      <c r="C23" t="s">
        <v>222</v>
      </c>
      <c r="D23" s="16"/>
      <c r="E23" s="16"/>
      <c r="F23" t="s">
        <v>222</v>
      </c>
      <c r="G23" t="s">
        <v>222</v>
      </c>
      <c r="I23" t="s">
        <v>222</v>
      </c>
      <c r="J23" s="77">
        <v>0</v>
      </c>
      <c r="K23" s="77">
        <v>0</v>
      </c>
      <c r="L23" s="77">
        <v>0</v>
      </c>
      <c r="M23" s="78">
        <v>0</v>
      </c>
      <c r="N23" s="78">
        <v>0</v>
      </c>
      <c r="O23" s="78">
        <v>0</v>
      </c>
    </row>
    <row r="24" spans="2:15">
      <c r="B24" s="79" t="s">
        <v>555</v>
      </c>
      <c r="C24" s="16"/>
      <c r="D24" s="16"/>
      <c r="E24" s="16"/>
      <c r="J24" s="81">
        <v>0</v>
      </c>
      <c r="L24" s="81">
        <v>0</v>
      </c>
      <c r="N24" s="80">
        <v>0</v>
      </c>
      <c r="O24" s="80">
        <v>0</v>
      </c>
    </row>
    <row r="25" spans="2:15">
      <c r="B25" t="s">
        <v>222</v>
      </c>
      <c r="C25" t="s">
        <v>222</v>
      </c>
      <c r="D25" s="16"/>
      <c r="E25" s="16"/>
      <c r="F25" t="s">
        <v>222</v>
      </c>
      <c r="G25" t="s">
        <v>222</v>
      </c>
      <c r="I25" t="s">
        <v>222</v>
      </c>
      <c r="J25" s="77">
        <v>0</v>
      </c>
      <c r="K25" s="77">
        <v>0</v>
      </c>
      <c r="L25" s="77">
        <v>0</v>
      </c>
      <c r="M25" s="78">
        <v>0</v>
      </c>
      <c r="N25" s="78">
        <v>0</v>
      </c>
      <c r="O25" s="78">
        <v>0</v>
      </c>
    </row>
    <row r="26" spans="2:15">
      <c r="B26" s="79" t="s">
        <v>92</v>
      </c>
      <c r="C26" s="16"/>
      <c r="D26" s="16"/>
      <c r="E26" s="16"/>
      <c r="J26" s="81">
        <v>1680</v>
      </c>
      <c r="L26" s="81">
        <v>649.49488799999995</v>
      </c>
      <c r="N26" s="80">
        <v>0.69169999999999998</v>
      </c>
      <c r="O26" s="80">
        <v>1.5E-3</v>
      </c>
    </row>
    <row r="27" spans="2:15">
      <c r="B27" t="s">
        <v>560</v>
      </c>
      <c r="C27" t="s">
        <v>561</v>
      </c>
      <c r="D27" t="s">
        <v>123</v>
      </c>
      <c r="E27" t="s">
        <v>562</v>
      </c>
      <c r="F27" t="s">
        <v>559</v>
      </c>
      <c r="G27" t="s">
        <v>222</v>
      </c>
      <c r="H27" t="s">
        <v>563</v>
      </c>
      <c r="I27" t="s">
        <v>106</v>
      </c>
      <c r="J27" s="77">
        <v>1680</v>
      </c>
      <c r="K27" s="77">
        <v>12431</v>
      </c>
      <c r="L27" s="77">
        <v>649.49488799999995</v>
      </c>
      <c r="M27" s="78">
        <v>0</v>
      </c>
      <c r="N27" s="78">
        <v>0.69169999999999998</v>
      </c>
      <c r="O27" s="78">
        <v>1.5E-3</v>
      </c>
    </row>
    <row r="28" spans="2:15">
      <c r="B28" s="79" t="s">
        <v>511</v>
      </c>
      <c r="C28" s="16"/>
      <c r="D28" s="16"/>
      <c r="E28" s="16"/>
      <c r="J28" s="81">
        <v>0</v>
      </c>
      <c r="L28" s="81">
        <v>0</v>
      </c>
      <c r="N28" s="80">
        <v>0</v>
      </c>
      <c r="O28" s="80">
        <v>0</v>
      </c>
    </row>
    <row r="29" spans="2:15">
      <c r="B29" t="s">
        <v>222</v>
      </c>
      <c r="C29" t="s">
        <v>222</v>
      </c>
      <c r="D29" s="16"/>
      <c r="E29" s="16"/>
      <c r="F29" t="s">
        <v>222</v>
      </c>
      <c r="G29" t="s">
        <v>222</v>
      </c>
      <c r="I29" t="s">
        <v>222</v>
      </c>
      <c r="J29" s="77">
        <v>0</v>
      </c>
      <c r="K29" s="77">
        <v>0</v>
      </c>
      <c r="L29" s="77">
        <v>0</v>
      </c>
      <c r="M29" s="78">
        <v>0</v>
      </c>
      <c r="N29" s="78">
        <v>0</v>
      </c>
      <c r="O29" s="78">
        <v>0</v>
      </c>
    </row>
    <row r="30" spans="2:15">
      <c r="B30" t="s">
        <v>229</v>
      </c>
      <c r="C30" s="16"/>
      <c r="D30" s="16"/>
      <c r="E30" s="16"/>
    </row>
    <row r="31" spans="2:15">
      <c r="B31" t="s">
        <v>287</v>
      </c>
      <c r="C31" s="16"/>
      <c r="D31" s="16"/>
      <c r="E31" s="16"/>
    </row>
    <row r="32" spans="2:15">
      <c r="B32" t="s">
        <v>288</v>
      </c>
      <c r="C32" s="16"/>
      <c r="D32" s="16"/>
      <c r="E32" s="16"/>
    </row>
    <row r="33" spans="2:5">
      <c r="B33" t="s">
        <v>289</v>
      </c>
      <c r="C33" s="16"/>
      <c r="D33" s="16"/>
      <c r="E33" s="16"/>
    </row>
    <row r="34" spans="2:5">
      <c r="C34" s="16"/>
      <c r="D34" s="16"/>
      <c r="E34" s="16"/>
    </row>
    <row r="35" spans="2:5"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H786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  <c r="C2" t="s">
        <v>198</v>
      </c>
    </row>
    <row r="3" spans="2:60">
      <c r="B3" s="2" t="s">
        <v>2</v>
      </c>
      <c r="C3" t="s">
        <v>199</v>
      </c>
    </row>
    <row r="4" spans="2:60">
      <c r="B4" s="2" t="s">
        <v>3</v>
      </c>
      <c r="C4" t="s">
        <v>200</v>
      </c>
    </row>
    <row r="6" spans="2:60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1"/>
      <c r="L6" s="102"/>
    </row>
    <row r="7" spans="2:60" ht="26.25" customHeight="1">
      <c r="B7" s="100" t="s">
        <v>95</v>
      </c>
      <c r="C7" s="101"/>
      <c r="D7" s="101"/>
      <c r="E7" s="101"/>
      <c r="F7" s="101"/>
      <c r="G7" s="101"/>
      <c r="H7" s="101"/>
      <c r="I7" s="101"/>
      <c r="J7" s="101"/>
      <c r="K7" s="101"/>
      <c r="L7" s="102"/>
      <c r="BH7" s="19"/>
    </row>
    <row r="8" spans="2:60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28" t="s">
        <v>183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C10" s="16"/>
      <c r="BD10" s="19"/>
      <c r="BE10" s="16"/>
    </row>
    <row r="11" spans="2:60" s="23" customFormat="1" ht="18" customHeight="1">
      <c r="B11" s="24" t="s">
        <v>97</v>
      </c>
      <c r="C11" s="7"/>
      <c r="D11" s="7"/>
      <c r="E11" s="7"/>
      <c r="F11" s="7"/>
      <c r="G11" s="75">
        <v>0</v>
      </c>
      <c r="H11" s="7"/>
      <c r="I11" s="75">
        <v>0</v>
      </c>
      <c r="J11" s="25"/>
      <c r="K11" s="76">
        <v>0</v>
      </c>
      <c r="L11" s="76">
        <v>0</v>
      </c>
      <c r="BC11" s="16"/>
      <c r="BD11" s="19"/>
      <c r="BE11" s="16"/>
      <c r="BG11" s="16"/>
    </row>
    <row r="12" spans="2:60">
      <c r="B12" s="79" t="s">
        <v>202</v>
      </c>
      <c r="D12" s="16"/>
      <c r="E12" s="16"/>
      <c r="G12" s="81">
        <v>0</v>
      </c>
      <c r="I12" s="81">
        <v>0</v>
      </c>
      <c r="K12" s="80">
        <v>0</v>
      </c>
      <c r="L12" s="80">
        <v>0</v>
      </c>
    </row>
    <row r="13" spans="2:60">
      <c r="B13" s="79" t="s">
        <v>564</v>
      </c>
      <c r="D13" s="16"/>
      <c r="E13" s="16"/>
      <c r="G13" s="81">
        <v>0</v>
      </c>
      <c r="I13" s="81">
        <v>0</v>
      </c>
      <c r="K13" s="80">
        <v>0</v>
      </c>
      <c r="L13" s="80">
        <v>0</v>
      </c>
    </row>
    <row r="14" spans="2:60">
      <c r="B14" t="s">
        <v>222</v>
      </c>
      <c r="C14" t="s">
        <v>222</v>
      </c>
      <c r="D14" s="16"/>
      <c r="E14" t="s">
        <v>222</v>
      </c>
      <c r="F14" t="s">
        <v>222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60">
      <c r="B15" s="79" t="s">
        <v>227</v>
      </c>
      <c r="D15" s="16"/>
      <c r="E15" s="16"/>
      <c r="G15" s="81">
        <v>0</v>
      </c>
      <c r="I15" s="81">
        <v>0</v>
      </c>
      <c r="K15" s="80">
        <v>0</v>
      </c>
      <c r="L15" s="80">
        <v>0</v>
      </c>
    </row>
    <row r="16" spans="2:60">
      <c r="B16" s="79" t="s">
        <v>565</v>
      </c>
      <c r="D16" s="16"/>
      <c r="E16" s="16"/>
      <c r="G16" s="81">
        <v>0</v>
      </c>
      <c r="I16" s="81">
        <v>0</v>
      </c>
      <c r="K16" s="80">
        <v>0</v>
      </c>
      <c r="L16" s="80">
        <v>0</v>
      </c>
    </row>
    <row r="17" spans="2:12">
      <c r="B17" t="s">
        <v>222</v>
      </c>
      <c r="C17" t="s">
        <v>222</v>
      </c>
      <c r="D17" s="16"/>
      <c r="E17" t="s">
        <v>222</v>
      </c>
      <c r="F17" t="s">
        <v>222</v>
      </c>
      <c r="G17" s="77">
        <v>0</v>
      </c>
      <c r="H17" s="77">
        <v>0</v>
      </c>
      <c r="I17" s="77">
        <v>0</v>
      </c>
      <c r="J17" s="78">
        <v>0</v>
      </c>
      <c r="K17" s="78">
        <v>0</v>
      </c>
      <c r="L17" s="78">
        <v>0</v>
      </c>
    </row>
    <row r="18" spans="2:12">
      <c r="B18" t="s">
        <v>229</v>
      </c>
      <c r="D18" s="16"/>
      <c r="E18" s="16"/>
    </row>
    <row r="19" spans="2:12">
      <c r="B19" t="s">
        <v>287</v>
      </c>
      <c r="D19" s="16"/>
      <c r="E19" s="16"/>
    </row>
    <row r="20" spans="2:12">
      <c r="B20" t="s">
        <v>288</v>
      </c>
      <c r="D20" s="16"/>
      <c r="E20" s="16"/>
    </row>
    <row r="21" spans="2:12">
      <c r="B21" t="s">
        <v>289</v>
      </c>
      <c r="D21" s="16"/>
      <c r="E21" s="16"/>
    </row>
    <row r="22" spans="2:12">
      <c r="D22" s="16"/>
      <c r="E22" s="16"/>
    </row>
    <row r="23" spans="2:12">
      <c r="D23" s="16"/>
      <c r="E23" s="16"/>
    </row>
    <row r="24" spans="2:12">
      <c r="D24" s="16"/>
      <c r="E24" s="16"/>
    </row>
    <row r="25" spans="2:12">
      <c r="D25" s="16"/>
      <c r="E25" s="16"/>
    </row>
    <row r="26" spans="2:12"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I55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197</v>
      </c>
    </row>
    <row r="2" spans="2:61">
      <c r="B2" s="2" t="s">
        <v>1</v>
      </c>
      <c r="C2" t="s">
        <v>198</v>
      </c>
    </row>
    <row r="3" spans="2:61">
      <c r="B3" s="2" t="s">
        <v>2</v>
      </c>
      <c r="C3" t="s">
        <v>199</v>
      </c>
    </row>
    <row r="4" spans="2:61">
      <c r="B4" s="2" t="s">
        <v>3</v>
      </c>
      <c r="C4" t="s">
        <v>200</v>
      </c>
    </row>
    <row r="6" spans="2:61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1"/>
      <c r="L6" s="102"/>
    </row>
    <row r="7" spans="2:61" ht="26.25" customHeight="1">
      <c r="B7" s="100" t="s">
        <v>98</v>
      </c>
      <c r="C7" s="101"/>
      <c r="D7" s="101"/>
      <c r="E7" s="101"/>
      <c r="F7" s="101"/>
      <c r="G7" s="101"/>
      <c r="H7" s="101"/>
      <c r="I7" s="101"/>
      <c r="J7" s="101"/>
      <c r="K7" s="101"/>
      <c r="L7" s="102"/>
      <c r="BI7" s="19"/>
    </row>
    <row r="8" spans="2:61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36" t="s">
        <v>183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D10" s="16"/>
      <c r="BE10" s="19"/>
      <c r="BF10" s="16"/>
    </row>
    <row r="11" spans="2:61" s="23" customFormat="1" ht="18" customHeight="1">
      <c r="B11" s="24" t="s">
        <v>99</v>
      </c>
      <c r="C11" s="7"/>
      <c r="D11" s="7"/>
      <c r="E11" s="7"/>
      <c r="F11" s="7"/>
      <c r="G11" s="75">
        <v>0</v>
      </c>
      <c r="H11" s="7"/>
      <c r="I11" s="75">
        <v>0</v>
      </c>
      <c r="J11" s="25"/>
      <c r="K11" s="76">
        <v>0</v>
      </c>
      <c r="L11" s="76">
        <v>0</v>
      </c>
      <c r="BD11" s="16"/>
      <c r="BE11" s="19"/>
      <c r="BF11" s="16"/>
      <c r="BH11" s="16"/>
    </row>
    <row r="12" spans="2:61">
      <c r="B12" s="79" t="s">
        <v>202</v>
      </c>
      <c r="C12" s="16"/>
      <c r="D12" s="16"/>
      <c r="E12" s="16"/>
      <c r="G12" s="81">
        <v>0</v>
      </c>
      <c r="I12" s="81">
        <v>0</v>
      </c>
      <c r="K12" s="80">
        <v>0</v>
      </c>
      <c r="L12" s="80">
        <v>0</v>
      </c>
    </row>
    <row r="13" spans="2:61">
      <c r="B13" s="79" t="s">
        <v>566</v>
      </c>
      <c r="C13" s="16"/>
      <c r="D13" s="16"/>
      <c r="E13" s="16"/>
      <c r="G13" s="81">
        <v>0</v>
      </c>
      <c r="I13" s="81">
        <v>0</v>
      </c>
      <c r="K13" s="80">
        <v>0</v>
      </c>
      <c r="L13" s="80">
        <v>0</v>
      </c>
    </row>
    <row r="14" spans="2:61">
      <c r="B14" t="s">
        <v>222</v>
      </c>
      <c r="C14" t="s">
        <v>222</v>
      </c>
      <c r="D14" s="16"/>
      <c r="E14" t="s">
        <v>222</v>
      </c>
      <c r="F14" t="s">
        <v>222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61">
      <c r="B15" s="79" t="s">
        <v>567</v>
      </c>
      <c r="C15" s="16"/>
      <c r="D15" s="16"/>
      <c r="E15" s="16"/>
      <c r="G15" s="81">
        <v>0</v>
      </c>
      <c r="I15" s="81">
        <v>0</v>
      </c>
      <c r="K15" s="80">
        <v>0</v>
      </c>
      <c r="L15" s="80">
        <v>0</v>
      </c>
    </row>
    <row r="16" spans="2:61">
      <c r="B16" t="s">
        <v>222</v>
      </c>
      <c r="C16" t="s">
        <v>222</v>
      </c>
      <c r="D16" s="16"/>
      <c r="E16" t="s">
        <v>222</v>
      </c>
      <c r="F16" t="s">
        <v>222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568</v>
      </c>
      <c r="C17" s="16"/>
      <c r="D17" s="16"/>
      <c r="E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222</v>
      </c>
      <c r="C18" t="s">
        <v>222</v>
      </c>
      <c r="D18" s="16"/>
      <c r="E18" t="s">
        <v>222</v>
      </c>
      <c r="F18" t="s">
        <v>222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511</v>
      </c>
      <c r="C19" s="16"/>
      <c r="D19" s="16"/>
      <c r="E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222</v>
      </c>
      <c r="C20" t="s">
        <v>222</v>
      </c>
      <c r="D20" s="16"/>
      <c r="E20" t="s">
        <v>222</v>
      </c>
      <c r="F20" t="s">
        <v>222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227</v>
      </c>
      <c r="C21" s="16"/>
      <c r="D21" s="16"/>
      <c r="E21" s="16"/>
      <c r="G21" s="81">
        <v>0</v>
      </c>
      <c r="I21" s="81">
        <v>0</v>
      </c>
      <c r="K21" s="80">
        <v>0</v>
      </c>
      <c r="L21" s="80">
        <v>0</v>
      </c>
    </row>
    <row r="22" spans="2:12">
      <c r="B22" s="79" t="s">
        <v>566</v>
      </c>
      <c r="C22" s="16"/>
      <c r="D22" s="16"/>
      <c r="E22" s="16"/>
      <c r="G22" s="81">
        <v>0</v>
      </c>
      <c r="I22" s="81">
        <v>0</v>
      </c>
      <c r="K22" s="80">
        <v>0</v>
      </c>
      <c r="L22" s="80">
        <v>0</v>
      </c>
    </row>
    <row r="23" spans="2:12">
      <c r="B23" t="s">
        <v>222</v>
      </c>
      <c r="C23" t="s">
        <v>222</v>
      </c>
      <c r="D23" s="16"/>
      <c r="E23" t="s">
        <v>222</v>
      </c>
      <c r="F23" t="s">
        <v>222</v>
      </c>
      <c r="G23" s="77">
        <v>0</v>
      </c>
      <c r="H23" s="77">
        <v>0</v>
      </c>
      <c r="I23" s="77">
        <v>0</v>
      </c>
      <c r="J23" s="78">
        <v>0</v>
      </c>
      <c r="K23" s="78">
        <v>0</v>
      </c>
      <c r="L23" s="78">
        <v>0</v>
      </c>
    </row>
    <row r="24" spans="2:12">
      <c r="B24" s="79" t="s">
        <v>569</v>
      </c>
      <c r="C24" s="16"/>
      <c r="D24" s="16"/>
      <c r="E24" s="16"/>
      <c r="G24" s="81">
        <v>0</v>
      </c>
      <c r="I24" s="81">
        <v>0</v>
      </c>
      <c r="K24" s="80">
        <v>0</v>
      </c>
      <c r="L24" s="80">
        <v>0</v>
      </c>
    </row>
    <row r="25" spans="2:12">
      <c r="B25" t="s">
        <v>222</v>
      </c>
      <c r="C25" t="s">
        <v>222</v>
      </c>
      <c r="D25" s="16"/>
      <c r="E25" t="s">
        <v>222</v>
      </c>
      <c r="F25" t="s">
        <v>222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  <c r="L25" s="78">
        <v>0</v>
      </c>
    </row>
    <row r="26" spans="2:12">
      <c r="B26" s="79" t="s">
        <v>568</v>
      </c>
      <c r="C26" s="16"/>
      <c r="D26" s="16"/>
      <c r="E26" s="16"/>
      <c r="G26" s="81">
        <v>0</v>
      </c>
      <c r="I26" s="81">
        <v>0</v>
      </c>
      <c r="K26" s="80">
        <v>0</v>
      </c>
      <c r="L26" s="80">
        <v>0</v>
      </c>
    </row>
    <row r="27" spans="2:12">
      <c r="B27" t="s">
        <v>222</v>
      </c>
      <c r="C27" t="s">
        <v>222</v>
      </c>
      <c r="D27" s="16"/>
      <c r="E27" t="s">
        <v>222</v>
      </c>
      <c r="F27" t="s">
        <v>222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  <c r="L27" s="78">
        <v>0</v>
      </c>
    </row>
    <row r="28" spans="2:12">
      <c r="B28" s="79" t="s">
        <v>570</v>
      </c>
      <c r="C28" s="16"/>
      <c r="D28" s="16"/>
      <c r="E28" s="16"/>
      <c r="G28" s="81">
        <v>0</v>
      </c>
      <c r="I28" s="81">
        <v>0</v>
      </c>
      <c r="K28" s="80">
        <v>0</v>
      </c>
      <c r="L28" s="80">
        <v>0</v>
      </c>
    </row>
    <row r="29" spans="2:12">
      <c r="B29" t="s">
        <v>222</v>
      </c>
      <c r="C29" t="s">
        <v>222</v>
      </c>
      <c r="D29" s="16"/>
      <c r="E29" t="s">
        <v>222</v>
      </c>
      <c r="F29" t="s">
        <v>222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  <c r="L29" s="78">
        <v>0</v>
      </c>
    </row>
    <row r="30" spans="2:12">
      <c r="B30" s="79" t="s">
        <v>511</v>
      </c>
      <c r="C30" s="16"/>
      <c r="D30" s="16"/>
      <c r="E30" s="16"/>
      <c r="G30" s="81">
        <v>0</v>
      </c>
      <c r="I30" s="81">
        <v>0</v>
      </c>
      <c r="K30" s="80">
        <v>0</v>
      </c>
      <c r="L30" s="80">
        <v>0</v>
      </c>
    </row>
    <row r="31" spans="2:12">
      <c r="B31" t="s">
        <v>222</v>
      </c>
      <c r="C31" t="s">
        <v>222</v>
      </c>
      <c r="D31" s="16"/>
      <c r="E31" t="s">
        <v>222</v>
      </c>
      <c r="F31" t="s">
        <v>222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  <c r="L31" s="78">
        <v>0</v>
      </c>
    </row>
    <row r="32" spans="2:12">
      <c r="B32" t="s">
        <v>229</v>
      </c>
      <c r="C32" s="16"/>
      <c r="D32" s="16"/>
      <c r="E32" s="16"/>
    </row>
    <row r="33" spans="2:5">
      <c r="B33" t="s">
        <v>287</v>
      </c>
      <c r="C33" s="16"/>
      <c r="D33" s="16"/>
      <c r="E33" s="16"/>
    </row>
    <row r="34" spans="2:5">
      <c r="B34" t="s">
        <v>288</v>
      </c>
      <c r="C34" s="16"/>
      <c r="D34" s="16"/>
      <c r="E34" s="16"/>
    </row>
    <row r="35" spans="2:5">
      <c r="B35" t="s">
        <v>289</v>
      </c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>
      <c r="B1" s="2" t="s">
        <v>0</v>
      </c>
      <c r="C1" t="s">
        <v>197</v>
      </c>
    </row>
    <row r="2" spans="1:60">
      <c r="B2" s="2" t="s">
        <v>1</v>
      </c>
      <c r="C2" t="s">
        <v>198</v>
      </c>
    </row>
    <row r="3" spans="1:60">
      <c r="B3" s="2" t="s">
        <v>2</v>
      </c>
      <c r="C3" t="s">
        <v>199</v>
      </c>
    </row>
    <row r="4" spans="1:60">
      <c r="B4" s="2" t="s">
        <v>3</v>
      </c>
      <c r="C4" t="s">
        <v>200</v>
      </c>
    </row>
    <row r="6" spans="1:60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2"/>
      <c r="BD6" s="16" t="s">
        <v>100</v>
      </c>
      <c r="BF6" s="16" t="s">
        <v>101</v>
      </c>
      <c r="BH6" s="19" t="s">
        <v>102</v>
      </c>
    </row>
    <row r="7" spans="1:60" ht="26.25" customHeight="1">
      <c r="B7" s="100" t="s">
        <v>103</v>
      </c>
      <c r="C7" s="101"/>
      <c r="D7" s="101"/>
      <c r="E7" s="101"/>
      <c r="F7" s="101"/>
      <c r="G7" s="101"/>
      <c r="H7" s="101"/>
      <c r="I7" s="101"/>
      <c r="J7" s="101"/>
      <c r="K7" s="102"/>
      <c r="BD7" s="19" t="s">
        <v>104</v>
      </c>
      <c r="BF7" s="16" t="s">
        <v>105</v>
      </c>
      <c r="BH7" s="19" t="s">
        <v>106</v>
      </c>
    </row>
    <row r="8" spans="1:60" s="19" customFormat="1" ht="63">
      <c r="A8" s="15"/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57</v>
      </c>
      <c r="K8" s="28" t="s">
        <v>183</v>
      </c>
      <c r="BC8" s="16" t="s">
        <v>107</v>
      </c>
      <c r="BD8" s="16" t="s">
        <v>108</v>
      </c>
      <c r="BE8" s="16" t="s">
        <v>109</v>
      </c>
      <c r="BG8" s="23" t="s">
        <v>110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31" t="s">
        <v>7</v>
      </c>
      <c r="K9" s="47" t="s">
        <v>7</v>
      </c>
      <c r="BC9" s="16" t="s">
        <v>111</v>
      </c>
      <c r="BE9" s="16" t="s">
        <v>112</v>
      </c>
      <c r="BG9" s="23" t="s">
        <v>113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48" t="s">
        <v>62</v>
      </c>
      <c r="J10" s="48" t="s">
        <v>63</v>
      </c>
      <c r="K10" s="48" t="s">
        <v>64</v>
      </c>
      <c r="L10" s="19"/>
      <c r="M10" s="19"/>
      <c r="N10" s="19"/>
      <c r="O10" s="19"/>
      <c r="BC10" s="16" t="s">
        <v>114</v>
      </c>
      <c r="BD10" s="19"/>
      <c r="BE10" s="16" t="s">
        <v>115</v>
      </c>
      <c r="BG10" s="16" t="s">
        <v>116</v>
      </c>
    </row>
    <row r="11" spans="1:60" s="23" customFormat="1" ht="18" customHeight="1">
      <c r="A11" s="15"/>
      <c r="B11" s="24" t="s">
        <v>117</v>
      </c>
      <c r="C11" s="7"/>
      <c r="D11" s="7"/>
      <c r="E11" s="7"/>
      <c r="F11" s="7"/>
      <c r="G11" s="75">
        <v>0</v>
      </c>
      <c r="H11" s="25"/>
      <c r="I11" s="75">
        <v>0</v>
      </c>
      <c r="J11" s="76">
        <v>0</v>
      </c>
      <c r="K11" s="76">
        <v>0</v>
      </c>
      <c r="L11" s="19"/>
      <c r="M11" s="19"/>
      <c r="N11" s="19"/>
      <c r="O11" s="19"/>
      <c r="BC11" s="16" t="s">
        <v>118</v>
      </c>
      <c r="BD11" s="19"/>
      <c r="BE11" s="16" t="s">
        <v>119</v>
      </c>
      <c r="BG11" s="16" t="s">
        <v>120</v>
      </c>
    </row>
    <row r="12" spans="1:60">
      <c r="B12" s="79" t="s">
        <v>202</v>
      </c>
      <c r="C12" s="19"/>
      <c r="D12" s="19"/>
      <c r="E12" s="19"/>
      <c r="F12" s="19"/>
      <c r="G12" s="81">
        <v>0</v>
      </c>
      <c r="H12" s="19"/>
      <c r="I12" s="81">
        <v>0</v>
      </c>
      <c r="J12" s="80">
        <v>0</v>
      </c>
      <c r="K12" s="80">
        <v>0</v>
      </c>
      <c r="BD12" s="16" t="s">
        <v>121</v>
      </c>
      <c r="BF12" s="16" t="s">
        <v>122</v>
      </c>
    </row>
    <row r="13" spans="1:60">
      <c r="B13" t="s">
        <v>222</v>
      </c>
      <c r="C13" t="s">
        <v>222</v>
      </c>
      <c r="D13" s="19"/>
      <c r="E13" t="s">
        <v>222</v>
      </c>
      <c r="F13" t="s">
        <v>222</v>
      </c>
      <c r="G13" s="77">
        <v>0</v>
      </c>
      <c r="H13" s="77">
        <v>0</v>
      </c>
      <c r="I13" s="77">
        <v>0</v>
      </c>
      <c r="J13" s="78">
        <v>0</v>
      </c>
      <c r="K13" s="78">
        <v>0</v>
      </c>
      <c r="BD13" s="16" t="s">
        <v>123</v>
      </c>
      <c r="BE13" s="16" t="s">
        <v>124</v>
      </c>
      <c r="BF13" s="16" t="s">
        <v>125</v>
      </c>
    </row>
    <row r="14" spans="1:60">
      <c r="B14" s="79" t="s">
        <v>227</v>
      </c>
      <c r="C14" s="19"/>
      <c r="D14" s="19"/>
      <c r="E14" s="19"/>
      <c r="F14" s="19"/>
      <c r="G14" s="81">
        <v>0</v>
      </c>
      <c r="H14" s="19"/>
      <c r="I14" s="81">
        <v>0</v>
      </c>
      <c r="J14" s="80">
        <v>0</v>
      </c>
      <c r="K14" s="80">
        <v>0</v>
      </c>
      <c r="BF14" s="16" t="s">
        <v>126</v>
      </c>
    </row>
    <row r="15" spans="1:60">
      <c r="B15" t="s">
        <v>222</v>
      </c>
      <c r="C15" t="s">
        <v>222</v>
      </c>
      <c r="D15" s="19"/>
      <c r="E15" t="s">
        <v>222</v>
      </c>
      <c r="F15" t="s">
        <v>222</v>
      </c>
      <c r="G15" s="77">
        <v>0</v>
      </c>
      <c r="H15" s="77">
        <v>0</v>
      </c>
      <c r="I15" s="77">
        <v>0</v>
      </c>
      <c r="J15" s="78">
        <v>0</v>
      </c>
      <c r="K15" s="78">
        <v>0</v>
      </c>
      <c r="BF15" s="16" t="s">
        <v>127</v>
      </c>
    </row>
    <row r="16" spans="1:60">
      <c r="B16" t="s">
        <v>229</v>
      </c>
      <c r="C16" s="19"/>
      <c r="D16" s="19"/>
      <c r="E16" s="19"/>
      <c r="F16" s="19"/>
      <c r="G16" s="19"/>
      <c r="H16" s="19"/>
      <c r="BF16" s="16" t="s">
        <v>128</v>
      </c>
    </row>
    <row r="17" spans="2:58">
      <c r="B17" t="s">
        <v>287</v>
      </c>
      <c r="C17" s="19"/>
      <c r="D17" s="19"/>
      <c r="E17" s="19"/>
      <c r="F17" s="19"/>
      <c r="G17" s="19"/>
      <c r="H17" s="19"/>
      <c r="BF17" s="16" t="s">
        <v>129</v>
      </c>
    </row>
    <row r="18" spans="2:58">
      <c r="B18" t="s">
        <v>288</v>
      </c>
      <c r="C18" s="19"/>
      <c r="D18" s="19"/>
      <c r="E18" s="19"/>
      <c r="F18" s="19"/>
      <c r="G18" s="19"/>
      <c r="H18" s="19"/>
      <c r="BF18" s="16" t="s">
        <v>130</v>
      </c>
    </row>
    <row r="19" spans="2:58">
      <c r="B19" t="s">
        <v>289</v>
      </c>
      <c r="C19" s="19"/>
      <c r="D19" s="19"/>
      <c r="E19" s="19"/>
      <c r="F19" s="19"/>
      <c r="G19" s="19"/>
      <c r="H19" s="19"/>
      <c r="BF19" s="16" t="s">
        <v>131</v>
      </c>
    </row>
    <row r="20" spans="2:58">
      <c r="C20" s="19"/>
      <c r="D20" s="19"/>
      <c r="E20" s="19"/>
      <c r="F20" s="19"/>
      <c r="G20" s="19"/>
      <c r="H20" s="19"/>
      <c r="BF20" s="16" t="s">
        <v>132</v>
      </c>
    </row>
    <row r="21" spans="2:58">
      <c r="C21" s="19"/>
      <c r="D21" s="19"/>
      <c r="E21" s="19"/>
      <c r="F21" s="19"/>
      <c r="G21" s="19"/>
      <c r="H21" s="19"/>
      <c r="BF21" s="16" t="s">
        <v>123</v>
      </c>
    </row>
    <row r="22" spans="2:58">
      <c r="C22" s="19"/>
      <c r="D22" s="19"/>
      <c r="E22" s="19"/>
      <c r="F22" s="19"/>
      <c r="G22" s="19"/>
      <c r="H22" s="19"/>
    </row>
    <row r="23" spans="2:58">
      <c r="C23" s="19"/>
      <c r="D23" s="19"/>
      <c r="E23" s="19"/>
      <c r="F23" s="19"/>
      <c r="G23" s="19"/>
      <c r="H23" s="19"/>
    </row>
    <row r="24" spans="2:58">
      <c r="C24" s="19"/>
      <c r="D24" s="19"/>
      <c r="E24" s="19"/>
      <c r="F24" s="19"/>
      <c r="G24" s="19"/>
      <c r="H24" s="19"/>
    </row>
    <row r="25" spans="2:58">
      <c r="C25" s="19"/>
      <c r="D25" s="19"/>
      <c r="E25" s="19"/>
      <c r="F25" s="19"/>
      <c r="G25" s="19"/>
      <c r="H25" s="19"/>
    </row>
    <row r="26" spans="2:58">
      <c r="C26" s="19"/>
      <c r="D26" s="19"/>
      <c r="E26" s="19"/>
      <c r="F26" s="19"/>
      <c r="G26" s="19"/>
      <c r="H26" s="19"/>
    </row>
    <row r="27" spans="2:58">
      <c r="C27" s="19"/>
      <c r="D27" s="19"/>
      <c r="E27" s="19"/>
      <c r="F27" s="19"/>
      <c r="G27" s="19"/>
      <c r="H27" s="19"/>
    </row>
    <row r="28" spans="2:58">
      <c r="C28" s="19"/>
      <c r="D28" s="19"/>
      <c r="E28" s="19"/>
      <c r="F28" s="19"/>
      <c r="G28" s="19"/>
      <c r="H28" s="19"/>
    </row>
    <row r="29" spans="2:58">
      <c r="C29" s="19"/>
      <c r="D29" s="19"/>
      <c r="E29" s="19"/>
      <c r="F29" s="19"/>
      <c r="G29" s="19"/>
      <c r="H29" s="19"/>
    </row>
    <row r="30" spans="2:58">
      <c r="C30" s="19"/>
      <c r="D30" s="19"/>
      <c r="E30" s="19"/>
      <c r="F30" s="19"/>
      <c r="G30" s="19"/>
      <c r="H30" s="19"/>
    </row>
    <row r="31" spans="2:58">
      <c r="C31" s="19"/>
      <c r="D31" s="19"/>
      <c r="E31" s="19"/>
      <c r="F31" s="19"/>
      <c r="G31" s="19"/>
      <c r="H31" s="19"/>
    </row>
    <row r="32" spans="2:58"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CC4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  <c r="C2" t="s">
        <v>198</v>
      </c>
    </row>
    <row r="3" spans="2:81">
      <c r="B3" s="2" t="s">
        <v>2</v>
      </c>
      <c r="C3" t="s">
        <v>199</v>
      </c>
      <c r="E3" s="15"/>
    </row>
    <row r="4" spans="2:81">
      <c r="B4" s="2" t="s">
        <v>3</v>
      </c>
      <c r="C4" t="s">
        <v>200</v>
      </c>
    </row>
    <row r="6" spans="2:81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2"/>
    </row>
    <row r="7" spans="2:81" ht="26.25" customHeight="1">
      <c r="B7" s="100" t="s">
        <v>133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2"/>
    </row>
    <row r="8" spans="2:81" s="19" customFormat="1" ht="63">
      <c r="B8" s="4" t="s">
        <v>96</v>
      </c>
      <c r="C8" s="28" t="s">
        <v>49</v>
      </c>
      <c r="D8" s="1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56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34" t="s">
        <v>80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"/>
      <c r="N11" s="75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79" t="s">
        <v>202</v>
      </c>
      <c r="H12" s="81">
        <v>0</v>
      </c>
      <c r="K12" s="80">
        <v>0</v>
      </c>
      <c r="L12" s="81">
        <v>0</v>
      </c>
      <c r="N12" s="81">
        <v>0</v>
      </c>
      <c r="P12" s="80">
        <v>0</v>
      </c>
      <c r="Q12" s="80">
        <v>0</v>
      </c>
    </row>
    <row r="13" spans="2:81">
      <c r="B13" s="79" t="s">
        <v>571</v>
      </c>
      <c r="H13" s="81">
        <v>0</v>
      </c>
      <c r="K13" s="80">
        <v>0</v>
      </c>
      <c r="L13" s="81">
        <v>0</v>
      </c>
      <c r="N13" s="81">
        <v>0</v>
      </c>
      <c r="P13" s="80">
        <v>0</v>
      </c>
      <c r="Q13" s="80">
        <v>0</v>
      </c>
    </row>
    <row r="14" spans="2:81">
      <c r="B14" t="s">
        <v>222</v>
      </c>
      <c r="C14" t="s">
        <v>222</v>
      </c>
      <c r="E14" t="s">
        <v>222</v>
      </c>
      <c r="H14" s="77">
        <v>0</v>
      </c>
      <c r="I14" t="s">
        <v>222</v>
      </c>
      <c r="J14" s="78">
        <v>0</v>
      </c>
      <c r="K14" s="78">
        <v>0</v>
      </c>
      <c r="L14" s="77">
        <v>0</v>
      </c>
      <c r="M14" s="77">
        <v>0</v>
      </c>
      <c r="N14" s="77">
        <v>0</v>
      </c>
      <c r="O14" s="78">
        <v>0</v>
      </c>
      <c r="P14" s="78">
        <v>0</v>
      </c>
      <c r="Q14" s="78">
        <v>0</v>
      </c>
    </row>
    <row r="15" spans="2:81">
      <c r="B15" s="79" t="s">
        <v>572</v>
      </c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81">
      <c r="B16" t="s">
        <v>222</v>
      </c>
      <c r="C16" t="s">
        <v>222</v>
      </c>
      <c r="E16" t="s">
        <v>222</v>
      </c>
      <c r="H16" s="77">
        <v>0</v>
      </c>
      <c r="I16" t="s">
        <v>222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573</v>
      </c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s="79" t="s">
        <v>574</v>
      </c>
      <c r="H18" s="81">
        <v>0</v>
      </c>
      <c r="K18" s="80">
        <v>0</v>
      </c>
      <c r="L18" s="81">
        <v>0</v>
      </c>
      <c r="N18" s="81">
        <v>0</v>
      </c>
      <c r="P18" s="80">
        <v>0</v>
      </c>
      <c r="Q18" s="80">
        <v>0</v>
      </c>
    </row>
    <row r="19" spans="2:17">
      <c r="B19" t="s">
        <v>222</v>
      </c>
      <c r="C19" t="s">
        <v>222</v>
      </c>
      <c r="E19" t="s">
        <v>222</v>
      </c>
      <c r="H19" s="77">
        <v>0</v>
      </c>
      <c r="I19" t="s">
        <v>222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s="79" t="s">
        <v>575</v>
      </c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222</v>
      </c>
      <c r="C21" t="s">
        <v>222</v>
      </c>
      <c r="E21" t="s">
        <v>222</v>
      </c>
      <c r="H21" s="77">
        <v>0</v>
      </c>
      <c r="I21" t="s">
        <v>222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576</v>
      </c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222</v>
      </c>
      <c r="C23" t="s">
        <v>222</v>
      </c>
      <c r="E23" t="s">
        <v>222</v>
      </c>
      <c r="H23" s="77">
        <v>0</v>
      </c>
      <c r="I23" t="s">
        <v>222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577</v>
      </c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222</v>
      </c>
      <c r="C25" t="s">
        <v>222</v>
      </c>
      <c r="E25" t="s">
        <v>222</v>
      </c>
      <c r="H25" s="77">
        <v>0</v>
      </c>
      <c r="I25" t="s">
        <v>222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227</v>
      </c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571</v>
      </c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222</v>
      </c>
      <c r="C28" t="s">
        <v>222</v>
      </c>
      <c r="E28" t="s">
        <v>222</v>
      </c>
      <c r="H28" s="77">
        <v>0</v>
      </c>
      <c r="I28" t="s">
        <v>222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572</v>
      </c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222</v>
      </c>
      <c r="C30" t="s">
        <v>222</v>
      </c>
      <c r="E30" t="s">
        <v>222</v>
      </c>
      <c r="H30" s="77">
        <v>0</v>
      </c>
      <c r="I30" t="s">
        <v>222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573</v>
      </c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574</v>
      </c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222</v>
      </c>
      <c r="C33" t="s">
        <v>222</v>
      </c>
      <c r="E33" t="s">
        <v>222</v>
      </c>
      <c r="H33" s="77">
        <v>0</v>
      </c>
      <c r="I33" t="s">
        <v>222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575</v>
      </c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222</v>
      </c>
      <c r="C35" t="s">
        <v>222</v>
      </c>
      <c r="E35" t="s">
        <v>222</v>
      </c>
      <c r="H35" s="77">
        <v>0</v>
      </c>
      <c r="I35" t="s">
        <v>222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576</v>
      </c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222</v>
      </c>
      <c r="C37" t="s">
        <v>222</v>
      </c>
      <c r="E37" t="s">
        <v>222</v>
      </c>
      <c r="H37" s="77">
        <v>0</v>
      </c>
      <c r="I37" t="s">
        <v>222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577</v>
      </c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222</v>
      </c>
      <c r="C39" t="s">
        <v>222</v>
      </c>
      <c r="E39" t="s">
        <v>222</v>
      </c>
      <c r="H39" s="77">
        <v>0</v>
      </c>
      <c r="I39" t="s">
        <v>222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229</v>
      </c>
    </row>
    <row r="41" spans="2:17">
      <c r="B41" t="s">
        <v>287</v>
      </c>
    </row>
    <row r="42" spans="2:17">
      <c r="B42" t="s">
        <v>288</v>
      </c>
    </row>
    <row r="43" spans="2:17">
      <c r="B43" t="s">
        <v>289</v>
      </c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BT30"/>
  <sheetViews>
    <sheetView rightToLeft="1" workbookViewId="0">
      <selection activeCell="B8" sqref="B8:P8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>
      <c r="B1" s="2" t="s">
        <v>0</v>
      </c>
      <c r="C1" t="s">
        <v>197</v>
      </c>
    </row>
    <row r="2" spans="2:72">
      <c r="B2" s="2" t="s">
        <v>1</v>
      </c>
      <c r="C2" t="s">
        <v>198</v>
      </c>
    </row>
    <row r="3" spans="2:72">
      <c r="B3" s="2" t="s">
        <v>2</v>
      </c>
      <c r="C3" t="s">
        <v>199</v>
      </c>
    </row>
    <row r="4" spans="2:72">
      <c r="B4" s="2" t="s">
        <v>3</v>
      </c>
      <c r="C4" t="s">
        <v>200</v>
      </c>
    </row>
    <row r="6" spans="2:72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2"/>
    </row>
    <row r="7" spans="2:72" ht="26.25" customHeight="1">
      <c r="B7" s="100" t="s">
        <v>69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2"/>
    </row>
    <row r="8" spans="2:72" s="19" customFormat="1" ht="63">
      <c r="B8" s="4" t="s">
        <v>96</v>
      </c>
      <c r="C8" s="28" t="s">
        <v>49</v>
      </c>
      <c r="D8" s="28" t="s">
        <v>51</v>
      </c>
      <c r="E8" s="28" t="s">
        <v>52</v>
      </c>
      <c r="F8" s="28" t="s">
        <v>71</v>
      </c>
      <c r="G8" s="28" t="s">
        <v>72</v>
      </c>
      <c r="H8" s="28" t="s">
        <v>53</v>
      </c>
      <c r="I8" s="28" t="s">
        <v>54</v>
      </c>
      <c r="J8" s="28" t="s">
        <v>55</v>
      </c>
      <c r="K8" s="28" t="s">
        <v>187</v>
      </c>
      <c r="L8" s="28" t="s">
        <v>188</v>
      </c>
      <c r="M8" s="28" t="s">
        <v>5</v>
      </c>
      <c r="N8" s="28" t="s">
        <v>73</v>
      </c>
      <c r="O8" s="28" t="s">
        <v>57</v>
      </c>
      <c r="P8" s="36" t="s">
        <v>183</v>
      </c>
    </row>
    <row r="9" spans="2:72" s="19" customFormat="1" ht="25.5" customHeight="1">
      <c r="B9" s="20"/>
      <c r="C9" s="31"/>
      <c r="D9" s="31"/>
      <c r="E9" s="31"/>
      <c r="F9" s="31" t="s">
        <v>74</v>
      </c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81</v>
      </c>
      <c r="C11" s="7"/>
      <c r="D11" s="7"/>
      <c r="E11" s="7"/>
      <c r="F11" s="7"/>
      <c r="G11" s="7"/>
      <c r="H11" s="7"/>
      <c r="I11" s="7"/>
      <c r="J11" s="7"/>
      <c r="K11" s="75">
        <v>0</v>
      </c>
      <c r="L11" s="7"/>
      <c r="M11" s="75">
        <v>0</v>
      </c>
      <c r="N11" s="7"/>
      <c r="O11" s="76">
        <v>0</v>
      </c>
      <c r="P11" s="76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79" t="s">
        <v>202</v>
      </c>
      <c r="G12" s="81">
        <v>0</v>
      </c>
      <c r="J12" s="80">
        <v>0</v>
      </c>
      <c r="K12" s="81">
        <v>0</v>
      </c>
      <c r="M12" s="81">
        <v>0</v>
      </c>
      <c r="O12" s="80">
        <v>0</v>
      </c>
      <c r="P12" s="80">
        <v>0</v>
      </c>
    </row>
    <row r="13" spans="2:72">
      <c r="B13" s="79" t="s">
        <v>578</v>
      </c>
      <c r="G13" s="81">
        <v>0</v>
      </c>
      <c r="J13" s="80">
        <v>0</v>
      </c>
      <c r="K13" s="81">
        <v>0</v>
      </c>
      <c r="M13" s="81">
        <v>0</v>
      </c>
      <c r="O13" s="80">
        <v>0</v>
      </c>
      <c r="P13" s="80">
        <v>0</v>
      </c>
    </row>
    <row r="14" spans="2:72">
      <c r="B14" t="s">
        <v>222</v>
      </c>
      <c r="C14" t="s">
        <v>222</v>
      </c>
      <c r="D14" t="s">
        <v>222</v>
      </c>
      <c r="G14" s="77">
        <v>0</v>
      </c>
      <c r="H14" t="s">
        <v>222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72">
      <c r="B15" s="79" t="s">
        <v>579</v>
      </c>
      <c r="G15" s="81">
        <v>0</v>
      </c>
      <c r="J15" s="80">
        <v>0</v>
      </c>
      <c r="K15" s="81">
        <v>0</v>
      </c>
      <c r="M15" s="81">
        <v>0</v>
      </c>
      <c r="O15" s="80">
        <v>0</v>
      </c>
      <c r="P15" s="80">
        <v>0</v>
      </c>
    </row>
    <row r="16" spans="2:72">
      <c r="B16" t="s">
        <v>222</v>
      </c>
      <c r="C16" t="s">
        <v>222</v>
      </c>
      <c r="D16" t="s">
        <v>222</v>
      </c>
      <c r="G16" s="77">
        <v>0</v>
      </c>
      <c r="H16" t="s">
        <v>222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580</v>
      </c>
      <c r="G17" s="81">
        <v>0</v>
      </c>
      <c r="J17" s="80">
        <v>0</v>
      </c>
      <c r="K17" s="81">
        <v>0</v>
      </c>
      <c r="M17" s="81">
        <v>0</v>
      </c>
      <c r="O17" s="80">
        <v>0</v>
      </c>
      <c r="P17" s="80">
        <v>0</v>
      </c>
    </row>
    <row r="18" spans="2:16">
      <c r="B18" t="s">
        <v>222</v>
      </c>
      <c r="C18" t="s">
        <v>222</v>
      </c>
      <c r="D18" t="s">
        <v>222</v>
      </c>
      <c r="G18" s="77">
        <v>0</v>
      </c>
      <c r="H18" t="s">
        <v>222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581</v>
      </c>
      <c r="G19" s="81">
        <v>0</v>
      </c>
      <c r="J19" s="80">
        <v>0</v>
      </c>
      <c r="K19" s="81">
        <v>0</v>
      </c>
      <c r="M19" s="81">
        <v>0</v>
      </c>
      <c r="O19" s="80">
        <v>0</v>
      </c>
      <c r="P19" s="80">
        <v>0</v>
      </c>
    </row>
    <row r="20" spans="2:16">
      <c r="B20" t="s">
        <v>222</v>
      </c>
      <c r="C20" t="s">
        <v>222</v>
      </c>
      <c r="D20" t="s">
        <v>222</v>
      </c>
      <c r="G20" s="77">
        <v>0</v>
      </c>
      <c r="H20" t="s">
        <v>222</v>
      </c>
      <c r="I20" s="78">
        <v>0</v>
      </c>
      <c r="J20" s="78">
        <v>0</v>
      </c>
      <c r="K20" s="77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511</v>
      </c>
      <c r="G21" s="81">
        <v>0</v>
      </c>
      <c r="J21" s="80">
        <v>0</v>
      </c>
      <c r="K21" s="81">
        <v>0</v>
      </c>
      <c r="M21" s="81">
        <v>0</v>
      </c>
      <c r="O21" s="80">
        <v>0</v>
      </c>
      <c r="P21" s="80">
        <v>0</v>
      </c>
    </row>
    <row r="22" spans="2:16">
      <c r="B22" t="s">
        <v>222</v>
      </c>
      <c r="C22" t="s">
        <v>222</v>
      </c>
      <c r="D22" t="s">
        <v>222</v>
      </c>
      <c r="G22" s="77">
        <v>0</v>
      </c>
      <c r="H22" t="s">
        <v>222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  <c r="P22" s="78">
        <v>0</v>
      </c>
    </row>
    <row r="23" spans="2:16">
      <c r="B23" s="79" t="s">
        <v>227</v>
      </c>
      <c r="G23" s="81">
        <v>0</v>
      </c>
      <c r="J23" s="80">
        <v>0</v>
      </c>
      <c r="K23" s="81">
        <v>0</v>
      </c>
      <c r="M23" s="81">
        <v>0</v>
      </c>
      <c r="O23" s="80">
        <v>0</v>
      </c>
      <c r="P23" s="80">
        <v>0</v>
      </c>
    </row>
    <row r="24" spans="2:16">
      <c r="B24" s="79" t="s">
        <v>285</v>
      </c>
      <c r="G24" s="81">
        <v>0</v>
      </c>
      <c r="J24" s="80">
        <v>0</v>
      </c>
      <c r="K24" s="81">
        <v>0</v>
      </c>
      <c r="M24" s="81">
        <v>0</v>
      </c>
      <c r="O24" s="80">
        <v>0</v>
      </c>
      <c r="P24" s="80">
        <v>0</v>
      </c>
    </row>
    <row r="25" spans="2:16">
      <c r="B25" t="s">
        <v>222</v>
      </c>
      <c r="C25" t="s">
        <v>222</v>
      </c>
      <c r="D25" t="s">
        <v>222</v>
      </c>
      <c r="G25" s="77">
        <v>0</v>
      </c>
      <c r="H25" t="s">
        <v>222</v>
      </c>
      <c r="I25" s="78">
        <v>0</v>
      </c>
      <c r="J25" s="78">
        <v>0</v>
      </c>
      <c r="K25" s="77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s="79" t="s">
        <v>582</v>
      </c>
      <c r="G26" s="81">
        <v>0</v>
      </c>
      <c r="J26" s="80">
        <v>0</v>
      </c>
      <c r="K26" s="81">
        <v>0</v>
      </c>
      <c r="M26" s="81">
        <v>0</v>
      </c>
      <c r="O26" s="80">
        <v>0</v>
      </c>
      <c r="P26" s="80">
        <v>0</v>
      </c>
    </row>
    <row r="27" spans="2:16">
      <c r="B27" t="s">
        <v>222</v>
      </c>
      <c r="C27" t="s">
        <v>222</v>
      </c>
      <c r="D27" t="s">
        <v>222</v>
      </c>
      <c r="G27" s="77">
        <v>0</v>
      </c>
      <c r="H27" t="s">
        <v>222</v>
      </c>
      <c r="I27" s="78">
        <v>0</v>
      </c>
      <c r="J27" s="78">
        <v>0</v>
      </c>
      <c r="K27" s="77">
        <v>0</v>
      </c>
      <c r="L27" s="77">
        <v>0</v>
      </c>
      <c r="M27" s="77">
        <v>0</v>
      </c>
      <c r="N27" s="78">
        <v>0</v>
      </c>
      <c r="O27" s="78">
        <v>0</v>
      </c>
      <c r="P27" s="78">
        <v>0</v>
      </c>
    </row>
    <row r="28" spans="2:16">
      <c r="B28" t="s">
        <v>287</v>
      </c>
    </row>
    <row r="29" spans="2:16">
      <c r="B29" t="s">
        <v>288</v>
      </c>
    </row>
    <row r="30" spans="2:16">
      <c r="B30" t="s">
        <v>289</v>
      </c>
    </row>
  </sheetData>
  <mergeCells count="2">
    <mergeCell ref="B6:P6"/>
    <mergeCell ref="B7:P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M369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  <c r="C2" t="s">
        <v>198</v>
      </c>
    </row>
    <row r="3" spans="2:65">
      <c r="B3" s="2" t="s">
        <v>2</v>
      </c>
      <c r="C3" t="s">
        <v>199</v>
      </c>
    </row>
    <row r="4" spans="2:65">
      <c r="B4" s="2" t="s">
        <v>3</v>
      </c>
      <c r="C4" t="s">
        <v>200</v>
      </c>
    </row>
    <row r="6" spans="2:65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1"/>
      <c r="R6" s="101"/>
      <c r="S6" s="102"/>
    </row>
    <row r="7" spans="2:65" ht="26.25" customHeight="1">
      <c r="B7" s="100" t="s">
        <v>82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1"/>
      <c r="R7" s="101"/>
      <c r="S7" s="102"/>
    </row>
    <row r="8" spans="2:65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J10" s="16"/>
    </row>
    <row r="11" spans="2:65" s="23" customFormat="1" ht="18" customHeight="1">
      <c r="B11" s="2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5">
        <v>0</v>
      </c>
      <c r="O11" s="7"/>
      <c r="P11" s="75">
        <v>0</v>
      </c>
      <c r="Q11" s="7"/>
      <c r="R11" s="76">
        <v>0</v>
      </c>
      <c r="S11" s="76">
        <v>0</v>
      </c>
      <c r="T11" s="35"/>
      <c r="BJ11" s="16"/>
      <c r="BM11" s="16"/>
    </row>
    <row r="12" spans="2:65">
      <c r="B12" s="79" t="s">
        <v>202</v>
      </c>
      <c r="D12" s="16"/>
      <c r="E12" s="16"/>
      <c r="F12" s="16"/>
      <c r="J12" s="81">
        <v>0</v>
      </c>
      <c r="M12" s="80">
        <v>0</v>
      </c>
      <c r="N12" s="81">
        <v>0</v>
      </c>
      <c r="P12" s="81">
        <v>0</v>
      </c>
      <c r="R12" s="80">
        <v>0</v>
      </c>
      <c r="S12" s="80">
        <v>0</v>
      </c>
    </row>
    <row r="13" spans="2:65">
      <c r="B13" s="79" t="s">
        <v>583</v>
      </c>
      <c r="D13" s="16"/>
      <c r="E13" s="16"/>
      <c r="F13" s="16"/>
      <c r="J13" s="81">
        <v>0</v>
      </c>
      <c r="M13" s="80">
        <v>0</v>
      </c>
      <c r="N13" s="81">
        <v>0</v>
      </c>
      <c r="P13" s="81">
        <v>0</v>
      </c>
      <c r="R13" s="80">
        <v>0</v>
      </c>
      <c r="S13" s="80">
        <v>0</v>
      </c>
    </row>
    <row r="14" spans="2:65">
      <c r="B14" t="s">
        <v>222</v>
      </c>
      <c r="C14" t="s">
        <v>222</v>
      </c>
      <c r="D14" s="16"/>
      <c r="E14" s="16"/>
      <c r="F14" t="s">
        <v>222</v>
      </c>
      <c r="G14" t="s">
        <v>222</v>
      </c>
      <c r="J14" s="77">
        <v>0</v>
      </c>
      <c r="K14" t="s">
        <v>222</v>
      </c>
      <c r="L14" s="78">
        <v>0</v>
      </c>
      <c r="M14" s="78">
        <v>0</v>
      </c>
      <c r="N14" s="77">
        <v>0</v>
      </c>
      <c r="O14" s="77">
        <v>0</v>
      </c>
      <c r="P14" s="77">
        <v>0</v>
      </c>
      <c r="Q14" s="78">
        <v>0</v>
      </c>
      <c r="R14" s="78">
        <v>0</v>
      </c>
      <c r="S14" s="78">
        <v>0</v>
      </c>
    </row>
    <row r="15" spans="2:65">
      <c r="B15" s="79" t="s">
        <v>584</v>
      </c>
      <c r="D15" s="16"/>
      <c r="E15" s="16"/>
      <c r="F15" s="16"/>
      <c r="J15" s="81">
        <v>0</v>
      </c>
      <c r="M15" s="80">
        <v>0</v>
      </c>
      <c r="N15" s="81">
        <v>0</v>
      </c>
      <c r="P15" s="81">
        <v>0</v>
      </c>
      <c r="R15" s="80">
        <v>0</v>
      </c>
      <c r="S15" s="80">
        <v>0</v>
      </c>
    </row>
    <row r="16" spans="2:65">
      <c r="B16" t="s">
        <v>222</v>
      </c>
      <c r="C16" t="s">
        <v>222</v>
      </c>
      <c r="D16" s="16"/>
      <c r="E16" s="16"/>
      <c r="F16" t="s">
        <v>222</v>
      </c>
      <c r="G16" t="s">
        <v>222</v>
      </c>
      <c r="J16" s="77">
        <v>0</v>
      </c>
      <c r="K16" t="s">
        <v>222</v>
      </c>
      <c r="L16" s="78">
        <v>0</v>
      </c>
      <c r="M16" s="78">
        <v>0</v>
      </c>
      <c r="N16" s="77">
        <v>0</v>
      </c>
      <c r="O16" s="77">
        <v>0</v>
      </c>
      <c r="P16" s="77">
        <v>0</v>
      </c>
      <c r="Q16" s="78">
        <v>0</v>
      </c>
      <c r="R16" s="78">
        <v>0</v>
      </c>
      <c r="S16" s="78">
        <v>0</v>
      </c>
    </row>
    <row r="17" spans="2:19">
      <c r="B17" s="79" t="s">
        <v>292</v>
      </c>
      <c r="D17" s="16"/>
      <c r="E17" s="16"/>
      <c r="F17" s="16"/>
      <c r="J17" s="81">
        <v>0</v>
      </c>
      <c r="M17" s="80">
        <v>0</v>
      </c>
      <c r="N17" s="81">
        <v>0</v>
      </c>
      <c r="P17" s="81">
        <v>0</v>
      </c>
      <c r="R17" s="80">
        <v>0</v>
      </c>
      <c r="S17" s="80">
        <v>0</v>
      </c>
    </row>
    <row r="18" spans="2:19">
      <c r="B18" t="s">
        <v>222</v>
      </c>
      <c r="C18" t="s">
        <v>222</v>
      </c>
      <c r="D18" s="16"/>
      <c r="E18" s="16"/>
      <c r="F18" t="s">
        <v>222</v>
      </c>
      <c r="G18" t="s">
        <v>222</v>
      </c>
      <c r="J18" s="77">
        <v>0</v>
      </c>
      <c r="K18" t="s">
        <v>222</v>
      </c>
      <c r="L18" s="78">
        <v>0</v>
      </c>
      <c r="M18" s="78">
        <v>0</v>
      </c>
      <c r="N18" s="77">
        <v>0</v>
      </c>
      <c r="O18" s="77">
        <v>0</v>
      </c>
      <c r="P18" s="77">
        <v>0</v>
      </c>
      <c r="Q18" s="78">
        <v>0</v>
      </c>
      <c r="R18" s="78">
        <v>0</v>
      </c>
      <c r="S18" s="78">
        <v>0</v>
      </c>
    </row>
    <row r="19" spans="2:19">
      <c r="B19" s="79" t="s">
        <v>511</v>
      </c>
      <c r="D19" s="16"/>
      <c r="E19" s="16"/>
      <c r="F19" s="16"/>
      <c r="J19" s="81">
        <v>0</v>
      </c>
      <c r="M19" s="80">
        <v>0</v>
      </c>
      <c r="N19" s="81">
        <v>0</v>
      </c>
      <c r="P19" s="81">
        <v>0</v>
      </c>
      <c r="R19" s="80">
        <v>0</v>
      </c>
      <c r="S19" s="80">
        <v>0</v>
      </c>
    </row>
    <row r="20" spans="2:19">
      <c r="B20" t="s">
        <v>222</v>
      </c>
      <c r="C20" t="s">
        <v>222</v>
      </c>
      <c r="D20" s="16"/>
      <c r="E20" s="16"/>
      <c r="F20" t="s">
        <v>222</v>
      </c>
      <c r="G20" t="s">
        <v>222</v>
      </c>
      <c r="J20" s="77">
        <v>0</v>
      </c>
      <c r="K20" t="s">
        <v>222</v>
      </c>
      <c r="L20" s="78">
        <v>0</v>
      </c>
      <c r="M20" s="78">
        <v>0</v>
      </c>
      <c r="N20" s="77">
        <v>0</v>
      </c>
      <c r="O20" s="77">
        <v>0</v>
      </c>
      <c r="P20" s="77">
        <v>0</v>
      </c>
      <c r="Q20" s="78">
        <v>0</v>
      </c>
      <c r="R20" s="78">
        <v>0</v>
      </c>
      <c r="S20" s="78">
        <v>0</v>
      </c>
    </row>
    <row r="21" spans="2:19">
      <c r="B21" s="79" t="s">
        <v>227</v>
      </c>
      <c r="D21" s="16"/>
      <c r="E21" s="16"/>
      <c r="F21" s="16"/>
      <c r="J21" s="81">
        <v>0</v>
      </c>
      <c r="M21" s="80">
        <v>0</v>
      </c>
      <c r="N21" s="81">
        <v>0</v>
      </c>
      <c r="P21" s="81">
        <v>0</v>
      </c>
      <c r="R21" s="80">
        <v>0</v>
      </c>
      <c r="S21" s="80">
        <v>0</v>
      </c>
    </row>
    <row r="22" spans="2:19">
      <c r="B22" s="79" t="s">
        <v>585</v>
      </c>
      <c r="D22" s="16"/>
      <c r="E22" s="16"/>
      <c r="F22" s="16"/>
      <c r="J22" s="81">
        <v>0</v>
      </c>
      <c r="M22" s="80">
        <v>0</v>
      </c>
      <c r="N22" s="81">
        <v>0</v>
      </c>
      <c r="P22" s="81">
        <v>0</v>
      </c>
      <c r="R22" s="80">
        <v>0</v>
      </c>
      <c r="S22" s="80">
        <v>0</v>
      </c>
    </row>
    <row r="23" spans="2:19">
      <c r="B23" t="s">
        <v>222</v>
      </c>
      <c r="C23" t="s">
        <v>222</v>
      </c>
      <c r="D23" s="16"/>
      <c r="E23" s="16"/>
      <c r="F23" t="s">
        <v>222</v>
      </c>
      <c r="G23" t="s">
        <v>222</v>
      </c>
      <c r="J23" s="77">
        <v>0</v>
      </c>
      <c r="K23" t="s">
        <v>222</v>
      </c>
      <c r="L23" s="78">
        <v>0</v>
      </c>
      <c r="M23" s="78">
        <v>0</v>
      </c>
      <c r="N23" s="77">
        <v>0</v>
      </c>
      <c r="O23" s="77">
        <v>0</v>
      </c>
      <c r="P23" s="77">
        <v>0</v>
      </c>
      <c r="Q23" s="78">
        <v>0</v>
      </c>
      <c r="R23" s="78">
        <v>0</v>
      </c>
      <c r="S23" s="78">
        <v>0</v>
      </c>
    </row>
    <row r="24" spans="2:19">
      <c r="B24" s="79" t="s">
        <v>586</v>
      </c>
      <c r="D24" s="16"/>
      <c r="E24" s="16"/>
      <c r="F24" s="16"/>
      <c r="J24" s="81">
        <v>0</v>
      </c>
      <c r="M24" s="80">
        <v>0</v>
      </c>
      <c r="N24" s="81">
        <v>0</v>
      </c>
      <c r="P24" s="81">
        <v>0</v>
      </c>
      <c r="R24" s="80">
        <v>0</v>
      </c>
      <c r="S24" s="80">
        <v>0</v>
      </c>
    </row>
    <row r="25" spans="2:19">
      <c r="B25" t="s">
        <v>222</v>
      </c>
      <c r="C25" t="s">
        <v>222</v>
      </c>
      <c r="D25" s="16"/>
      <c r="E25" s="16"/>
      <c r="F25" t="s">
        <v>222</v>
      </c>
      <c r="G25" t="s">
        <v>222</v>
      </c>
      <c r="J25" s="77">
        <v>0</v>
      </c>
      <c r="K25" t="s">
        <v>222</v>
      </c>
      <c r="L25" s="78">
        <v>0</v>
      </c>
      <c r="M25" s="78">
        <v>0</v>
      </c>
      <c r="N25" s="77">
        <v>0</v>
      </c>
      <c r="O25" s="77">
        <v>0</v>
      </c>
      <c r="P25" s="77">
        <v>0</v>
      </c>
      <c r="Q25" s="78">
        <v>0</v>
      </c>
      <c r="R25" s="78">
        <v>0</v>
      </c>
      <c r="S25" s="78">
        <v>0</v>
      </c>
    </row>
    <row r="26" spans="2:19">
      <c r="B26" t="s">
        <v>229</v>
      </c>
      <c r="D26" s="16"/>
      <c r="E26" s="16"/>
      <c r="F26" s="16"/>
    </row>
    <row r="27" spans="2:19">
      <c r="B27" t="s">
        <v>287</v>
      </c>
      <c r="D27" s="16"/>
      <c r="E27" s="16"/>
      <c r="F27" s="16"/>
    </row>
    <row r="28" spans="2:19">
      <c r="B28" t="s">
        <v>288</v>
      </c>
      <c r="D28" s="16"/>
      <c r="E28" s="16"/>
      <c r="F28" s="16"/>
    </row>
    <row r="29" spans="2:19">
      <c r="B29" t="s">
        <v>289</v>
      </c>
      <c r="D29" s="16"/>
      <c r="E29" s="16"/>
      <c r="F29" s="16"/>
    </row>
    <row r="30" spans="2:19">
      <c r="D30" s="16"/>
      <c r="E30" s="16"/>
      <c r="F30" s="16"/>
    </row>
    <row r="31" spans="2:19">
      <c r="D31" s="16"/>
      <c r="E31" s="16"/>
      <c r="F31" s="16"/>
    </row>
    <row r="32" spans="2:19"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CC51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  <c r="C2" t="s">
        <v>198</v>
      </c>
    </row>
    <row r="3" spans="2:81">
      <c r="B3" s="2" t="s">
        <v>2</v>
      </c>
      <c r="C3" t="s">
        <v>199</v>
      </c>
    </row>
    <row r="4" spans="2:81">
      <c r="B4" s="2" t="s">
        <v>3</v>
      </c>
      <c r="C4" t="s">
        <v>200</v>
      </c>
    </row>
    <row r="6" spans="2:81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1"/>
      <c r="R6" s="101"/>
      <c r="S6" s="102"/>
    </row>
    <row r="7" spans="2:81" ht="26.25" customHeight="1">
      <c r="B7" s="100" t="s">
        <v>89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1"/>
      <c r="R7" s="101"/>
      <c r="S7" s="102"/>
    </row>
    <row r="8" spans="2:81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9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Z8" s="16"/>
    </row>
    <row r="9" spans="2:81" s="19" customFormat="1" ht="19.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Z10" s="16"/>
    </row>
    <row r="11" spans="2:81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5">
        <v>4.0599999999999996</v>
      </c>
      <c r="K11" s="7"/>
      <c r="L11" s="7"/>
      <c r="M11" s="76">
        <v>1.11E-2</v>
      </c>
      <c r="N11" s="75">
        <v>2359672.2999999998</v>
      </c>
      <c r="O11" s="7"/>
      <c r="P11" s="75">
        <v>2593.6621494699998</v>
      </c>
      <c r="Q11" s="7"/>
      <c r="R11" s="76">
        <v>1</v>
      </c>
      <c r="S11" s="76">
        <v>5.7999999999999996E-3</v>
      </c>
      <c r="T11" s="35"/>
      <c r="BZ11" s="16"/>
      <c r="CC11" s="16"/>
    </row>
    <row r="12" spans="2:81">
      <c r="B12" s="79" t="s">
        <v>202</v>
      </c>
      <c r="C12" s="16"/>
      <c r="D12" s="16"/>
      <c r="E12" s="16"/>
      <c r="J12" s="81">
        <v>4.0599999999999996</v>
      </c>
      <c r="M12" s="80">
        <v>1.11E-2</v>
      </c>
      <c r="N12" s="81">
        <v>2359672.2999999998</v>
      </c>
      <c r="P12" s="81">
        <v>2593.6621494699998</v>
      </c>
      <c r="R12" s="80">
        <v>1</v>
      </c>
      <c r="S12" s="80">
        <v>5.7999999999999996E-3</v>
      </c>
    </row>
    <row r="13" spans="2:81">
      <c r="B13" s="79" t="s">
        <v>583</v>
      </c>
      <c r="C13" s="16"/>
      <c r="D13" s="16"/>
      <c r="E13" s="16"/>
      <c r="J13" s="81">
        <v>4.5</v>
      </c>
      <c r="M13" s="80">
        <v>-3.5999999999999999E-3</v>
      </c>
      <c r="N13" s="81">
        <v>1101680</v>
      </c>
      <c r="P13" s="81">
        <v>1244.9360799999999</v>
      </c>
      <c r="R13" s="80">
        <v>0.48</v>
      </c>
      <c r="S13" s="80">
        <v>2.8E-3</v>
      </c>
    </row>
    <row r="14" spans="2:81">
      <c r="B14" t="s">
        <v>587</v>
      </c>
      <c r="C14" t="s">
        <v>588</v>
      </c>
      <c r="D14" t="s">
        <v>123</v>
      </c>
      <c r="E14" t="s">
        <v>589</v>
      </c>
      <c r="F14" t="s">
        <v>590</v>
      </c>
      <c r="G14" t="s">
        <v>423</v>
      </c>
      <c r="H14" t="s">
        <v>150</v>
      </c>
      <c r="I14" t="s">
        <v>591</v>
      </c>
      <c r="J14" s="77">
        <v>0.99</v>
      </c>
      <c r="K14" t="s">
        <v>102</v>
      </c>
      <c r="L14" s="78">
        <v>3.15E-2</v>
      </c>
      <c r="M14" s="78">
        <v>-9.4000000000000004E-3</v>
      </c>
      <c r="N14" s="77">
        <v>230000</v>
      </c>
      <c r="O14" s="77">
        <v>107.9</v>
      </c>
      <c r="P14" s="77">
        <v>248.17</v>
      </c>
      <c r="Q14" s="78">
        <v>1.2999999999999999E-3</v>
      </c>
      <c r="R14" s="78">
        <v>9.5699999999999993E-2</v>
      </c>
      <c r="S14" s="78">
        <v>5.9999999999999995E-4</v>
      </c>
    </row>
    <row r="15" spans="2:81">
      <c r="B15" t="s">
        <v>592</v>
      </c>
      <c r="C15" t="s">
        <v>593</v>
      </c>
      <c r="D15" t="s">
        <v>123</v>
      </c>
      <c r="E15" t="s">
        <v>594</v>
      </c>
      <c r="F15" t="s">
        <v>323</v>
      </c>
      <c r="G15" t="s">
        <v>454</v>
      </c>
      <c r="H15" t="s">
        <v>150</v>
      </c>
      <c r="I15" t="s">
        <v>448</v>
      </c>
      <c r="J15" s="77">
        <v>5.37</v>
      </c>
      <c r="K15" t="s">
        <v>102</v>
      </c>
      <c r="L15" s="78">
        <v>1.7999999999999999E-2</v>
      </c>
      <c r="M15" s="78">
        <v>-2.0999999999999999E-3</v>
      </c>
      <c r="N15" s="77">
        <v>871680</v>
      </c>
      <c r="O15" s="77">
        <v>114.35</v>
      </c>
      <c r="P15" s="77">
        <v>996.76607999999999</v>
      </c>
      <c r="Q15" s="78">
        <v>8.0000000000000004E-4</v>
      </c>
      <c r="R15" s="78">
        <v>0.38429999999999997</v>
      </c>
      <c r="S15" s="78">
        <v>2.2000000000000001E-3</v>
      </c>
    </row>
    <row r="16" spans="2:81">
      <c r="B16" s="79" t="s">
        <v>584</v>
      </c>
      <c r="C16" s="16"/>
      <c r="D16" s="16"/>
      <c r="E16" s="16"/>
      <c r="J16" s="81">
        <v>3.66</v>
      </c>
      <c r="M16" s="80">
        <v>2.46E-2</v>
      </c>
      <c r="N16" s="81">
        <v>1257992.3</v>
      </c>
      <c r="P16" s="81">
        <v>1348.7260694700001</v>
      </c>
      <c r="R16" s="80">
        <v>0.52</v>
      </c>
      <c r="S16" s="80">
        <v>3.0000000000000001E-3</v>
      </c>
    </row>
    <row r="17" spans="2:19">
      <c r="B17" t="s">
        <v>595</v>
      </c>
      <c r="C17" t="s">
        <v>596</v>
      </c>
      <c r="D17" t="s">
        <v>123</v>
      </c>
      <c r="E17" t="s">
        <v>597</v>
      </c>
      <c r="F17" t="s">
        <v>432</v>
      </c>
      <c r="G17" t="s">
        <v>423</v>
      </c>
      <c r="H17" t="s">
        <v>150</v>
      </c>
      <c r="I17" t="s">
        <v>598</v>
      </c>
      <c r="J17" s="77">
        <v>3.81</v>
      </c>
      <c r="K17" t="s">
        <v>102</v>
      </c>
      <c r="L17" s="78">
        <v>4.4699999999999997E-2</v>
      </c>
      <c r="M17" s="78">
        <v>2.69E-2</v>
      </c>
      <c r="N17" s="77">
        <v>807092.3</v>
      </c>
      <c r="O17" s="77">
        <v>106.89</v>
      </c>
      <c r="P17" s="77">
        <v>862.70095947000004</v>
      </c>
      <c r="Q17" s="78">
        <v>1.2999999999999999E-3</v>
      </c>
      <c r="R17" s="78">
        <v>0.33260000000000001</v>
      </c>
      <c r="S17" s="78">
        <v>1.9E-3</v>
      </c>
    </row>
    <row r="18" spans="2:19">
      <c r="B18" t="s">
        <v>599</v>
      </c>
      <c r="C18" t="s">
        <v>600</v>
      </c>
      <c r="D18" t="s">
        <v>123</v>
      </c>
      <c r="E18" t="s">
        <v>601</v>
      </c>
      <c r="F18" t="s">
        <v>602</v>
      </c>
      <c r="G18" t="s">
        <v>454</v>
      </c>
      <c r="H18" t="s">
        <v>150</v>
      </c>
      <c r="I18" t="s">
        <v>603</v>
      </c>
      <c r="J18" s="77">
        <v>3.39</v>
      </c>
      <c r="K18" t="s">
        <v>102</v>
      </c>
      <c r="L18" s="78">
        <v>4.2999999999999997E-2</v>
      </c>
      <c r="M18" s="78">
        <v>2.0500000000000001E-2</v>
      </c>
      <c r="N18" s="77">
        <v>450900</v>
      </c>
      <c r="O18" s="77">
        <v>107.79</v>
      </c>
      <c r="P18" s="77">
        <v>486.02510999999998</v>
      </c>
      <c r="Q18" s="78">
        <v>2.5000000000000001E-3</v>
      </c>
      <c r="R18" s="78">
        <v>0.18740000000000001</v>
      </c>
      <c r="S18" s="78">
        <v>1.1000000000000001E-3</v>
      </c>
    </row>
    <row r="19" spans="2:19">
      <c r="B19" s="79" t="s">
        <v>292</v>
      </c>
      <c r="C19" s="16"/>
      <c r="D19" s="16"/>
      <c r="E19" s="16"/>
      <c r="J19" s="81">
        <v>0</v>
      </c>
      <c r="M19" s="80">
        <v>0</v>
      </c>
      <c r="N19" s="81">
        <v>0</v>
      </c>
      <c r="P19" s="81">
        <v>0</v>
      </c>
      <c r="R19" s="80">
        <v>0</v>
      </c>
      <c r="S19" s="80">
        <v>0</v>
      </c>
    </row>
    <row r="20" spans="2:19">
      <c r="B20" t="s">
        <v>222</v>
      </c>
      <c r="C20" t="s">
        <v>222</v>
      </c>
      <c r="D20" s="16"/>
      <c r="E20" s="16"/>
      <c r="F20" t="s">
        <v>222</v>
      </c>
      <c r="G20" t="s">
        <v>222</v>
      </c>
      <c r="J20" s="77">
        <v>0</v>
      </c>
      <c r="K20" t="s">
        <v>222</v>
      </c>
      <c r="L20" s="78">
        <v>0</v>
      </c>
      <c r="M20" s="78">
        <v>0</v>
      </c>
      <c r="N20" s="77">
        <v>0</v>
      </c>
      <c r="O20" s="77">
        <v>0</v>
      </c>
      <c r="P20" s="77">
        <v>0</v>
      </c>
      <c r="Q20" s="78">
        <v>0</v>
      </c>
      <c r="R20" s="78">
        <v>0</v>
      </c>
      <c r="S20" s="78">
        <v>0</v>
      </c>
    </row>
    <row r="21" spans="2:19">
      <c r="B21" s="79" t="s">
        <v>511</v>
      </c>
      <c r="C21" s="16"/>
      <c r="D21" s="16"/>
      <c r="E21" s="16"/>
      <c r="J21" s="81">
        <v>0</v>
      </c>
      <c r="M21" s="80">
        <v>0</v>
      </c>
      <c r="N21" s="81">
        <v>0</v>
      </c>
      <c r="P21" s="81">
        <v>0</v>
      </c>
      <c r="R21" s="80">
        <v>0</v>
      </c>
      <c r="S21" s="80">
        <v>0</v>
      </c>
    </row>
    <row r="22" spans="2:19">
      <c r="B22" t="s">
        <v>222</v>
      </c>
      <c r="C22" t="s">
        <v>222</v>
      </c>
      <c r="D22" s="16"/>
      <c r="E22" s="16"/>
      <c r="F22" t="s">
        <v>222</v>
      </c>
      <c r="G22" t="s">
        <v>222</v>
      </c>
      <c r="J22" s="77">
        <v>0</v>
      </c>
      <c r="K22" t="s">
        <v>222</v>
      </c>
      <c r="L22" s="78">
        <v>0</v>
      </c>
      <c r="M22" s="78">
        <v>0</v>
      </c>
      <c r="N22" s="77">
        <v>0</v>
      </c>
      <c r="O22" s="77">
        <v>0</v>
      </c>
      <c r="P22" s="77">
        <v>0</v>
      </c>
      <c r="Q22" s="78">
        <v>0</v>
      </c>
      <c r="R22" s="78">
        <v>0</v>
      </c>
      <c r="S22" s="78">
        <v>0</v>
      </c>
    </row>
    <row r="23" spans="2:19">
      <c r="B23" s="79" t="s">
        <v>227</v>
      </c>
      <c r="C23" s="16"/>
      <c r="D23" s="16"/>
      <c r="E23" s="16"/>
      <c r="J23" s="81">
        <v>0</v>
      </c>
      <c r="M23" s="80">
        <v>0</v>
      </c>
      <c r="N23" s="81">
        <v>0</v>
      </c>
      <c r="P23" s="81">
        <v>0</v>
      </c>
      <c r="R23" s="80">
        <v>0</v>
      </c>
      <c r="S23" s="80">
        <v>0</v>
      </c>
    </row>
    <row r="24" spans="2:19">
      <c r="B24" s="79" t="s">
        <v>293</v>
      </c>
      <c r="C24" s="16"/>
      <c r="D24" s="16"/>
      <c r="E24" s="16"/>
      <c r="J24" s="81">
        <v>0</v>
      </c>
      <c r="M24" s="80">
        <v>0</v>
      </c>
      <c r="N24" s="81">
        <v>0</v>
      </c>
      <c r="P24" s="81">
        <v>0</v>
      </c>
      <c r="R24" s="80">
        <v>0</v>
      </c>
      <c r="S24" s="80">
        <v>0</v>
      </c>
    </row>
    <row r="25" spans="2:19">
      <c r="B25" t="s">
        <v>222</v>
      </c>
      <c r="C25" t="s">
        <v>222</v>
      </c>
      <c r="D25" s="16"/>
      <c r="E25" s="16"/>
      <c r="F25" t="s">
        <v>222</v>
      </c>
      <c r="G25" t="s">
        <v>222</v>
      </c>
      <c r="J25" s="77">
        <v>0</v>
      </c>
      <c r="K25" t="s">
        <v>222</v>
      </c>
      <c r="L25" s="78">
        <v>0</v>
      </c>
      <c r="M25" s="78">
        <v>0</v>
      </c>
      <c r="N25" s="77">
        <v>0</v>
      </c>
      <c r="O25" s="77">
        <v>0</v>
      </c>
      <c r="P25" s="77">
        <v>0</v>
      </c>
      <c r="Q25" s="78">
        <v>0</v>
      </c>
      <c r="R25" s="78">
        <v>0</v>
      </c>
      <c r="S25" s="78">
        <v>0</v>
      </c>
    </row>
    <row r="26" spans="2:19">
      <c r="B26" s="79" t="s">
        <v>294</v>
      </c>
      <c r="C26" s="16"/>
      <c r="D26" s="16"/>
      <c r="E26" s="16"/>
      <c r="J26" s="81">
        <v>0</v>
      </c>
      <c r="M26" s="80">
        <v>0</v>
      </c>
      <c r="N26" s="81">
        <v>0</v>
      </c>
      <c r="P26" s="81">
        <v>0</v>
      </c>
      <c r="R26" s="80">
        <v>0</v>
      </c>
      <c r="S26" s="80">
        <v>0</v>
      </c>
    </row>
    <row r="27" spans="2:19">
      <c r="B27" t="s">
        <v>222</v>
      </c>
      <c r="C27" t="s">
        <v>222</v>
      </c>
      <c r="D27" s="16"/>
      <c r="E27" s="16"/>
      <c r="F27" t="s">
        <v>222</v>
      </c>
      <c r="G27" t="s">
        <v>222</v>
      </c>
      <c r="J27" s="77">
        <v>0</v>
      </c>
      <c r="K27" t="s">
        <v>222</v>
      </c>
      <c r="L27" s="78">
        <v>0</v>
      </c>
      <c r="M27" s="78">
        <v>0</v>
      </c>
      <c r="N27" s="77">
        <v>0</v>
      </c>
      <c r="O27" s="77">
        <v>0</v>
      </c>
      <c r="P27" s="77">
        <v>0</v>
      </c>
      <c r="Q27" s="78">
        <v>0</v>
      </c>
      <c r="R27" s="78">
        <v>0</v>
      </c>
      <c r="S27" s="78">
        <v>0</v>
      </c>
    </row>
    <row r="28" spans="2:19">
      <c r="B28" t="s">
        <v>229</v>
      </c>
      <c r="C28" s="16"/>
      <c r="D28" s="16"/>
      <c r="E28" s="16"/>
    </row>
    <row r="29" spans="2:19">
      <c r="B29" t="s">
        <v>287</v>
      </c>
      <c r="C29" s="16"/>
      <c r="D29" s="16"/>
      <c r="E29" s="16"/>
    </row>
    <row r="30" spans="2:19">
      <c r="B30" t="s">
        <v>288</v>
      </c>
      <c r="C30" s="16"/>
      <c r="D30" s="16"/>
      <c r="E30" s="16"/>
    </row>
    <row r="31" spans="2:19">
      <c r="B31" t="s">
        <v>289</v>
      </c>
      <c r="C31" s="16"/>
      <c r="D31" s="16"/>
      <c r="E31" s="16"/>
    </row>
    <row r="32" spans="2:19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CT392"/>
  <sheetViews>
    <sheetView rightToLeft="1" workbookViewId="0">
      <selection activeCell="K23" sqref="K23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>
      <c r="B1" s="2" t="s">
        <v>0</v>
      </c>
      <c r="C1" t="s">
        <v>197</v>
      </c>
    </row>
    <row r="2" spans="2:98">
      <c r="B2" s="2" t="s">
        <v>1</v>
      </c>
      <c r="C2" t="s">
        <v>198</v>
      </c>
    </row>
    <row r="3" spans="2:98">
      <c r="B3" s="2" t="s">
        <v>2</v>
      </c>
      <c r="C3" t="s">
        <v>199</v>
      </c>
    </row>
    <row r="4" spans="2:98">
      <c r="B4" s="2" t="s">
        <v>3</v>
      </c>
      <c r="C4" t="s">
        <v>200</v>
      </c>
    </row>
    <row r="6" spans="2:98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2"/>
    </row>
    <row r="7" spans="2:98" ht="26.25" customHeight="1">
      <c r="B7" s="100" t="s">
        <v>91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2"/>
    </row>
    <row r="8" spans="2:98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28" t="s">
        <v>5</v>
      </c>
      <c r="K8" s="28" t="s">
        <v>73</v>
      </c>
      <c r="L8" s="28" t="s">
        <v>57</v>
      </c>
      <c r="M8" s="36" t="s">
        <v>183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 t="s">
        <v>184</v>
      </c>
      <c r="I9" s="31"/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92</v>
      </c>
      <c r="C11" s="7"/>
      <c r="D11" s="7"/>
      <c r="E11" s="7"/>
      <c r="F11" s="7"/>
      <c r="G11" s="7"/>
      <c r="H11" s="75">
        <f>H12+H15</f>
        <v>1102806.8499999999</v>
      </c>
      <c r="I11" s="7"/>
      <c r="J11" s="75">
        <f>J12+J15</f>
        <v>9754.2687093501172</v>
      </c>
      <c r="K11" s="7"/>
      <c r="L11" s="76">
        <f>J11/$J$11</f>
        <v>1</v>
      </c>
      <c r="M11" s="76">
        <f>J11/'סכום נכסי הקרן'!$C$42</f>
        <v>2.2030894459090466E-2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79" t="s">
        <v>202</v>
      </c>
      <c r="C12" s="16"/>
      <c r="D12" s="16"/>
      <c r="E12" s="16"/>
      <c r="H12" s="81">
        <f>SUM(H13:H14)</f>
        <v>50.91</v>
      </c>
      <c r="J12" s="81">
        <f>SUM(J13:J14)</f>
        <v>5727.9470862069002</v>
      </c>
      <c r="L12" s="80">
        <f t="shared" ref="L12:L21" si="0">J12/$J$11</f>
        <v>0.58722465587976691</v>
      </c>
      <c r="M12" s="80">
        <f>J12/'סכום נכסי הקרן'!$C$42</f>
        <v>1.2937084417462861E-2</v>
      </c>
    </row>
    <row r="13" spans="2:98">
      <c r="B13" t="s">
        <v>604</v>
      </c>
      <c r="C13" t="s">
        <v>605</v>
      </c>
      <c r="D13" t="s">
        <v>123</v>
      </c>
      <c r="E13" t="s">
        <v>606</v>
      </c>
      <c r="F13" t="s">
        <v>607</v>
      </c>
      <c r="G13" t="s">
        <v>102</v>
      </c>
      <c r="H13" s="77">
        <v>10</v>
      </c>
      <c r="I13" s="77">
        <v>38276775.862069003</v>
      </c>
      <c r="J13" s="77">
        <v>3827.6775862068998</v>
      </c>
      <c r="K13" s="78">
        <v>9.482758620689655E-3</v>
      </c>
      <c r="L13" s="78">
        <f t="shared" si="0"/>
        <v>0.39241051279813682</v>
      </c>
      <c r="M13" s="78">
        <f>J13/'סכום נכסי הקרן'!$C$42</f>
        <v>8.6451545920933209E-3</v>
      </c>
    </row>
    <row r="14" spans="2:98">
      <c r="B14" t="s">
        <v>695</v>
      </c>
      <c r="C14">
        <v>74209</v>
      </c>
      <c r="D14" t="s">
        <v>123</v>
      </c>
      <c r="E14">
        <v>514829126</v>
      </c>
      <c r="F14" t="s">
        <v>696</v>
      </c>
      <c r="G14" t="s">
        <v>102</v>
      </c>
      <c r="H14" s="77">
        <v>40.909999999999997</v>
      </c>
      <c r="I14" s="77">
        <v>4645000</v>
      </c>
      <c r="J14" s="77">
        <f>1900269.5/1000</f>
        <v>1900.2695000000001</v>
      </c>
      <c r="K14" s="78">
        <v>2.0500000000000001E-2</v>
      </c>
      <c r="L14" s="78">
        <f t="shared" si="0"/>
        <v>0.19481414308163</v>
      </c>
      <c r="M14" s="78">
        <f>J14/'סכום נכסי הקרן'!$C$42</f>
        <v>4.2919298253695391E-3</v>
      </c>
    </row>
    <row r="15" spans="2:98">
      <c r="B15" s="79" t="s">
        <v>227</v>
      </c>
      <c r="C15" s="16"/>
      <c r="D15" s="16"/>
      <c r="E15" s="16"/>
      <c r="H15" s="81">
        <v>1102755.94</v>
      </c>
      <c r="J15" s="81">
        <v>4026.321623143217</v>
      </c>
      <c r="L15" s="80">
        <f t="shared" si="0"/>
        <v>0.41277534412023315</v>
      </c>
      <c r="M15" s="80">
        <f>J15/'סכום נכסי הקרן'!$C$42</f>
        <v>9.0938100416276049E-3</v>
      </c>
    </row>
    <row r="16" spans="2:98">
      <c r="B16" s="79" t="s">
        <v>293</v>
      </c>
      <c r="C16" s="16"/>
      <c r="D16" s="16"/>
      <c r="E16" s="16"/>
      <c r="H16" s="81">
        <v>0</v>
      </c>
      <c r="J16" s="81">
        <v>0</v>
      </c>
      <c r="L16" s="80">
        <f t="shared" si="0"/>
        <v>0</v>
      </c>
      <c r="M16" s="80">
        <f>J16/'סכום נכסי הקרן'!$C$42</f>
        <v>0</v>
      </c>
    </row>
    <row r="17" spans="2:13">
      <c r="B17" t="s">
        <v>222</v>
      </c>
      <c r="C17" t="s">
        <v>222</v>
      </c>
      <c r="D17" s="16"/>
      <c r="E17" s="16"/>
      <c r="F17" t="s">
        <v>222</v>
      </c>
      <c r="G17" t="s">
        <v>222</v>
      </c>
      <c r="H17" s="77">
        <v>0</v>
      </c>
      <c r="I17" s="77">
        <v>0</v>
      </c>
      <c r="J17" s="77">
        <v>0</v>
      </c>
      <c r="K17" s="78">
        <v>0</v>
      </c>
      <c r="L17" s="78">
        <f t="shared" si="0"/>
        <v>0</v>
      </c>
      <c r="M17" s="78">
        <f>J17/'סכום נכסי הקרן'!$C$42</f>
        <v>0</v>
      </c>
    </row>
    <row r="18" spans="2:13">
      <c r="B18" s="79" t="s">
        <v>294</v>
      </c>
      <c r="C18" s="16"/>
      <c r="D18" s="16"/>
      <c r="E18" s="16"/>
      <c r="H18" s="81">
        <v>1102755.94</v>
      </c>
      <c r="J18" s="81">
        <v>4026.321623143217</v>
      </c>
      <c r="L18" s="80">
        <f t="shared" si="0"/>
        <v>0.41277534412023315</v>
      </c>
      <c r="M18" s="80">
        <f>J18/'סכום נכסי הקרן'!$C$42</f>
        <v>9.0938100416276049E-3</v>
      </c>
    </row>
    <row r="19" spans="2:13">
      <c r="B19" t="s">
        <v>608</v>
      </c>
      <c r="C19" t="s">
        <v>609</v>
      </c>
      <c r="D19" t="s">
        <v>123</v>
      </c>
      <c r="E19" t="s">
        <v>610</v>
      </c>
      <c r="F19" t="s">
        <v>611</v>
      </c>
      <c r="G19" t="s">
        <v>110</v>
      </c>
      <c r="H19" s="77">
        <v>559290</v>
      </c>
      <c r="I19" s="77">
        <v>100</v>
      </c>
      <c r="J19" s="77">
        <v>1968.644871</v>
      </c>
      <c r="K19" s="78">
        <f t="array" ref="K19">[5]!'!74227!R4C10'</f>
        <v>4.0660382979346007E-3</v>
      </c>
      <c r="L19" s="78">
        <f t="shared" si="0"/>
        <v>0.20182393264529636</v>
      </c>
      <c r="M19" s="78">
        <f>J19/'סכום נכסי הקרן'!$C$42</f>
        <v>4.4463617594271074E-3</v>
      </c>
    </row>
    <row r="20" spans="2:13">
      <c r="B20" t="s">
        <v>612</v>
      </c>
      <c r="C20" t="s">
        <v>613</v>
      </c>
      <c r="D20" t="s">
        <v>123</v>
      </c>
      <c r="E20" t="s">
        <v>614</v>
      </c>
      <c r="F20" t="s">
        <v>611</v>
      </c>
      <c r="G20" t="s">
        <v>110</v>
      </c>
      <c r="H20" s="77">
        <v>459076</v>
      </c>
      <c r="I20" s="77">
        <v>112.47516300000011</v>
      </c>
      <c r="J20" s="77">
        <v>1817.48797246653</v>
      </c>
      <c r="K20" s="78">
        <v>3.5291471911433987E-3</v>
      </c>
      <c r="L20" s="78">
        <f t="shared" si="0"/>
        <v>0.18632744561612768</v>
      </c>
      <c r="M20" s="78">
        <f>J20/'סכום נכסי הקרן'!$C$42</f>
        <v>4.1049602892008277E-3</v>
      </c>
    </row>
    <row r="21" spans="2:13">
      <c r="B21" t="s">
        <v>615</v>
      </c>
      <c r="C21" t="s">
        <v>616</v>
      </c>
      <c r="D21" t="s">
        <v>123</v>
      </c>
      <c r="E21" t="s">
        <v>606</v>
      </c>
      <c r="F21" t="s">
        <v>611</v>
      </c>
      <c r="G21" t="s">
        <v>110</v>
      </c>
      <c r="H21" s="77">
        <v>84389.94</v>
      </c>
      <c r="I21" s="77">
        <v>80.859623000000056</v>
      </c>
      <c r="J21" s="77">
        <v>240.18877967668701</v>
      </c>
      <c r="K21" s="78">
        <v>7.9000000000000008E-3</v>
      </c>
      <c r="L21" s="78">
        <f t="shared" si="0"/>
        <v>2.4623965858809081E-2</v>
      </c>
      <c r="M21" s="78">
        <f>J21/'סכום נכסי הקרן'!$C$42</f>
        <v>5.4248799299966982E-4</v>
      </c>
    </row>
    <row r="22" spans="2:13">
      <c r="B22" t="s">
        <v>229</v>
      </c>
      <c r="C22" s="16"/>
      <c r="D22" s="16"/>
      <c r="E22" s="16"/>
    </row>
    <row r="23" spans="2:13">
      <c r="B23" t="s">
        <v>287</v>
      </c>
      <c r="C23" s="16"/>
      <c r="D23" s="16"/>
      <c r="E23" s="16"/>
    </row>
    <row r="24" spans="2:13">
      <c r="B24" t="s">
        <v>288</v>
      </c>
      <c r="C24" s="16"/>
      <c r="D24" s="16"/>
      <c r="E24" s="16"/>
    </row>
    <row r="25" spans="2:13">
      <c r="B25" t="s">
        <v>289</v>
      </c>
      <c r="C25" s="16"/>
      <c r="D25" s="16"/>
      <c r="E25" s="16"/>
    </row>
    <row r="26" spans="2:13">
      <c r="C26" s="16"/>
      <c r="D26" s="16"/>
      <c r="E26" s="16"/>
    </row>
    <row r="27" spans="2:13">
      <c r="C27" s="16"/>
      <c r="D27" s="16"/>
      <c r="E27" s="16"/>
    </row>
    <row r="28" spans="2:13">
      <c r="C28" s="16"/>
      <c r="D28" s="16"/>
      <c r="E28" s="16"/>
    </row>
    <row r="29" spans="2:13">
      <c r="C29" s="16"/>
      <c r="D29" s="16"/>
      <c r="E29" s="16"/>
    </row>
    <row r="30" spans="2:13">
      <c r="C30" s="16"/>
      <c r="D30" s="16"/>
      <c r="E30" s="16"/>
    </row>
    <row r="31" spans="2:13">
      <c r="C31" s="16"/>
      <c r="D31" s="16"/>
      <c r="E31" s="16"/>
    </row>
    <row r="32" spans="2:13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6"/>
      <c r="C391" s="16"/>
      <c r="D391" s="16"/>
      <c r="E391" s="16"/>
    </row>
    <row r="392" spans="2:5">
      <c r="B392" s="19"/>
      <c r="C392" s="16"/>
      <c r="D392" s="16"/>
      <c r="E392" s="16"/>
    </row>
  </sheetData>
  <mergeCells count="2">
    <mergeCell ref="B6:M6"/>
    <mergeCell ref="B7:M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A586"/>
  <sheetViews>
    <sheetView rightToLeft="1" topLeftCell="A4" workbookViewId="0">
      <selection activeCell="I20" sqref="I20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140625" style="19" customWidth="1"/>
    <col min="16" max="16" width="6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2:53">
      <c r="B1" s="2" t="s">
        <v>0</v>
      </c>
      <c r="C1" t="s">
        <v>197</v>
      </c>
    </row>
    <row r="2" spans="2:53">
      <c r="B2" s="2" t="s">
        <v>1</v>
      </c>
      <c r="C2" t="s">
        <v>198</v>
      </c>
    </row>
    <row r="3" spans="2:53">
      <c r="B3" s="2" t="s">
        <v>2</v>
      </c>
      <c r="C3" t="s">
        <v>199</v>
      </c>
    </row>
    <row r="4" spans="2:53">
      <c r="B4" s="2" t="s">
        <v>3</v>
      </c>
      <c r="C4" t="s">
        <v>200</v>
      </c>
    </row>
    <row r="6" spans="2:53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2"/>
    </row>
    <row r="7" spans="2:53" ht="26.25" customHeight="1">
      <c r="B7" s="100" t="s">
        <v>139</v>
      </c>
      <c r="C7" s="101"/>
      <c r="D7" s="101"/>
      <c r="E7" s="101"/>
      <c r="F7" s="101"/>
      <c r="G7" s="101"/>
      <c r="H7" s="101"/>
      <c r="I7" s="101"/>
      <c r="J7" s="101"/>
      <c r="K7" s="102"/>
    </row>
    <row r="8" spans="2:53" s="19" customFormat="1" ht="63">
      <c r="B8" s="4" t="s">
        <v>96</v>
      </c>
      <c r="C8" s="28" t="s">
        <v>49</v>
      </c>
      <c r="D8" s="28" t="s">
        <v>53</v>
      </c>
      <c r="E8" s="28" t="s">
        <v>71</v>
      </c>
      <c r="F8" s="28" t="s">
        <v>187</v>
      </c>
      <c r="G8" s="28" t="s">
        <v>188</v>
      </c>
      <c r="H8" s="28" t="s">
        <v>5</v>
      </c>
      <c r="I8" s="28" t="s">
        <v>73</v>
      </c>
      <c r="J8" s="28" t="s">
        <v>57</v>
      </c>
      <c r="K8" s="36" t="s">
        <v>183</v>
      </c>
      <c r="BA8" s="16"/>
    </row>
    <row r="9" spans="2:53" s="19" customFormat="1" ht="21" customHeight="1">
      <c r="B9" s="20"/>
      <c r="C9" s="21"/>
      <c r="D9" s="21"/>
      <c r="E9" s="31" t="s">
        <v>74</v>
      </c>
      <c r="F9" s="31" t="s">
        <v>184</v>
      </c>
      <c r="G9" s="31"/>
      <c r="H9" s="31" t="s">
        <v>6</v>
      </c>
      <c r="I9" s="31" t="s">
        <v>7</v>
      </c>
      <c r="J9" s="31" t="s">
        <v>7</v>
      </c>
      <c r="K9" s="32" t="s">
        <v>7</v>
      </c>
      <c r="BA9" s="16"/>
    </row>
    <row r="10" spans="2:53" s="23" customFormat="1" ht="18" customHeight="1">
      <c r="B10" s="22"/>
      <c r="C10" s="7" t="s">
        <v>9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BA10" s="16"/>
    </row>
    <row r="11" spans="2:53" s="23" customFormat="1" ht="18" customHeight="1">
      <c r="B11" s="24" t="s">
        <v>140</v>
      </c>
      <c r="C11" s="7"/>
      <c r="D11" s="7"/>
      <c r="E11" s="7"/>
      <c r="F11" s="75">
        <v>2646840.96</v>
      </c>
      <c r="G11" s="7"/>
      <c r="H11" s="75">
        <v>12755.178412865929</v>
      </c>
      <c r="I11" s="7"/>
      <c r="J11" s="76">
        <v>1</v>
      </c>
      <c r="K11" s="76">
        <v>2.87E-2</v>
      </c>
      <c r="L11" s="19"/>
      <c r="M11" s="19"/>
      <c r="N11" s="19"/>
      <c r="O11" s="19"/>
      <c r="P11" s="19"/>
      <c r="Q11" s="19"/>
      <c r="R11" s="19"/>
      <c r="S11" s="19"/>
      <c r="BA11" s="16"/>
    </row>
    <row r="12" spans="2:53">
      <c r="B12" s="79" t="s">
        <v>202</v>
      </c>
      <c r="C12" s="16"/>
      <c r="F12" s="81">
        <v>1312128.94</v>
      </c>
      <c r="H12" s="81">
        <v>8533.4975109696807</v>
      </c>
      <c r="J12" s="80">
        <v>0.66900000000000004</v>
      </c>
      <c r="K12" s="80">
        <v>1.9199999999999998E-2</v>
      </c>
    </row>
    <row r="13" spans="2:53">
      <c r="B13" s="79" t="s">
        <v>617</v>
      </c>
      <c r="C13" s="16"/>
      <c r="F13" s="81">
        <v>0</v>
      </c>
      <c r="H13" s="81">
        <v>0</v>
      </c>
      <c r="J13" s="80">
        <v>0</v>
      </c>
      <c r="K13" s="80">
        <v>0</v>
      </c>
    </row>
    <row r="14" spans="2:53">
      <c r="B14" t="s">
        <v>222</v>
      </c>
      <c r="C14" t="s">
        <v>222</v>
      </c>
      <c r="D14" t="s">
        <v>222</v>
      </c>
      <c r="F14" s="77">
        <v>0</v>
      </c>
      <c r="G14" s="77">
        <v>0</v>
      </c>
      <c r="H14" s="77">
        <v>0</v>
      </c>
      <c r="I14" s="78">
        <v>0</v>
      </c>
      <c r="J14" s="78">
        <v>0</v>
      </c>
      <c r="K14" s="78">
        <v>0</v>
      </c>
    </row>
    <row r="15" spans="2:53">
      <c r="B15" s="79" t="s">
        <v>618</v>
      </c>
      <c r="C15" s="16"/>
      <c r="F15" s="81">
        <v>0</v>
      </c>
      <c r="H15" s="81">
        <v>0</v>
      </c>
      <c r="J15" s="80">
        <v>0</v>
      </c>
      <c r="K15" s="80">
        <v>0</v>
      </c>
    </row>
    <row r="16" spans="2:53">
      <c r="B16" t="s">
        <v>222</v>
      </c>
      <c r="C16" t="s">
        <v>222</v>
      </c>
      <c r="D16" t="s">
        <v>222</v>
      </c>
      <c r="F16" s="77">
        <v>0</v>
      </c>
      <c r="G16" s="77">
        <v>0</v>
      </c>
      <c r="H16" s="77">
        <v>0</v>
      </c>
      <c r="I16" s="78">
        <v>0</v>
      </c>
      <c r="J16" s="78">
        <v>0</v>
      </c>
      <c r="K16" s="78">
        <v>0</v>
      </c>
    </row>
    <row r="17" spans="2:11">
      <c r="B17" s="79" t="s">
        <v>619</v>
      </c>
      <c r="C17" s="16"/>
      <c r="F17" s="81">
        <v>1088012.94</v>
      </c>
      <c r="H17" s="81">
        <v>2452.77027282773</v>
      </c>
      <c r="J17" s="80">
        <v>0.1923</v>
      </c>
      <c r="K17" s="80">
        <v>5.4999999999999997E-3</v>
      </c>
    </row>
    <row r="18" spans="2:11">
      <c r="B18" t="s">
        <v>620</v>
      </c>
      <c r="C18">
        <v>74204</v>
      </c>
      <c r="D18" t="s">
        <v>102</v>
      </c>
      <c r="E18" t="s">
        <v>621</v>
      </c>
      <c r="F18" s="77">
        <v>1088012.94</v>
      </c>
      <c r="G18" s="77">
        <v>225.43576299999981</v>
      </c>
      <c r="H18" s="77">
        <v>2452.77027282773</v>
      </c>
      <c r="I18" s="78">
        <v>4.5770621914864125E-3</v>
      </c>
      <c r="J18" s="78">
        <v>0.1923</v>
      </c>
      <c r="K18" s="78">
        <v>5.4999999999999997E-3</v>
      </c>
    </row>
    <row r="19" spans="2:11">
      <c r="B19" s="79" t="s">
        <v>622</v>
      </c>
      <c r="C19" s="16"/>
      <c r="F19" s="81">
        <v>224116</v>
      </c>
      <c r="H19" s="81">
        <v>6080.7272381419498</v>
      </c>
      <c r="J19" s="80">
        <v>0.47670000000000001</v>
      </c>
      <c r="K19" s="80">
        <v>1.37E-2</v>
      </c>
    </row>
    <row r="20" spans="2:11">
      <c r="B20" t="s">
        <v>623</v>
      </c>
      <c r="C20">
        <v>74217</v>
      </c>
      <c r="D20" t="s">
        <v>102</v>
      </c>
      <c r="E20" t="s">
        <v>624</v>
      </c>
      <c r="F20" s="77">
        <v>215855</v>
      </c>
      <c r="G20" s="77">
        <v>91.861309000000006</v>
      </c>
      <c r="H20" s="77">
        <v>198.28722854194999</v>
      </c>
      <c r="I20" s="78">
        <v>8.9818956152472266E-3</v>
      </c>
      <c r="J20" s="78">
        <v>1.55E-2</v>
      </c>
      <c r="K20" s="78">
        <v>4.0000000000000002E-4</v>
      </c>
    </row>
    <row r="21" spans="2:11">
      <c r="B21" t="s">
        <v>625</v>
      </c>
      <c r="C21">
        <v>74196</v>
      </c>
      <c r="D21" t="s">
        <v>102</v>
      </c>
      <c r="E21" t="s">
        <v>626</v>
      </c>
      <c r="F21" s="77">
        <v>8261</v>
      </c>
      <c r="G21" s="77">
        <v>71207.360000000001</v>
      </c>
      <c r="H21" s="77">
        <v>5882.4400095999999</v>
      </c>
      <c r="I21" s="78">
        <v>3.0616401629649098E-3</v>
      </c>
      <c r="J21" s="78">
        <v>0.4612</v>
      </c>
      <c r="K21" s="78">
        <v>1.32E-2</v>
      </c>
    </row>
    <row r="22" spans="2:11">
      <c r="B22" s="79" t="s">
        <v>227</v>
      </c>
      <c r="C22" s="16"/>
      <c r="F22" s="81">
        <v>1334712.02</v>
      </c>
      <c r="H22" s="81">
        <v>4221.6809018962495</v>
      </c>
      <c r="J22" s="80">
        <v>0.33100000000000002</v>
      </c>
      <c r="K22" s="80">
        <v>9.4999999999999998E-3</v>
      </c>
    </row>
    <row r="23" spans="2:11">
      <c r="B23" s="79" t="s">
        <v>627</v>
      </c>
      <c r="C23" s="16"/>
      <c r="F23" s="81">
        <v>0</v>
      </c>
      <c r="H23" s="81">
        <v>0</v>
      </c>
      <c r="J23" s="80">
        <v>0</v>
      </c>
      <c r="K23" s="80">
        <v>0</v>
      </c>
    </row>
    <row r="24" spans="2:11">
      <c r="B24" t="s">
        <v>222</v>
      </c>
      <c r="C24" t="s">
        <v>222</v>
      </c>
      <c r="D24" t="s">
        <v>222</v>
      </c>
      <c r="F24" s="77">
        <v>0</v>
      </c>
      <c r="G24" s="77">
        <v>0</v>
      </c>
      <c r="H24" s="77">
        <v>0</v>
      </c>
      <c r="I24" s="78">
        <v>0</v>
      </c>
      <c r="J24" s="78">
        <v>0</v>
      </c>
      <c r="K24" s="78">
        <v>0</v>
      </c>
    </row>
    <row r="25" spans="2:11">
      <c r="B25" s="79" t="s">
        <v>628</v>
      </c>
      <c r="C25" s="16"/>
      <c r="F25" s="81">
        <v>0</v>
      </c>
      <c r="H25" s="81">
        <v>0</v>
      </c>
      <c r="J25" s="80">
        <v>0</v>
      </c>
      <c r="K25" s="80">
        <v>0</v>
      </c>
    </row>
    <row r="26" spans="2:11">
      <c r="B26" t="s">
        <v>222</v>
      </c>
      <c r="C26" t="s">
        <v>222</v>
      </c>
      <c r="D26" t="s">
        <v>222</v>
      </c>
      <c r="F26" s="77">
        <v>0</v>
      </c>
      <c r="G26" s="77">
        <v>0</v>
      </c>
      <c r="H26" s="77">
        <v>0</v>
      </c>
      <c r="I26" s="78">
        <v>0</v>
      </c>
      <c r="J26" s="78">
        <v>0</v>
      </c>
      <c r="K26" s="78">
        <v>0</v>
      </c>
    </row>
    <row r="27" spans="2:11">
      <c r="B27" s="79" t="s">
        <v>629</v>
      </c>
      <c r="C27" s="16"/>
      <c r="F27" s="81">
        <v>286646</v>
      </c>
      <c r="H27" s="81">
        <v>974.89059510905599</v>
      </c>
      <c r="J27" s="80">
        <v>7.6399999999999996E-2</v>
      </c>
      <c r="K27" s="80">
        <v>2.2000000000000001E-3</v>
      </c>
    </row>
    <row r="28" spans="2:11">
      <c r="B28" t="s">
        <v>630</v>
      </c>
      <c r="C28">
        <v>74192</v>
      </c>
      <c r="D28" t="s">
        <v>106</v>
      </c>
      <c r="E28" t="s">
        <v>631</v>
      </c>
      <c r="F28" s="77">
        <v>286646</v>
      </c>
      <c r="G28" s="77">
        <v>109.35776</v>
      </c>
      <c r="H28" s="77">
        <v>974.89059510905599</v>
      </c>
      <c r="I28" s="78">
        <v>2.0294536800000915E-3</v>
      </c>
      <c r="J28" s="78">
        <v>7.6399999999999996E-2</v>
      </c>
      <c r="K28" s="78">
        <v>2.2000000000000001E-3</v>
      </c>
    </row>
    <row r="29" spans="2:11">
      <c r="B29" s="79" t="s">
        <v>632</v>
      </c>
      <c r="C29" s="16"/>
      <c r="F29" s="81">
        <v>1048066.02</v>
      </c>
      <c r="H29" s="81">
        <v>3246.7903067871939</v>
      </c>
      <c r="J29" s="80">
        <v>0.2545</v>
      </c>
      <c r="K29" s="80">
        <v>7.3000000000000001E-3</v>
      </c>
    </row>
    <row r="30" spans="2:11">
      <c r="B30" t="s">
        <v>633</v>
      </c>
      <c r="C30">
        <v>74215</v>
      </c>
      <c r="D30" t="s">
        <v>106</v>
      </c>
      <c r="E30" t="s">
        <v>634</v>
      </c>
      <c r="F30" s="77">
        <v>279246.77</v>
      </c>
      <c r="G30" s="77">
        <v>98.51315100000005</v>
      </c>
      <c r="H30" s="77">
        <v>855.54480371936802</v>
      </c>
      <c r="I30" s="78">
        <v>1.4915146220231875E-3</v>
      </c>
      <c r="J30" s="78">
        <v>6.7100000000000007E-2</v>
      </c>
      <c r="K30" s="78">
        <v>1.9E-3</v>
      </c>
    </row>
    <row r="31" spans="2:11">
      <c r="B31" t="s">
        <v>635</v>
      </c>
      <c r="C31">
        <v>74207</v>
      </c>
      <c r="D31" t="s">
        <v>106</v>
      </c>
      <c r="E31" t="s">
        <v>267</v>
      </c>
      <c r="F31" s="77">
        <v>188231.15</v>
      </c>
      <c r="G31" s="77">
        <v>129.25361699999999</v>
      </c>
      <c r="H31" s="77">
        <v>756.64922175361301</v>
      </c>
      <c r="I31" s="78">
        <v>6.5795299775247963E-5</v>
      </c>
      <c r="J31" s="78">
        <v>5.9299999999999999E-2</v>
      </c>
      <c r="K31" s="78">
        <v>1.6999999999999999E-3</v>
      </c>
    </row>
    <row r="32" spans="2:11">
      <c r="B32" t="s">
        <v>636</v>
      </c>
      <c r="C32">
        <v>74205</v>
      </c>
      <c r="D32" t="s">
        <v>110</v>
      </c>
      <c r="E32" t="s">
        <v>637</v>
      </c>
      <c r="F32" s="77">
        <v>257875</v>
      </c>
      <c r="G32" s="77">
        <v>133.51329999999973</v>
      </c>
      <c r="H32" s="77">
        <v>1211.89249701776</v>
      </c>
      <c r="I32" s="78">
        <v>1.2474544334975692E-2</v>
      </c>
      <c r="J32" s="78">
        <v>9.5000000000000001E-2</v>
      </c>
      <c r="K32" s="78">
        <v>2.7000000000000001E-3</v>
      </c>
    </row>
    <row r="33" spans="2:11">
      <c r="B33" t="s">
        <v>638</v>
      </c>
      <c r="C33">
        <v>74193</v>
      </c>
      <c r="D33" t="s">
        <v>106</v>
      </c>
      <c r="E33" t="s">
        <v>366</v>
      </c>
      <c r="F33" s="77">
        <v>67358.039999999994</v>
      </c>
      <c r="G33" s="77">
        <v>30.875156000000018</v>
      </c>
      <c r="H33" s="77">
        <v>64.678358777766903</v>
      </c>
      <c r="I33" s="78">
        <v>5.8331994756450917E-4</v>
      </c>
      <c r="J33" s="78">
        <v>5.1000000000000004E-3</v>
      </c>
      <c r="K33" s="78">
        <v>1E-4</v>
      </c>
    </row>
    <row r="34" spans="2:11">
      <c r="B34" t="s">
        <v>639</v>
      </c>
      <c r="C34">
        <v>74197</v>
      </c>
      <c r="D34" t="s">
        <v>106</v>
      </c>
      <c r="E34" t="s">
        <v>238</v>
      </c>
      <c r="F34" s="77">
        <v>255355.06</v>
      </c>
      <c r="G34" s="77">
        <v>45.082606000000027</v>
      </c>
      <c r="H34" s="77">
        <v>358.02542551868601</v>
      </c>
      <c r="I34" s="78">
        <v>2.2448613934349035E-3</v>
      </c>
      <c r="J34" s="78">
        <v>2.81E-2</v>
      </c>
      <c r="K34" s="78">
        <v>8.0000000000000004E-4</v>
      </c>
    </row>
    <row r="35" spans="2:11">
      <c r="B35" t="s">
        <v>229</v>
      </c>
      <c r="C35" s="16"/>
    </row>
    <row r="36" spans="2:11">
      <c r="B36" t="s">
        <v>287</v>
      </c>
      <c r="C36" s="16"/>
    </row>
    <row r="37" spans="2:11">
      <c r="B37" t="s">
        <v>288</v>
      </c>
      <c r="C37" s="16"/>
    </row>
    <row r="38" spans="2:11">
      <c r="B38" t="s">
        <v>289</v>
      </c>
      <c r="C38" s="16"/>
    </row>
    <row r="39" spans="2:11">
      <c r="C39" s="16"/>
    </row>
    <row r="40" spans="2:11">
      <c r="C40" s="16"/>
    </row>
    <row r="41" spans="2:11">
      <c r="C41" s="16"/>
    </row>
    <row r="42" spans="2:11">
      <c r="C42" s="16"/>
    </row>
    <row r="43" spans="2:11">
      <c r="C43" s="16"/>
    </row>
    <row r="44" spans="2:11">
      <c r="C44" s="16"/>
    </row>
    <row r="45" spans="2:11">
      <c r="C45" s="16"/>
    </row>
    <row r="46" spans="2:11">
      <c r="C46" s="16"/>
    </row>
    <row r="47" spans="2:11">
      <c r="C47" s="16"/>
    </row>
    <row r="48" spans="2:11">
      <c r="C48" s="16"/>
    </row>
    <row r="49" spans="3:3">
      <c r="C49" s="16"/>
    </row>
    <row r="50" spans="3:3">
      <c r="C50" s="16"/>
    </row>
    <row r="51" spans="3:3">
      <c r="C51" s="16"/>
    </row>
    <row r="52" spans="3:3">
      <c r="C52" s="16"/>
    </row>
    <row r="53" spans="3:3">
      <c r="C53" s="16"/>
    </row>
    <row r="54" spans="3:3">
      <c r="C54" s="16"/>
    </row>
    <row r="55" spans="3:3">
      <c r="C55" s="16"/>
    </row>
    <row r="56" spans="3:3">
      <c r="C56" s="16"/>
    </row>
    <row r="57" spans="3:3">
      <c r="C57" s="16"/>
    </row>
    <row r="58" spans="3:3">
      <c r="C58" s="16"/>
    </row>
    <row r="59" spans="3:3">
      <c r="C59" s="16"/>
    </row>
    <row r="60" spans="3:3">
      <c r="C60" s="16"/>
    </row>
    <row r="61" spans="3:3">
      <c r="C61" s="16"/>
    </row>
    <row r="62" spans="3:3">
      <c r="C62" s="16"/>
    </row>
    <row r="63" spans="3:3">
      <c r="C63" s="16"/>
    </row>
    <row r="64" spans="3:3">
      <c r="C64" s="16"/>
    </row>
    <row r="65" spans="3:3">
      <c r="C65" s="16"/>
    </row>
    <row r="66" spans="3:3">
      <c r="C66" s="16"/>
    </row>
    <row r="67" spans="3:3">
      <c r="C67" s="16"/>
    </row>
    <row r="68" spans="3:3">
      <c r="C68" s="16"/>
    </row>
    <row r="69" spans="3:3">
      <c r="C69" s="16"/>
    </row>
    <row r="70" spans="3:3">
      <c r="C70" s="16"/>
    </row>
    <row r="71" spans="3:3">
      <c r="C71" s="16"/>
    </row>
    <row r="72" spans="3:3">
      <c r="C72" s="16"/>
    </row>
    <row r="73" spans="3:3">
      <c r="C73" s="16"/>
    </row>
    <row r="74" spans="3:3">
      <c r="C74" s="16"/>
    </row>
    <row r="75" spans="3:3">
      <c r="C75" s="16"/>
    </row>
    <row r="76" spans="3:3">
      <c r="C76" s="16"/>
    </row>
    <row r="77" spans="3:3">
      <c r="C77" s="16"/>
    </row>
    <row r="78" spans="3:3">
      <c r="C78" s="16"/>
    </row>
    <row r="79" spans="3:3">
      <c r="C79" s="16"/>
    </row>
    <row r="80" spans="3:3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autoFilter ref="A11:BA11"/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G56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>
      <c r="B1" s="2" t="s">
        <v>0</v>
      </c>
      <c r="C1" t="s">
        <v>197</v>
      </c>
    </row>
    <row r="2" spans="2:59">
      <c r="B2" s="2" t="s">
        <v>1</v>
      </c>
      <c r="C2" t="s">
        <v>198</v>
      </c>
    </row>
    <row r="3" spans="2:59">
      <c r="B3" s="2" t="s">
        <v>2</v>
      </c>
      <c r="C3" t="s">
        <v>199</v>
      </c>
    </row>
    <row r="4" spans="2:59">
      <c r="B4" s="2" t="s">
        <v>3</v>
      </c>
      <c r="C4" t="s">
        <v>200</v>
      </c>
    </row>
    <row r="6" spans="2:59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1"/>
      <c r="L6" s="102"/>
    </row>
    <row r="7" spans="2:59" ht="26.25" customHeight="1">
      <c r="B7" s="100" t="s">
        <v>141</v>
      </c>
      <c r="C7" s="101"/>
      <c r="D7" s="101"/>
      <c r="E7" s="101"/>
      <c r="F7" s="101"/>
      <c r="G7" s="101"/>
      <c r="H7" s="101"/>
      <c r="I7" s="101"/>
      <c r="J7" s="101"/>
      <c r="K7" s="101"/>
      <c r="L7" s="102"/>
    </row>
    <row r="8" spans="2:5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M10" s="16"/>
      <c r="N10" s="16"/>
      <c r="O10" s="16"/>
      <c r="P10" s="16"/>
      <c r="BG10" s="16"/>
    </row>
    <row r="11" spans="2:59" s="23" customFormat="1" ht="18" customHeight="1">
      <c r="B11" s="24" t="s">
        <v>97</v>
      </c>
      <c r="C11" s="7"/>
      <c r="D11" s="7"/>
      <c r="E11" s="7"/>
      <c r="F11" s="7"/>
      <c r="G11" s="75">
        <v>0</v>
      </c>
      <c r="H11" s="7"/>
      <c r="I11" s="75">
        <v>0</v>
      </c>
      <c r="J11" s="7"/>
      <c r="K11" s="76">
        <v>0</v>
      </c>
      <c r="L11" s="76">
        <v>0</v>
      </c>
      <c r="M11" s="16"/>
      <c r="N11" s="16"/>
      <c r="O11" s="16"/>
      <c r="P11" s="16"/>
      <c r="BG11" s="16"/>
    </row>
    <row r="12" spans="2:59">
      <c r="B12" s="79" t="s">
        <v>640</v>
      </c>
      <c r="C12" s="16"/>
      <c r="D12" s="16"/>
      <c r="G12" s="81">
        <v>0</v>
      </c>
      <c r="I12" s="81">
        <v>0</v>
      </c>
      <c r="K12" s="80">
        <v>0</v>
      </c>
      <c r="L12" s="80">
        <v>0</v>
      </c>
    </row>
    <row r="13" spans="2:59">
      <c r="B13" t="s">
        <v>222</v>
      </c>
      <c r="C13" t="s">
        <v>222</v>
      </c>
      <c r="D13" t="s">
        <v>222</v>
      </c>
      <c r="E13" t="s">
        <v>222</v>
      </c>
      <c r="G13" s="77">
        <v>0</v>
      </c>
      <c r="H13" s="77">
        <v>0</v>
      </c>
      <c r="I13" s="77">
        <v>0</v>
      </c>
      <c r="J13" s="78">
        <v>0</v>
      </c>
      <c r="K13" s="78">
        <v>0</v>
      </c>
      <c r="L13" s="78">
        <v>0</v>
      </c>
    </row>
    <row r="14" spans="2:59">
      <c r="B14" s="79" t="s">
        <v>565</v>
      </c>
      <c r="C14" s="16"/>
      <c r="D14" s="16"/>
      <c r="G14" s="81">
        <v>0</v>
      </c>
      <c r="I14" s="81">
        <v>0</v>
      </c>
      <c r="K14" s="80">
        <v>0</v>
      </c>
      <c r="L14" s="80">
        <v>0</v>
      </c>
    </row>
    <row r="15" spans="2:59">
      <c r="B15" t="s">
        <v>222</v>
      </c>
      <c r="C15" t="s">
        <v>222</v>
      </c>
      <c r="D15" t="s">
        <v>222</v>
      </c>
      <c r="E15" t="s">
        <v>222</v>
      </c>
      <c r="G15" s="77">
        <v>0</v>
      </c>
      <c r="H15" s="77">
        <v>0</v>
      </c>
      <c r="I15" s="77">
        <v>0</v>
      </c>
      <c r="J15" s="78">
        <v>0</v>
      </c>
      <c r="K15" s="78">
        <v>0</v>
      </c>
      <c r="L15" s="78">
        <v>0</v>
      </c>
    </row>
    <row r="16" spans="2:59">
      <c r="B16" t="s">
        <v>229</v>
      </c>
      <c r="C16" s="16"/>
      <c r="D16" s="16"/>
    </row>
    <row r="17" spans="2:4">
      <c r="B17" t="s">
        <v>287</v>
      </c>
      <c r="C17" s="16"/>
      <c r="D17" s="16"/>
    </row>
    <row r="18" spans="2:4">
      <c r="B18" t="s">
        <v>288</v>
      </c>
      <c r="C18" s="16"/>
      <c r="D18" s="16"/>
    </row>
    <row r="19" spans="2:4">
      <c r="B19" t="s">
        <v>289</v>
      </c>
      <c r="C19" s="16"/>
      <c r="D19" s="16"/>
    </row>
    <row r="20" spans="2:4">
      <c r="C20" s="16"/>
      <c r="D20" s="16"/>
    </row>
    <row r="21" spans="2:4">
      <c r="C21" s="16"/>
      <c r="D21" s="16"/>
    </row>
    <row r="22" spans="2:4">
      <c r="C22" s="16"/>
      <c r="D22" s="16"/>
    </row>
    <row r="23" spans="2:4">
      <c r="C23" s="16"/>
      <c r="D23" s="16"/>
    </row>
    <row r="24" spans="2:4">
      <c r="C24" s="16"/>
      <c r="D24" s="16"/>
    </row>
    <row r="25" spans="2:4">
      <c r="C25" s="16"/>
      <c r="D25" s="16"/>
    </row>
    <row r="26" spans="2:4">
      <c r="C26" s="16"/>
      <c r="D26" s="16"/>
    </row>
    <row r="27" spans="2:4">
      <c r="C27" s="16"/>
      <c r="D27" s="16"/>
    </row>
    <row r="28" spans="2:4">
      <c r="C28" s="16"/>
      <c r="D28" s="16"/>
    </row>
    <row r="29" spans="2:4">
      <c r="C29" s="16"/>
      <c r="D29" s="16"/>
    </row>
    <row r="30" spans="2:4">
      <c r="C30" s="16"/>
      <c r="D30" s="16"/>
    </row>
    <row r="31" spans="2:4">
      <c r="C31" s="16"/>
      <c r="D31" s="16"/>
    </row>
    <row r="32" spans="2:4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Z427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>
      <c r="B1" s="2" t="s">
        <v>0</v>
      </c>
      <c r="C1" t="s">
        <v>197</v>
      </c>
    </row>
    <row r="2" spans="2:52">
      <c r="B2" s="2" t="s">
        <v>1</v>
      </c>
      <c r="C2" t="s">
        <v>198</v>
      </c>
    </row>
    <row r="3" spans="2:52">
      <c r="B3" s="2" t="s">
        <v>2</v>
      </c>
      <c r="C3" t="s">
        <v>199</v>
      </c>
    </row>
    <row r="4" spans="2:52">
      <c r="B4" s="2" t="s">
        <v>3</v>
      </c>
      <c r="C4" t="s">
        <v>200</v>
      </c>
    </row>
    <row r="6" spans="2:52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1"/>
      <c r="L6" s="102"/>
    </row>
    <row r="7" spans="2:52" ht="26.25" customHeight="1">
      <c r="B7" s="100" t="s">
        <v>142</v>
      </c>
      <c r="C7" s="101"/>
      <c r="D7" s="101"/>
      <c r="E7" s="101"/>
      <c r="F7" s="101"/>
      <c r="G7" s="101"/>
      <c r="H7" s="101"/>
      <c r="I7" s="101"/>
      <c r="J7" s="101"/>
      <c r="K7" s="101"/>
      <c r="L7" s="102"/>
    </row>
    <row r="8" spans="2:52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AZ10" s="16"/>
    </row>
    <row r="11" spans="2:52" s="23" customFormat="1" ht="18" customHeight="1">
      <c r="B11" s="24" t="s">
        <v>99</v>
      </c>
      <c r="C11" s="7"/>
      <c r="D11" s="7"/>
      <c r="E11" s="7"/>
      <c r="F11" s="7"/>
      <c r="G11" s="75">
        <v>0</v>
      </c>
      <c r="H11" s="7"/>
      <c r="I11" s="75">
        <v>0</v>
      </c>
      <c r="J11" s="7"/>
      <c r="K11" s="76">
        <v>0</v>
      </c>
      <c r="L11" s="76">
        <v>0</v>
      </c>
      <c r="AZ11" s="16"/>
    </row>
    <row r="12" spans="2:52">
      <c r="B12" s="79" t="s">
        <v>202</v>
      </c>
      <c r="C12" s="16"/>
      <c r="D12" s="16"/>
      <c r="G12" s="81">
        <v>0</v>
      </c>
      <c r="I12" s="81">
        <v>0</v>
      </c>
      <c r="K12" s="80">
        <v>0</v>
      </c>
      <c r="L12" s="80">
        <v>0</v>
      </c>
    </row>
    <row r="13" spans="2:52">
      <c r="B13" s="79" t="s">
        <v>566</v>
      </c>
      <c r="C13" s="16"/>
      <c r="D13" s="16"/>
      <c r="G13" s="81">
        <v>0</v>
      </c>
      <c r="I13" s="81">
        <v>0</v>
      </c>
      <c r="K13" s="80">
        <v>0</v>
      </c>
      <c r="L13" s="80">
        <v>0</v>
      </c>
    </row>
    <row r="14" spans="2:52">
      <c r="B14" t="s">
        <v>222</v>
      </c>
      <c r="C14" t="s">
        <v>222</v>
      </c>
      <c r="D14" t="s">
        <v>222</v>
      </c>
      <c r="E14" t="s">
        <v>222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52">
      <c r="B15" s="79" t="s">
        <v>567</v>
      </c>
      <c r="C15" s="16"/>
      <c r="D15" s="16"/>
      <c r="G15" s="81">
        <v>0</v>
      </c>
      <c r="I15" s="81">
        <v>0</v>
      </c>
      <c r="K15" s="80">
        <v>0</v>
      </c>
      <c r="L15" s="80">
        <v>0</v>
      </c>
    </row>
    <row r="16" spans="2:52">
      <c r="B16" t="s">
        <v>222</v>
      </c>
      <c r="C16" t="s">
        <v>222</v>
      </c>
      <c r="D16" t="s">
        <v>222</v>
      </c>
      <c r="E16" t="s">
        <v>222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641</v>
      </c>
      <c r="C17" s="16"/>
      <c r="D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222</v>
      </c>
      <c r="C18" t="s">
        <v>222</v>
      </c>
      <c r="D18" t="s">
        <v>222</v>
      </c>
      <c r="E18" t="s">
        <v>222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568</v>
      </c>
      <c r="C19" s="16"/>
      <c r="D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222</v>
      </c>
      <c r="C20" t="s">
        <v>222</v>
      </c>
      <c r="D20" t="s">
        <v>222</v>
      </c>
      <c r="E20" t="s">
        <v>222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511</v>
      </c>
      <c r="C21" s="16"/>
      <c r="D21" s="16"/>
      <c r="G21" s="81">
        <v>0</v>
      </c>
      <c r="I21" s="81">
        <v>0</v>
      </c>
      <c r="K21" s="80">
        <v>0</v>
      </c>
      <c r="L21" s="80">
        <v>0</v>
      </c>
    </row>
    <row r="22" spans="2:12">
      <c r="B22" t="s">
        <v>222</v>
      </c>
      <c r="C22" t="s">
        <v>222</v>
      </c>
      <c r="D22" t="s">
        <v>222</v>
      </c>
      <c r="E22" t="s">
        <v>222</v>
      </c>
      <c r="G22" s="77">
        <v>0</v>
      </c>
      <c r="H22" s="77">
        <v>0</v>
      </c>
      <c r="I22" s="77">
        <v>0</v>
      </c>
      <c r="J22" s="78">
        <v>0</v>
      </c>
      <c r="K22" s="78">
        <v>0</v>
      </c>
      <c r="L22" s="78">
        <v>0</v>
      </c>
    </row>
    <row r="23" spans="2:12">
      <c r="B23" s="79" t="s">
        <v>227</v>
      </c>
      <c r="C23" s="16"/>
      <c r="D23" s="16"/>
      <c r="G23" s="81">
        <v>0</v>
      </c>
      <c r="I23" s="81">
        <v>0</v>
      </c>
      <c r="K23" s="80">
        <v>0</v>
      </c>
      <c r="L23" s="80">
        <v>0</v>
      </c>
    </row>
    <row r="24" spans="2:12">
      <c r="B24" s="79" t="s">
        <v>566</v>
      </c>
      <c r="C24" s="16"/>
      <c r="D24" s="16"/>
      <c r="G24" s="81">
        <v>0</v>
      </c>
      <c r="I24" s="81">
        <v>0</v>
      </c>
      <c r="K24" s="80">
        <v>0</v>
      </c>
      <c r="L24" s="80">
        <v>0</v>
      </c>
    </row>
    <row r="25" spans="2:12">
      <c r="B25" t="s">
        <v>222</v>
      </c>
      <c r="C25" t="s">
        <v>222</v>
      </c>
      <c r="D25" t="s">
        <v>222</v>
      </c>
      <c r="E25" t="s">
        <v>222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  <c r="L25" s="78">
        <v>0</v>
      </c>
    </row>
    <row r="26" spans="2:12">
      <c r="B26" s="79" t="s">
        <v>569</v>
      </c>
      <c r="C26" s="16"/>
      <c r="D26" s="16"/>
      <c r="G26" s="81">
        <v>0</v>
      </c>
      <c r="I26" s="81">
        <v>0</v>
      </c>
      <c r="K26" s="80">
        <v>0</v>
      </c>
      <c r="L26" s="80">
        <v>0</v>
      </c>
    </row>
    <row r="27" spans="2:12">
      <c r="B27" t="s">
        <v>222</v>
      </c>
      <c r="C27" t="s">
        <v>222</v>
      </c>
      <c r="D27" t="s">
        <v>222</v>
      </c>
      <c r="E27" t="s">
        <v>222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  <c r="L27" s="78">
        <v>0</v>
      </c>
    </row>
    <row r="28" spans="2:12">
      <c r="B28" s="79" t="s">
        <v>568</v>
      </c>
      <c r="C28" s="16"/>
      <c r="D28" s="16"/>
      <c r="G28" s="81">
        <v>0</v>
      </c>
      <c r="I28" s="81">
        <v>0</v>
      </c>
      <c r="K28" s="80">
        <v>0</v>
      </c>
      <c r="L28" s="80">
        <v>0</v>
      </c>
    </row>
    <row r="29" spans="2:12">
      <c r="B29" t="s">
        <v>222</v>
      </c>
      <c r="C29" t="s">
        <v>222</v>
      </c>
      <c r="D29" t="s">
        <v>222</v>
      </c>
      <c r="E29" t="s">
        <v>222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  <c r="L29" s="78">
        <v>0</v>
      </c>
    </row>
    <row r="30" spans="2:12">
      <c r="B30" s="79" t="s">
        <v>570</v>
      </c>
      <c r="C30" s="16"/>
      <c r="D30" s="16"/>
      <c r="G30" s="81">
        <v>0</v>
      </c>
      <c r="I30" s="81">
        <v>0</v>
      </c>
      <c r="K30" s="80">
        <v>0</v>
      </c>
      <c r="L30" s="80">
        <v>0</v>
      </c>
    </row>
    <row r="31" spans="2:12">
      <c r="B31" t="s">
        <v>222</v>
      </c>
      <c r="C31" t="s">
        <v>222</v>
      </c>
      <c r="D31" t="s">
        <v>222</v>
      </c>
      <c r="E31" t="s">
        <v>222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  <c r="L31" s="78">
        <v>0</v>
      </c>
    </row>
    <row r="32" spans="2:12">
      <c r="B32" s="79" t="s">
        <v>511</v>
      </c>
      <c r="C32" s="16"/>
      <c r="D32" s="16"/>
      <c r="G32" s="81">
        <v>0</v>
      </c>
      <c r="I32" s="81">
        <v>0</v>
      </c>
      <c r="K32" s="80">
        <v>0</v>
      </c>
      <c r="L32" s="80">
        <v>0</v>
      </c>
    </row>
    <row r="33" spans="2:12">
      <c r="B33" t="s">
        <v>222</v>
      </c>
      <c r="C33" t="s">
        <v>222</v>
      </c>
      <c r="D33" t="s">
        <v>222</v>
      </c>
      <c r="E33" t="s">
        <v>222</v>
      </c>
      <c r="G33" s="77">
        <v>0</v>
      </c>
      <c r="H33" s="77">
        <v>0</v>
      </c>
      <c r="I33" s="77">
        <v>0</v>
      </c>
      <c r="J33" s="78">
        <v>0</v>
      </c>
      <c r="K33" s="78">
        <v>0</v>
      </c>
      <c r="L33" s="78">
        <v>0</v>
      </c>
    </row>
    <row r="34" spans="2:12">
      <c r="B34" t="s">
        <v>229</v>
      </c>
      <c r="C34" s="16"/>
      <c r="D34" s="16"/>
    </row>
    <row r="35" spans="2:12">
      <c r="B35" t="s">
        <v>287</v>
      </c>
      <c r="C35" s="16"/>
      <c r="D35" s="16"/>
    </row>
    <row r="36" spans="2:12">
      <c r="B36" t="s">
        <v>288</v>
      </c>
      <c r="C36" s="16"/>
      <c r="D36" s="16"/>
    </row>
    <row r="37" spans="2:12">
      <c r="B37" t="s">
        <v>289</v>
      </c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W532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>
      <c r="B1" s="2" t="s">
        <v>0</v>
      </c>
      <c r="C1" t="s">
        <v>197</v>
      </c>
    </row>
    <row r="2" spans="2:49">
      <c r="B2" s="2" t="s">
        <v>1</v>
      </c>
      <c r="C2" t="s">
        <v>198</v>
      </c>
    </row>
    <row r="3" spans="2:49">
      <c r="B3" s="2" t="s">
        <v>2</v>
      </c>
      <c r="C3" t="s">
        <v>199</v>
      </c>
    </row>
    <row r="4" spans="2:49">
      <c r="B4" s="2" t="s">
        <v>3</v>
      </c>
      <c r="C4" t="s">
        <v>200</v>
      </c>
    </row>
    <row r="6" spans="2:49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2"/>
    </row>
    <row r="7" spans="2:49" ht="26.25" customHeight="1">
      <c r="B7" s="100" t="s">
        <v>143</v>
      </c>
      <c r="C7" s="101"/>
      <c r="D7" s="101"/>
      <c r="E7" s="101"/>
      <c r="F7" s="101"/>
      <c r="G7" s="101"/>
      <c r="H7" s="101"/>
      <c r="I7" s="101"/>
      <c r="J7" s="101"/>
      <c r="K7" s="102"/>
    </row>
    <row r="8" spans="2:4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57</v>
      </c>
      <c r="K8" s="36" t="s">
        <v>183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AW10" s="16"/>
    </row>
    <row r="11" spans="2:49" s="23" customFormat="1" ht="18" customHeight="1">
      <c r="B11" s="24" t="s">
        <v>144</v>
      </c>
      <c r="C11" s="7"/>
      <c r="D11" s="7"/>
      <c r="E11" s="7"/>
      <c r="F11" s="7"/>
      <c r="G11" s="75">
        <v>729833</v>
      </c>
      <c r="H11" s="7"/>
      <c r="I11" s="75">
        <v>802.45266301873619</v>
      </c>
      <c r="J11" s="76">
        <v>1</v>
      </c>
      <c r="K11" s="76">
        <v>1.8E-3</v>
      </c>
      <c r="AW11" s="16"/>
    </row>
    <row r="12" spans="2:49">
      <c r="B12" s="79" t="s">
        <v>202</v>
      </c>
      <c r="C12" s="16"/>
      <c r="D12" s="16"/>
      <c r="G12" s="81">
        <v>729833</v>
      </c>
      <c r="I12" s="81">
        <v>802.45266301873619</v>
      </c>
      <c r="J12" s="80">
        <v>1</v>
      </c>
      <c r="K12" s="80">
        <v>1.8E-3</v>
      </c>
    </row>
    <row r="13" spans="2:49">
      <c r="B13" s="79" t="s">
        <v>566</v>
      </c>
      <c r="C13" s="16"/>
      <c r="D13" s="16"/>
      <c r="G13" s="81">
        <v>0</v>
      </c>
      <c r="I13" s="81">
        <v>0</v>
      </c>
      <c r="J13" s="80">
        <v>0</v>
      </c>
      <c r="K13" s="80">
        <v>0</v>
      </c>
    </row>
    <row r="14" spans="2:49">
      <c r="B14" t="s">
        <v>222</v>
      </c>
      <c r="C14" t="s">
        <v>222</v>
      </c>
      <c r="D14" t="s">
        <v>222</v>
      </c>
      <c r="E14" t="s">
        <v>222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</row>
    <row r="15" spans="2:49">
      <c r="B15" s="79" t="s">
        <v>567</v>
      </c>
      <c r="C15" s="16"/>
      <c r="D15" s="16"/>
      <c r="G15" s="81">
        <v>-5693167</v>
      </c>
      <c r="I15" s="81">
        <v>831.26501036208731</v>
      </c>
      <c r="J15" s="80">
        <v>1.0359</v>
      </c>
      <c r="K15" s="80">
        <v>1.9E-3</v>
      </c>
    </row>
    <row r="16" spans="2:49">
      <c r="B16" t="s">
        <v>642</v>
      </c>
      <c r="C16" t="s">
        <v>643</v>
      </c>
      <c r="D16" t="s">
        <v>123</v>
      </c>
      <c r="E16" t="s">
        <v>110</v>
      </c>
      <c r="F16" t="s">
        <v>644</v>
      </c>
      <c r="G16" s="77">
        <v>-559290</v>
      </c>
      <c r="H16" s="77">
        <v>-11.420090025303098</v>
      </c>
      <c r="I16" s="77">
        <v>63.871421502517698</v>
      </c>
      <c r="J16" s="78">
        <v>7.9600000000000004E-2</v>
      </c>
      <c r="K16" s="78">
        <v>1E-4</v>
      </c>
    </row>
    <row r="17" spans="2:11">
      <c r="B17" t="s">
        <v>645</v>
      </c>
      <c r="C17" t="s">
        <v>646</v>
      </c>
      <c r="D17" t="s">
        <v>123</v>
      </c>
      <c r="E17" t="s">
        <v>110</v>
      </c>
      <c r="F17" t="s">
        <v>647</v>
      </c>
      <c r="G17" s="77">
        <v>-736877</v>
      </c>
      <c r="H17" s="77">
        <v>-22.739841882800114</v>
      </c>
      <c r="I17" s="77">
        <v>167.56466467072099</v>
      </c>
      <c r="J17" s="78">
        <v>0.20880000000000001</v>
      </c>
      <c r="K17" s="78">
        <v>4.0000000000000002E-4</v>
      </c>
    </row>
    <row r="18" spans="2:11">
      <c r="B18" t="s">
        <v>648</v>
      </c>
      <c r="C18" t="s">
        <v>649</v>
      </c>
      <c r="D18" t="s">
        <v>123</v>
      </c>
      <c r="E18" t="s">
        <v>106</v>
      </c>
      <c r="F18" t="s">
        <v>647</v>
      </c>
      <c r="G18" s="77">
        <v>-5797000</v>
      </c>
      <c r="H18" s="77">
        <v>-11.440096565966982</v>
      </c>
      <c r="I18" s="77">
        <v>663.18239792910595</v>
      </c>
      <c r="J18" s="78">
        <v>0.82640000000000002</v>
      </c>
      <c r="K18" s="78">
        <v>1.5E-3</v>
      </c>
    </row>
    <row r="19" spans="2:11">
      <c r="B19" t="s">
        <v>650</v>
      </c>
      <c r="C19" t="s">
        <v>651</v>
      </c>
      <c r="D19" t="s">
        <v>123</v>
      </c>
      <c r="E19" t="s">
        <v>106</v>
      </c>
      <c r="F19" t="s">
        <v>652</v>
      </c>
      <c r="G19" s="77">
        <v>1400000</v>
      </c>
      <c r="H19" s="77">
        <v>-4.5252481243040998</v>
      </c>
      <c r="I19" s="77">
        <v>-63.3534737402574</v>
      </c>
      <c r="J19" s="78">
        <v>-7.8899999999999998E-2</v>
      </c>
      <c r="K19" s="78">
        <v>-1E-4</v>
      </c>
    </row>
    <row r="20" spans="2:11">
      <c r="B20" s="79" t="s">
        <v>641</v>
      </c>
      <c r="C20" s="16"/>
      <c r="D20" s="16"/>
      <c r="G20" s="81">
        <v>0</v>
      </c>
      <c r="I20" s="81">
        <v>0</v>
      </c>
      <c r="J20" s="80">
        <v>0</v>
      </c>
      <c r="K20" s="80">
        <v>0</v>
      </c>
    </row>
    <row r="21" spans="2:11">
      <c r="B21" t="s">
        <v>222</v>
      </c>
      <c r="C21" t="s">
        <v>222</v>
      </c>
      <c r="D21" t="s">
        <v>222</v>
      </c>
      <c r="E21" t="s">
        <v>222</v>
      </c>
      <c r="G21" s="77">
        <v>0</v>
      </c>
      <c r="H21" s="77">
        <v>0</v>
      </c>
      <c r="I21" s="77">
        <v>0</v>
      </c>
      <c r="J21" s="78">
        <v>0</v>
      </c>
      <c r="K21" s="78">
        <v>0</v>
      </c>
    </row>
    <row r="22" spans="2:11">
      <c r="B22" s="79" t="s">
        <v>568</v>
      </c>
      <c r="C22" s="16"/>
      <c r="D22" s="16"/>
      <c r="G22" s="81">
        <v>0</v>
      </c>
      <c r="I22" s="81">
        <v>0</v>
      </c>
      <c r="J22" s="80">
        <v>0</v>
      </c>
      <c r="K22" s="80">
        <v>0</v>
      </c>
    </row>
    <row r="23" spans="2:11">
      <c r="B23" t="s">
        <v>222</v>
      </c>
      <c r="C23" t="s">
        <v>222</v>
      </c>
      <c r="D23" t="s">
        <v>222</v>
      </c>
      <c r="E23" t="s">
        <v>222</v>
      </c>
      <c r="G23" s="77">
        <v>0</v>
      </c>
      <c r="H23" s="77">
        <v>0</v>
      </c>
      <c r="I23" s="77">
        <v>0</v>
      </c>
      <c r="J23" s="78">
        <v>0</v>
      </c>
      <c r="K23" s="78">
        <v>0</v>
      </c>
    </row>
    <row r="24" spans="2:11">
      <c r="B24" s="79" t="s">
        <v>511</v>
      </c>
      <c r="C24" s="16"/>
      <c r="D24" s="16"/>
      <c r="G24" s="81">
        <v>6423000</v>
      </c>
      <c r="I24" s="81">
        <v>-28.812347343351099</v>
      </c>
      <c r="J24" s="80">
        <v>-3.5900000000000001E-2</v>
      </c>
      <c r="K24" s="80">
        <v>-1E-4</v>
      </c>
    </row>
    <row r="25" spans="2:11">
      <c r="B25" t="s">
        <v>653</v>
      </c>
      <c r="C25" t="s">
        <v>654</v>
      </c>
      <c r="D25" t="s">
        <v>123</v>
      </c>
      <c r="E25" t="s">
        <v>102</v>
      </c>
      <c r="F25" t="s">
        <v>655</v>
      </c>
      <c r="G25" s="77">
        <v>6423000</v>
      </c>
      <c r="H25" s="77">
        <v>-0.44858083984666197</v>
      </c>
      <c r="I25" s="77">
        <v>-28.812347343351099</v>
      </c>
      <c r="J25" s="78">
        <v>-3.5900000000000001E-2</v>
      </c>
      <c r="K25" s="78">
        <v>-1E-4</v>
      </c>
    </row>
    <row r="26" spans="2:11">
      <c r="B26" s="79" t="s">
        <v>227</v>
      </c>
      <c r="C26" s="16"/>
      <c r="D26" s="16"/>
      <c r="G26" s="81">
        <v>0</v>
      </c>
      <c r="I26" s="81">
        <v>0</v>
      </c>
      <c r="J26" s="80">
        <v>0</v>
      </c>
      <c r="K26" s="80">
        <v>0</v>
      </c>
    </row>
    <row r="27" spans="2:11">
      <c r="B27" s="79" t="s">
        <v>566</v>
      </c>
      <c r="C27" s="16"/>
      <c r="D27" s="16"/>
      <c r="G27" s="81">
        <v>0</v>
      </c>
      <c r="I27" s="81">
        <v>0</v>
      </c>
      <c r="J27" s="80">
        <v>0</v>
      </c>
      <c r="K27" s="80">
        <v>0</v>
      </c>
    </row>
    <row r="28" spans="2:11">
      <c r="B28" t="s">
        <v>222</v>
      </c>
      <c r="C28" t="s">
        <v>222</v>
      </c>
      <c r="D28" t="s">
        <v>222</v>
      </c>
      <c r="E28" t="s">
        <v>222</v>
      </c>
      <c r="G28" s="77">
        <v>0</v>
      </c>
      <c r="H28" s="77">
        <v>0</v>
      </c>
      <c r="I28" s="77">
        <v>0</v>
      </c>
      <c r="J28" s="78">
        <v>0</v>
      </c>
      <c r="K28" s="78">
        <v>0</v>
      </c>
    </row>
    <row r="29" spans="2:11">
      <c r="B29" s="79" t="s">
        <v>569</v>
      </c>
      <c r="C29" s="16"/>
      <c r="D29" s="16"/>
      <c r="G29" s="81">
        <v>0</v>
      </c>
      <c r="I29" s="81">
        <v>0</v>
      </c>
      <c r="J29" s="80">
        <v>0</v>
      </c>
      <c r="K29" s="80">
        <v>0</v>
      </c>
    </row>
    <row r="30" spans="2:11">
      <c r="B30" t="s">
        <v>222</v>
      </c>
      <c r="C30" t="s">
        <v>222</v>
      </c>
      <c r="D30" t="s">
        <v>222</v>
      </c>
      <c r="E30" t="s">
        <v>222</v>
      </c>
      <c r="G30" s="77">
        <v>0</v>
      </c>
      <c r="H30" s="77">
        <v>0</v>
      </c>
      <c r="I30" s="77">
        <v>0</v>
      </c>
      <c r="J30" s="78">
        <v>0</v>
      </c>
      <c r="K30" s="78">
        <v>0</v>
      </c>
    </row>
    <row r="31" spans="2:11">
      <c r="B31" s="79" t="s">
        <v>568</v>
      </c>
      <c r="C31" s="16"/>
      <c r="D31" s="16"/>
      <c r="G31" s="81">
        <v>0</v>
      </c>
      <c r="I31" s="81">
        <v>0</v>
      </c>
      <c r="J31" s="80">
        <v>0</v>
      </c>
      <c r="K31" s="80">
        <v>0</v>
      </c>
    </row>
    <row r="32" spans="2:11">
      <c r="B32" t="s">
        <v>222</v>
      </c>
      <c r="C32" t="s">
        <v>222</v>
      </c>
      <c r="D32" t="s">
        <v>222</v>
      </c>
      <c r="E32" t="s">
        <v>222</v>
      </c>
      <c r="G32" s="77">
        <v>0</v>
      </c>
      <c r="H32" s="77">
        <v>0</v>
      </c>
      <c r="I32" s="77">
        <v>0</v>
      </c>
      <c r="J32" s="78">
        <v>0</v>
      </c>
      <c r="K32" s="78">
        <v>0</v>
      </c>
    </row>
    <row r="33" spans="2:11">
      <c r="B33" s="79" t="s">
        <v>511</v>
      </c>
      <c r="C33" s="16"/>
      <c r="D33" s="16"/>
      <c r="G33" s="81">
        <v>0</v>
      </c>
      <c r="I33" s="81">
        <v>0</v>
      </c>
      <c r="J33" s="80">
        <v>0</v>
      </c>
      <c r="K33" s="80">
        <v>0</v>
      </c>
    </row>
    <row r="34" spans="2:11">
      <c r="B34" t="s">
        <v>222</v>
      </c>
      <c r="C34" t="s">
        <v>222</v>
      </c>
      <c r="D34" t="s">
        <v>222</v>
      </c>
      <c r="E34" t="s">
        <v>222</v>
      </c>
      <c r="G34" s="77">
        <v>0</v>
      </c>
      <c r="H34" s="77">
        <v>0</v>
      </c>
      <c r="I34" s="77">
        <v>0</v>
      </c>
      <c r="J34" s="78">
        <v>0</v>
      </c>
      <c r="K34" s="78">
        <v>0</v>
      </c>
    </row>
    <row r="35" spans="2:11">
      <c r="B35" t="s">
        <v>229</v>
      </c>
      <c r="C35" s="16"/>
      <c r="D35" s="16"/>
    </row>
    <row r="36" spans="2:11">
      <c r="B36" t="s">
        <v>287</v>
      </c>
      <c r="C36" s="16"/>
      <c r="D36" s="16"/>
    </row>
    <row r="37" spans="2:11">
      <c r="B37" t="s">
        <v>288</v>
      </c>
      <c r="C37" s="16"/>
      <c r="D37" s="16"/>
    </row>
    <row r="38" spans="2:11">
      <c r="B38" t="s">
        <v>289</v>
      </c>
      <c r="C38" s="16"/>
      <c r="D38" s="16"/>
    </row>
    <row r="39" spans="2:11">
      <c r="C39" s="16"/>
      <c r="D39" s="16"/>
    </row>
    <row r="40" spans="2:11">
      <c r="C40" s="16"/>
      <c r="D40" s="16"/>
    </row>
    <row r="41" spans="2:11">
      <c r="C41" s="16"/>
      <c r="D41" s="16"/>
    </row>
    <row r="42" spans="2:11">
      <c r="C42" s="16"/>
      <c r="D42" s="16"/>
    </row>
    <row r="43" spans="2:11">
      <c r="C43" s="16"/>
      <c r="D43" s="16"/>
    </row>
    <row r="44" spans="2:11">
      <c r="C44" s="16"/>
      <c r="D44" s="16"/>
    </row>
    <row r="45" spans="2:11">
      <c r="C45" s="16"/>
      <c r="D45" s="16"/>
    </row>
    <row r="46" spans="2:11">
      <c r="C46" s="16"/>
      <c r="D46" s="16"/>
    </row>
    <row r="47" spans="2:11">
      <c r="C47" s="16"/>
      <c r="D47" s="16"/>
    </row>
    <row r="48" spans="2:11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Z50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>
      <c r="B1" s="2" t="s">
        <v>0</v>
      </c>
      <c r="C1" t="s">
        <v>197</v>
      </c>
    </row>
    <row r="2" spans="2:78">
      <c r="B2" s="2" t="s">
        <v>1</v>
      </c>
      <c r="C2" t="s">
        <v>198</v>
      </c>
    </row>
    <row r="3" spans="2:78">
      <c r="B3" s="2" t="s">
        <v>2</v>
      </c>
      <c r="C3" t="s">
        <v>199</v>
      </c>
    </row>
    <row r="4" spans="2:78">
      <c r="B4" s="2" t="s">
        <v>3</v>
      </c>
      <c r="C4" t="s">
        <v>200</v>
      </c>
    </row>
    <row r="6" spans="2:78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2"/>
    </row>
    <row r="7" spans="2:78" ht="26.25" customHeight="1">
      <c r="B7" s="100" t="s">
        <v>145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2"/>
    </row>
    <row r="8" spans="2:78" s="19" customFormat="1" ht="63">
      <c r="B8" s="4" t="s">
        <v>96</v>
      </c>
      <c r="C8" s="28" t="s">
        <v>49</v>
      </c>
      <c r="D8" s="2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74</v>
      </c>
      <c r="H9" s="21" t="s">
        <v>75</v>
      </c>
      <c r="I9" s="21"/>
      <c r="J9" s="21" t="s">
        <v>7</v>
      </c>
      <c r="K9" s="21" t="s">
        <v>7</v>
      </c>
      <c r="L9" s="21" t="s">
        <v>184</v>
      </c>
      <c r="M9" s="21"/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4" t="s">
        <v>80</v>
      </c>
      <c r="R10" s="16"/>
      <c r="S10" s="16"/>
      <c r="T10" s="16"/>
      <c r="U10" s="16"/>
      <c r="V10" s="16"/>
    </row>
    <row r="11" spans="2:78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"/>
      <c r="N11" s="75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BZ11" s="16"/>
    </row>
    <row r="12" spans="2:78">
      <c r="B12" s="79" t="s">
        <v>202</v>
      </c>
      <c r="D12" s="16"/>
      <c r="H12" s="81">
        <v>0</v>
      </c>
      <c r="K12" s="80">
        <v>0</v>
      </c>
      <c r="L12" s="81">
        <v>0</v>
      </c>
      <c r="N12" s="81">
        <v>0</v>
      </c>
      <c r="P12" s="80">
        <v>0</v>
      </c>
      <c r="Q12" s="80">
        <v>0</v>
      </c>
    </row>
    <row r="13" spans="2:78">
      <c r="B13" s="79" t="s">
        <v>571</v>
      </c>
      <c r="D13" s="16"/>
      <c r="H13" s="81">
        <v>0</v>
      </c>
      <c r="K13" s="80">
        <v>0</v>
      </c>
      <c r="L13" s="81">
        <v>0</v>
      </c>
      <c r="N13" s="81">
        <v>0</v>
      </c>
      <c r="P13" s="80">
        <v>0</v>
      </c>
      <c r="Q13" s="80">
        <v>0</v>
      </c>
    </row>
    <row r="14" spans="2:78">
      <c r="B14" t="s">
        <v>222</v>
      </c>
      <c r="C14" t="s">
        <v>222</v>
      </c>
      <c r="D14" s="16"/>
      <c r="E14" t="s">
        <v>222</v>
      </c>
      <c r="H14" s="77">
        <v>0</v>
      </c>
      <c r="I14" t="s">
        <v>222</v>
      </c>
      <c r="J14" s="78">
        <v>0</v>
      </c>
      <c r="K14" s="78">
        <v>0</v>
      </c>
      <c r="L14" s="77">
        <v>0</v>
      </c>
      <c r="M14" s="77">
        <v>0</v>
      </c>
      <c r="N14" s="77">
        <v>0</v>
      </c>
      <c r="O14" s="78">
        <v>0</v>
      </c>
      <c r="P14" s="78">
        <v>0</v>
      </c>
      <c r="Q14" s="78">
        <v>0</v>
      </c>
    </row>
    <row r="15" spans="2:78">
      <c r="B15" s="79" t="s">
        <v>572</v>
      </c>
      <c r="D15" s="16"/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78">
      <c r="B16" t="s">
        <v>222</v>
      </c>
      <c r="C16" t="s">
        <v>222</v>
      </c>
      <c r="D16" s="16"/>
      <c r="E16" t="s">
        <v>222</v>
      </c>
      <c r="H16" s="77">
        <v>0</v>
      </c>
      <c r="I16" t="s">
        <v>222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573</v>
      </c>
      <c r="D17" s="16"/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s="79" t="s">
        <v>574</v>
      </c>
      <c r="D18" s="16"/>
      <c r="H18" s="81">
        <v>0</v>
      </c>
      <c r="K18" s="80">
        <v>0</v>
      </c>
      <c r="L18" s="81">
        <v>0</v>
      </c>
      <c r="N18" s="81">
        <v>0</v>
      </c>
      <c r="P18" s="80">
        <v>0</v>
      </c>
      <c r="Q18" s="80">
        <v>0</v>
      </c>
    </row>
    <row r="19" spans="2:17">
      <c r="B19" t="s">
        <v>222</v>
      </c>
      <c r="C19" t="s">
        <v>222</v>
      </c>
      <c r="D19" s="16"/>
      <c r="E19" t="s">
        <v>222</v>
      </c>
      <c r="H19" s="77">
        <v>0</v>
      </c>
      <c r="I19" t="s">
        <v>222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s="79" t="s">
        <v>575</v>
      </c>
      <c r="D20" s="16"/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222</v>
      </c>
      <c r="C21" t="s">
        <v>222</v>
      </c>
      <c r="D21" s="16"/>
      <c r="E21" t="s">
        <v>222</v>
      </c>
      <c r="H21" s="77">
        <v>0</v>
      </c>
      <c r="I21" t="s">
        <v>222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576</v>
      </c>
      <c r="D22" s="16"/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222</v>
      </c>
      <c r="C23" t="s">
        <v>222</v>
      </c>
      <c r="D23" s="16"/>
      <c r="E23" t="s">
        <v>222</v>
      </c>
      <c r="H23" s="77">
        <v>0</v>
      </c>
      <c r="I23" t="s">
        <v>222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577</v>
      </c>
      <c r="D24" s="16"/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222</v>
      </c>
      <c r="C25" t="s">
        <v>222</v>
      </c>
      <c r="D25" s="16"/>
      <c r="E25" t="s">
        <v>222</v>
      </c>
      <c r="H25" s="77">
        <v>0</v>
      </c>
      <c r="I25" t="s">
        <v>222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227</v>
      </c>
      <c r="D26" s="16"/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571</v>
      </c>
      <c r="D27" s="16"/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222</v>
      </c>
      <c r="C28" t="s">
        <v>222</v>
      </c>
      <c r="D28" s="16"/>
      <c r="E28" t="s">
        <v>222</v>
      </c>
      <c r="H28" s="77">
        <v>0</v>
      </c>
      <c r="I28" t="s">
        <v>222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572</v>
      </c>
      <c r="D29" s="16"/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222</v>
      </c>
      <c r="C30" t="s">
        <v>222</v>
      </c>
      <c r="D30" s="16"/>
      <c r="E30" t="s">
        <v>222</v>
      </c>
      <c r="H30" s="77">
        <v>0</v>
      </c>
      <c r="I30" t="s">
        <v>222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573</v>
      </c>
      <c r="D31" s="16"/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574</v>
      </c>
      <c r="D32" s="16"/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222</v>
      </c>
      <c r="C33" t="s">
        <v>222</v>
      </c>
      <c r="D33" s="16"/>
      <c r="E33" t="s">
        <v>222</v>
      </c>
      <c r="H33" s="77">
        <v>0</v>
      </c>
      <c r="I33" t="s">
        <v>222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575</v>
      </c>
      <c r="D34" s="16"/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222</v>
      </c>
      <c r="C35" t="s">
        <v>222</v>
      </c>
      <c r="D35" s="16"/>
      <c r="E35" t="s">
        <v>222</v>
      </c>
      <c r="H35" s="77">
        <v>0</v>
      </c>
      <c r="I35" t="s">
        <v>222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576</v>
      </c>
      <c r="D36" s="16"/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222</v>
      </c>
      <c r="C37" t="s">
        <v>222</v>
      </c>
      <c r="D37" s="16"/>
      <c r="E37" t="s">
        <v>222</v>
      </c>
      <c r="H37" s="77">
        <v>0</v>
      </c>
      <c r="I37" t="s">
        <v>222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577</v>
      </c>
      <c r="D38" s="16"/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222</v>
      </c>
      <c r="C39" t="s">
        <v>222</v>
      </c>
      <c r="D39" s="16"/>
      <c r="E39" t="s">
        <v>222</v>
      </c>
      <c r="H39" s="77">
        <v>0</v>
      </c>
      <c r="I39" t="s">
        <v>222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229</v>
      </c>
      <c r="D40" s="16"/>
    </row>
    <row r="41" spans="2:17">
      <c r="B41" t="s">
        <v>287</v>
      </c>
      <c r="D41" s="16"/>
    </row>
    <row r="42" spans="2:17">
      <c r="B42" t="s">
        <v>288</v>
      </c>
      <c r="D42" s="16"/>
    </row>
    <row r="43" spans="2:17">
      <c r="B43" t="s">
        <v>289</v>
      </c>
      <c r="D43" s="16"/>
    </row>
    <row r="44" spans="2:17">
      <c r="D44" s="16"/>
    </row>
    <row r="45" spans="2:17">
      <c r="D45" s="16"/>
    </row>
    <row r="46" spans="2:17">
      <c r="D46" s="16"/>
    </row>
    <row r="47" spans="2:17">
      <c r="D47" s="16"/>
    </row>
    <row r="48" spans="2:17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45"/>
  <sheetViews>
    <sheetView rightToLeft="1" tabSelected="1" workbookViewId="0">
      <selection activeCell="B15" sqref="B15"/>
    </sheetView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7" width="10.7109375" style="16" customWidth="1"/>
    <col min="8" max="8" width="12.85546875" style="16" customWidth="1"/>
    <col min="9" max="10" width="10.7109375" style="16" customWidth="1"/>
    <col min="11" max="11" width="13.855468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5" width="10.7109375" style="16" customWidth="1"/>
    <col min="16" max="16" width="16.140625" style="16" customWidth="1"/>
    <col min="17" max="17" width="11.7109375" style="16" customWidth="1"/>
    <col min="18" max="18" width="13.14062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2" t="s">
        <v>198</v>
      </c>
    </row>
    <row r="3" spans="2:60">
      <c r="B3" s="2" t="s">
        <v>2</v>
      </c>
      <c r="C3" s="2" t="s">
        <v>199</v>
      </c>
    </row>
    <row r="4" spans="2:60">
      <c r="B4" s="2" t="s">
        <v>3</v>
      </c>
      <c r="C4" s="2" t="s">
        <v>200</v>
      </c>
    </row>
    <row r="5" spans="2:60">
      <c r="B5" s="2"/>
      <c r="C5" s="2"/>
    </row>
    <row r="6" spans="2:60">
      <c r="B6" s="2"/>
      <c r="C6" s="2"/>
    </row>
    <row r="7" spans="2:60" ht="26.25" customHeight="1">
      <c r="B7" s="100" t="s">
        <v>146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1"/>
      <c r="R7" s="102"/>
    </row>
    <row r="8" spans="2:60" s="19" customFormat="1" ht="63">
      <c r="B8" s="4" t="s">
        <v>96</v>
      </c>
      <c r="C8" s="28" t="s">
        <v>147</v>
      </c>
      <c r="D8" s="28" t="s">
        <v>49</v>
      </c>
      <c r="E8" s="29" t="s">
        <v>50</v>
      </c>
      <c r="F8" s="29" t="s">
        <v>51</v>
      </c>
      <c r="G8" s="29" t="s">
        <v>71</v>
      </c>
      <c r="H8" s="29" t="s">
        <v>52</v>
      </c>
      <c r="I8" s="28" t="s">
        <v>72</v>
      </c>
      <c r="J8" s="28" t="s">
        <v>196</v>
      </c>
      <c r="K8" s="28" t="s">
        <v>53</v>
      </c>
      <c r="L8" s="18" t="s">
        <v>148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57</v>
      </c>
      <c r="R8" s="36" t="s">
        <v>183</v>
      </c>
      <c r="S8" s="16"/>
      <c r="T8" s="16"/>
      <c r="U8" s="16"/>
      <c r="V8" s="16"/>
      <c r="BG8" s="19" t="s">
        <v>149</v>
      </c>
      <c r="BH8" s="19" t="s">
        <v>102</v>
      </c>
    </row>
    <row r="9" spans="2:60" s="19" customFormat="1" ht="24" customHeight="1">
      <c r="B9" s="20"/>
      <c r="C9" s="49"/>
      <c r="D9" s="21"/>
      <c r="E9" s="21"/>
      <c r="F9" s="21"/>
      <c r="G9" s="21" t="s">
        <v>74</v>
      </c>
      <c r="H9" s="21"/>
      <c r="I9" s="21" t="s">
        <v>75</v>
      </c>
      <c r="J9" s="21"/>
      <c r="K9" s="21"/>
      <c r="L9" s="21" t="s">
        <v>7</v>
      </c>
      <c r="M9" s="21" t="s">
        <v>7</v>
      </c>
      <c r="N9" s="21" t="s">
        <v>184</v>
      </c>
      <c r="O9" s="21"/>
      <c r="P9" s="21" t="s">
        <v>185</v>
      </c>
      <c r="Q9" s="31" t="s">
        <v>7</v>
      </c>
      <c r="R9" s="45" t="s">
        <v>7</v>
      </c>
      <c r="S9" s="16"/>
      <c r="T9" s="16"/>
      <c r="U9" s="16"/>
      <c r="V9" s="16"/>
      <c r="BG9" s="19" t="s">
        <v>150</v>
      </c>
      <c r="BH9" s="19" t="s">
        <v>106</v>
      </c>
    </row>
    <row r="10" spans="2:60" s="23" customFormat="1" ht="18" customHeight="1">
      <c r="B10" s="22"/>
      <c r="C10" s="18" t="s">
        <v>9</v>
      </c>
      <c r="D10" s="18" t="s">
        <v>10</v>
      </c>
      <c r="E10" s="18" t="s">
        <v>59</v>
      </c>
      <c r="F10" s="18" t="s">
        <v>60</v>
      </c>
      <c r="G10" s="7" t="s">
        <v>61</v>
      </c>
      <c r="H10" s="7" t="s">
        <v>62</v>
      </c>
      <c r="I10" s="7" t="s">
        <v>63</v>
      </c>
      <c r="J10" s="7"/>
      <c r="K10" s="7" t="s">
        <v>64</v>
      </c>
      <c r="L10" s="7" t="s">
        <v>65</v>
      </c>
      <c r="M10" s="7" t="s">
        <v>66</v>
      </c>
      <c r="N10" s="34" t="s">
        <v>76</v>
      </c>
      <c r="O10" s="34" t="s">
        <v>77</v>
      </c>
      <c r="P10" s="34" t="s">
        <v>78</v>
      </c>
      <c r="Q10" s="34" t="s">
        <v>79</v>
      </c>
      <c r="R10" s="34" t="s">
        <v>80</v>
      </c>
      <c r="S10" s="16"/>
      <c r="T10" s="16"/>
      <c r="U10" s="16"/>
      <c r="V10" s="16"/>
      <c r="BG10" s="23" t="s">
        <v>151</v>
      </c>
      <c r="BH10" s="23" t="s">
        <v>110</v>
      </c>
    </row>
    <row r="11" spans="2:60" s="23" customFormat="1" ht="18" customHeight="1">
      <c r="B11" s="24" t="s">
        <v>152</v>
      </c>
      <c r="C11" s="18"/>
      <c r="D11" s="18"/>
      <c r="E11" s="18"/>
      <c r="F11" s="18"/>
      <c r="G11" s="18"/>
      <c r="H11" s="18"/>
      <c r="I11" s="75">
        <v>21.29</v>
      </c>
      <c r="J11" s="18"/>
      <c r="K11" s="18"/>
      <c r="L11" s="18"/>
      <c r="M11" s="76">
        <v>1.6899999999999998E-2</v>
      </c>
      <c r="N11" s="75">
        <v>4136867.6</v>
      </c>
      <c r="O11" s="7"/>
      <c r="P11" s="75">
        <v>4671.4131670054849</v>
      </c>
      <c r="Q11" s="76">
        <v>1</v>
      </c>
      <c r="R11" s="76">
        <v>1.0500000000000001E-2</v>
      </c>
      <c r="S11" s="16"/>
      <c r="T11" s="16"/>
      <c r="U11" s="16"/>
      <c r="V11" s="16"/>
      <c r="BG11" s="16" t="s">
        <v>123</v>
      </c>
      <c r="BH11" s="23" t="s">
        <v>113</v>
      </c>
    </row>
    <row r="12" spans="2:60">
      <c r="B12" s="79" t="s">
        <v>202</v>
      </c>
      <c r="I12" s="81">
        <v>21.29</v>
      </c>
      <c r="M12" s="80">
        <v>1.6899999999999998E-2</v>
      </c>
      <c r="N12" s="81">
        <v>4136867.6</v>
      </c>
      <c r="P12" s="81">
        <v>4671.4131670054849</v>
      </c>
      <c r="Q12" s="80">
        <v>1</v>
      </c>
      <c r="R12" s="80">
        <v>1.0500000000000001E-2</v>
      </c>
    </row>
    <row r="13" spans="2:60">
      <c r="B13" s="79" t="s">
        <v>656</v>
      </c>
      <c r="I13" s="81">
        <v>49.92</v>
      </c>
      <c r="M13" s="80">
        <v>0</v>
      </c>
      <c r="N13" s="81">
        <v>1839189.3</v>
      </c>
      <c r="P13" s="81">
        <v>1911.6603289474499</v>
      </c>
      <c r="Q13" s="80">
        <v>0.40920000000000001</v>
      </c>
      <c r="R13" s="80">
        <v>4.3E-3</v>
      </c>
    </row>
    <row r="14" spans="2:60">
      <c r="B14" t="s">
        <v>697</v>
      </c>
      <c r="C14" t="s">
        <v>657</v>
      </c>
      <c r="D14" t="s">
        <v>658</v>
      </c>
      <c r="F14" t="s">
        <v>659</v>
      </c>
      <c r="G14" t="s">
        <v>660</v>
      </c>
      <c r="H14" t="s">
        <v>661</v>
      </c>
      <c r="I14" s="77">
        <v>49.92</v>
      </c>
      <c r="J14" t="s">
        <v>662</v>
      </c>
      <c r="K14" t="s">
        <v>102</v>
      </c>
      <c r="L14" s="78">
        <v>0</v>
      </c>
      <c r="M14" s="78">
        <v>0</v>
      </c>
      <c r="N14" s="77">
        <v>1839189.3</v>
      </c>
      <c r="O14" s="77">
        <v>103.94037900000016</v>
      </c>
      <c r="P14" s="77">
        <v>1911.6603289474499</v>
      </c>
      <c r="Q14" s="78">
        <v>0.40920000000000001</v>
      </c>
      <c r="R14" s="78">
        <v>4.3E-3</v>
      </c>
    </row>
    <row r="15" spans="2:60">
      <c r="B15" s="79" t="s">
        <v>663</v>
      </c>
      <c r="I15" s="81">
        <v>0</v>
      </c>
      <c r="M15" s="80">
        <v>0</v>
      </c>
      <c r="N15" s="81">
        <v>0</v>
      </c>
      <c r="P15" s="81">
        <v>0</v>
      </c>
      <c r="Q15" s="80">
        <v>0</v>
      </c>
      <c r="R15" s="80">
        <v>0</v>
      </c>
    </row>
    <row r="16" spans="2:60">
      <c r="B16" t="s">
        <v>222</v>
      </c>
      <c r="D16" t="s">
        <v>222</v>
      </c>
      <c r="F16" t="s">
        <v>222</v>
      </c>
      <c r="I16" s="77">
        <v>0</v>
      </c>
      <c r="J16" t="s">
        <v>222</v>
      </c>
      <c r="K16" t="s">
        <v>222</v>
      </c>
      <c r="L16" s="78">
        <v>0</v>
      </c>
      <c r="M16" s="78">
        <v>0</v>
      </c>
      <c r="N16" s="77">
        <v>0</v>
      </c>
      <c r="O16" s="77">
        <v>0</v>
      </c>
      <c r="P16" s="77">
        <v>0</v>
      </c>
      <c r="Q16" s="78">
        <v>0</v>
      </c>
      <c r="R16" s="78">
        <v>0</v>
      </c>
    </row>
    <row r="17" spans="2:18">
      <c r="B17" s="79" t="s">
        <v>664</v>
      </c>
      <c r="I17" s="81">
        <v>0</v>
      </c>
      <c r="M17" s="80">
        <v>0</v>
      </c>
      <c r="N17" s="81">
        <v>0</v>
      </c>
      <c r="P17" s="81">
        <v>0</v>
      </c>
      <c r="Q17" s="80">
        <v>0</v>
      </c>
      <c r="R17" s="80">
        <v>0</v>
      </c>
    </row>
    <row r="18" spans="2:18">
      <c r="B18" t="s">
        <v>222</v>
      </c>
      <c r="D18" t="s">
        <v>222</v>
      </c>
      <c r="F18" t="s">
        <v>222</v>
      </c>
      <c r="I18" s="77">
        <v>0</v>
      </c>
      <c r="J18" t="s">
        <v>222</v>
      </c>
      <c r="K18" t="s">
        <v>222</v>
      </c>
      <c r="L18" s="78">
        <v>0</v>
      </c>
      <c r="M18" s="78">
        <v>0</v>
      </c>
      <c r="N18" s="77">
        <v>0</v>
      </c>
      <c r="O18" s="77">
        <v>0</v>
      </c>
      <c r="P18" s="77">
        <v>0</v>
      </c>
      <c r="Q18" s="78">
        <v>0</v>
      </c>
      <c r="R18" s="78">
        <v>0</v>
      </c>
    </row>
    <row r="19" spans="2:18">
      <c r="B19" s="79" t="s">
        <v>665</v>
      </c>
      <c r="I19" s="81">
        <v>0.79</v>
      </c>
      <c r="M19" s="80">
        <v>3.9600000000000003E-2</v>
      </c>
      <c r="N19" s="81">
        <v>1071678.3</v>
      </c>
      <c r="P19" s="81">
        <v>1439.596038058035</v>
      </c>
      <c r="Q19" s="80">
        <v>0.30819999999999997</v>
      </c>
      <c r="R19" s="80">
        <v>3.2000000000000002E-3</v>
      </c>
    </row>
    <row r="20" spans="2:18">
      <c r="B20" t="s">
        <v>666</v>
      </c>
      <c r="C20" t="s">
        <v>657</v>
      </c>
      <c r="D20" t="s">
        <v>667</v>
      </c>
      <c r="E20" t="s">
        <v>606</v>
      </c>
      <c r="F20" t="s">
        <v>668</v>
      </c>
      <c r="G20" t="s">
        <v>669</v>
      </c>
      <c r="H20" t="s">
        <v>661</v>
      </c>
      <c r="J20" t="s">
        <v>607</v>
      </c>
      <c r="K20" t="s">
        <v>102</v>
      </c>
      <c r="L20" s="78">
        <v>0</v>
      </c>
      <c r="M20" s="78">
        <v>0</v>
      </c>
      <c r="N20" s="77">
        <v>143328.9</v>
      </c>
      <c r="O20" s="77">
        <v>340.392157</v>
      </c>
      <c r="P20" s="77">
        <v>487.88033431437299</v>
      </c>
      <c r="Q20" s="78">
        <v>0.10440000000000001</v>
      </c>
      <c r="R20" s="78">
        <v>1.1000000000000001E-3</v>
      </c>
    </row>
    <row r="21" spans="2:18">
      <c r="B21" t="s">
        <v>670</v>
      </c>
      <c r="C21" t="s">
        <v>657</v>
      </c>
      <c r="D21" t="s">
        <v>671</v>
      </c>
      <c r="E21" t="s">
        <v>606</v>
      </c>
      <c r="F21" t="s">
        <v>668</v>
      </c>
      <c r="G21" t="s">
        <v>672</v>
      </c>
      <c r="H21" t="s">
        <v>661</v>
      </c>
      <c r="I21" s="77">
        <v>1.19</v>
      </c>
      <c r="J21" t="s">
        <v>607</v>
      </c>
      <c r="K21" t="s">
        <v>102</v>
      </c>
      <c r="L21" s="78">
        <v>7.0000000000000007E-2</v>
      </c>
      <c r="M21" s="78">
        <v>5.9900000000000002E-2</v>
      </c>
      <c r="N21" s="77">
        <v>928349.4</v>
      </c>
      <c r="O21" s="77">
        <v>102.51697299999999</v>
      </c>
      <c r="P21" s="77">
        <v>951.71570374366195</v>
      </c>
      <c r="Q21" s="78">
        <v>0.20369999999999999</v>
      </c>
      <c r="R21" s="78">
        <v>2.0999999999999999E-3</v>
      </c>
    </row>
    <row r="22" spans="2:18">
      <c r="B22" s="79" t="s">
        <v>673</v>
      </c>
      <c r="I22" s="81">
        <v>0</v>
      </c>
      <c r="M22" s="80">
        <v>0</v>
      </c>
      <c r="N22" s="81">
        <v>0</v>
      </c>
      <c r="P22" s="81">
        <v>0</v>
      </c>
      <c r="Q22" s="80">
        <v>0</v>
      </c>
      <c r="R22" s="80">
        <v>0</v>
      </c>
    </row>
    <row r="23" spans="2:18">
      <c r="B23" t="s">
        <v>222</v>
      </c>
      <c r="D23" t="s">
        <v>222</v>
      </c>
      <c r="F23" t="s">
        <v>222</v>
      </c>
      <c r="I23" s="77">
        <v>0</v>
      </c>
      <c r="J23" t="s">
        <v>222</v>
      </c>
      <c r="K23" t="s">
        <v>222</v>
      </c>
      <c r="L23" s="78">
        <v>0</v>
      </c>
      <c r="M23" s="78">
        <v>0</v>
      </c>
      <c r="N23" s="77">
        <v>0</v>
      </c>
      <c r="O23" s="77">
        <v>0</v>
      </c>
      <c r="P23" s="77">
        <v>0</v>
      </c>
      <c r="Q23" s="78">
        <v>0</v>
      </c>
      <c r="R23" s="78">
        <v>0</v>
      </c>
    </row>
    <row r="24" spans="2:18">
      <c r="B24" s="79" t="s">
        <v>674</v>
      </c>
      <c r="I24" s="81">
        <v>0</v>
      </c>
      <c r="M24" s="80">
        <v>0</v>
      </c>
      <c r="N24" s="81">
        <v>0</v>
      </c>
      <c r="P24" s="81">
        <v>0</v>
      </c>
      <c r="Q24" s="80">
        <v>0</v>
      </c>
      <c r="R24" s="80">
        <v>0</v>
      </c>
    </row>
    <row r="25" spans="2:18">
      <c r="B25" s="79" t="s">
        <v>675</v>
      </c>
      <c r="I25" s="81">
        <v>0</v>
      </c>
      <c r="M25" s="80">
        <v>0</v>
      </c>
      <c r="N25" s="81">
        <v>0</v>
      </c>
      <c r="P25" s="81">
        <v>0</v>
      </c>
      <c r="Q25" s="80">
        <v>0</v>
      </c>
      <c r="R25" s="80">
        <v>0</v>
      </c>
    </row>
    <row r="26" spans="2:18">
      <c r="B26" t="s">
        <v>222</v>
      </c>
      <c r="D26" t="s">
        <v>222</v>
      </c>
      <c r="F26" t="s">
        <v>222</v>
      </c>
      <c r="I26" s="77">
        <v>0</v>
      </c>
      <c r="J26" t="s">
        <v>222</v>
      </c>
      <c r="K26" t="s">
        <v>222</v>
      </c>
      <c r="L26" s="78">
        <v>0</v>
      </c>
      <c r="M26" s="78">
        <v>0</v>
      </c>
      <c r="N26" s="77">
        <v>0</v>
      </c>
      <c r="O26" s="77">
        <v>0</v>
      </c>
      <c r="P26" s="77">
        <v>0</v>
      </c>
      <c r="Q26" s="78">
        <v>0</v>
      </c>
      <c r="R26" s="78">
        <v>0</v>
      </c>
    </row>
    <row r="27" spans="2:18">
      <c r="B27" s="79" t="s">
        <v>676</v>
      </c>
      <c r="I27" s="81">
        <v>0</v>
      </c>
      <c r="M27" s="80">
        <v>0</v>
      </c>
      <c r="N27" s="81">
        <v>0</v>
      </c>
      <c r="P27" s="81">
        <v>0</v>
      </c>
      <c r="Q27" s="80">
        <v>0</v>
      </c>
      <c r="R27" s="80">
        <v>0</v>
      </c>
    </row>
    <row r="28" spans="2:18">
      <c r="B28" t="s">
        <v>222</v>
      </c>
      <c r="D28" t="s">
        <v>222</v>
      </c>
      <c r="F28" t="s">
        <v>222</v>
      </c>
      <c r="I28" s="77">
        <v>0</v>
      </c>
      <c r="J28" t="s">
        <v>222</v>
      </c>
      <c r="K28" t="s">
        <v>222</v>
      </c>
      <c r="L28" s="78">
        <v>0</v>
      </c>
      <c r="M28" s="78">
        <v>0</v>
      </c>
      <c r="N28" s="77">
        <v>0</v>
      </c>
      <c r="O28" s="77">
        <v>0</v>
      </c>
      <c r="P28" s="77">
        <v>0</v>
      </c>
      <c r="Q28" s="78">
        <v>0</v>
      </c>
      <c r="R28" s="78">
        <v>0</v>
      </c>
    </row>
    <row r="29" spans="2:18">
      <c r="B29" s="79" t="s">
        <v>677</v>
      </c>
      <c r="I29" s="81">
        <v>0</v>
      </c>
      <c r="M29" s="80">
        <v>0</v>
      </c>
      <c r="N29" s="81">
        <v>0</v>
      </c>
      <c r="P29" s="81">
        <v>0</v>
      </c>
      <c r="Q29" s="80">
        <v>0</v>
      </c>
      <c r="R29" s="80">
        <v>0</v>
      </c>
    </row>
    <row r="30" spans="2:18">
      <c r="B30" t="s">
        <v>222</v>
      </c>
      <c r="D30" t="s">
        <v>222</v>
      </c>
      <c r="F30" t="s">
        <v>222</v>
      </c>
      <c r="I30" s="77">
        <v>0</v>
      </c>
      <c r="J30" t="s">
        <v>222</v>
      </c>
      <c r="K30" t="s">
        <v>222</v>
      </c>
      <c r="L30" s="78">
        <v>0</v>
      </c>
      <c r="M30" s="78">
        <v>0</v>
      </c>
      <c r="N30" s="77">
        <v>0</v>
      </c>
      <c r="O30" s="77">
        <v>0</v>
      </c>
      <c r="P30" s="77">
        <v>0</v>
      </c>
      <c r="Q30" s="78">
        <v>0</v>
      </c>
      <c r="R30" s="78">
        <v>0</v>
      </c>
    </row>
    <row r="31" spans="2:18">
      <c r="B31" s="79" t="s">
        <v>678</v>
      </c>
      <c r="I31" s="81">
        <v>2.1800000000000002</v>
      </c>
      <c r="M31" s="80">
        <v>1.6799999999999999E-2</v>
      </c>
      <c r="N31" s="81">
        <v>1226000</v>
      </c>
      <c r="P31" s="81">
        <v>1320.1568</v>
      </c>
      <c r="Q31" s="80">
        <v>0.28260000000000002</v>
      </c>
      <c r="R31" s="80">
        <v>3.0000000000000001E-3</v>
      </c>
    </row>
    <row r="32" spans="2:18">
      <c r="B32" t="s">
        <v>679</v>
      </c>
      <c r="C32" t="s">
        <v>657</v>
      </c>
      <c r="D32" t="s">
        <v>680</v>
      </c>
      <c r="E32" t="s">
        <v>681</v>
      </c>
      <c r="F32" t="s">
        <v>406</v>
      </c>
      <c r="G32" t="s">
        <v>682</v>
      </c>
      <c r="H32" t="s">
        <v>150</v>
      </c>
      <c r="I32" s="77">
        <v>2.1800000000000002</v>
      </c>
      <c r="J32" t="s">
        <v>398</v>
      </c>
      <c r="K32" t="s">
        <v>102</v>
      </c>
      <c r="L32" s="78">
        <v>5.1799999999999999E-2</v>
      </c>
      <c r="M32" s="78">
        <v>1.6799999999999999E-2</v>
      </c>
      <c r="N32" s="77">
        <v>1226000</v>
      </c>
      <c r="O32" s="77">
        <v>107.68</v>
      </c>
      <c r="P32" s="77">
        <v>1320.1568</v>
      </c>
      <c r="Q32" s="78">
        <v>0.28260000000000002</v>
      </c>
      <c r="R32" s="78">
        <v>3.0000000000000001E-3</v>
      </c>
    </row>
    <row r="33" spans="2:18">
      <c r="B33" s="79" t="s">
        <v>227</v>
      </c>
      <c r="I33" s="81">
        <v>0</v>
      </c>
      <c r="M33" s="80">
        <v>0</v>
      </c>
      <c r="N33" s="81">
        <v>0</v>
      </c>
      <c r="P33" s="81">
        <v>0</v>
      </c>
      <c r="Q33" s="80">
        <v>0</v>
      </c>
      <c r="R33" s="80">
        <v>0</v>
      </c>
    </row>
    <row r="34" spans="2:18">
      <c r="B34" s="79" t="s">
        <v>683</v>
      </c>
      <c r="I34" s="81">
        <v>0</v>
      </c>
      <c r="M34" s="80">
        <v>0</v>
      </c>
      <c r="N34" s="81">
        <v>0</v>
      </c>
      <c r="P34" s="81">
        <v>0</v>
      </c>
      <c r="Q34" s="80">
        <v>0</v>
      </c>
      <c r="R34" s="80">
        <v>0</v>
      </c>
    </row>
    <row r="35" spans="2:18">
      <c r="B35" t="s">
        <v>222</v>
      </c>
      <c r="D35" t="s">
        <v>222</v>
      </c>
      <c r="F35" t="s">
        <v>222</v>
      </c>
      <c r="I35" s="77">
        <v>0</v>
      </c>
      <c r="J35" t="s">
        <v>222</v>
      </c>
      <c r="K35" t="s">
        <v>222</v>
      </c>
      <c r="L35" s="78">
        <v>0</v>
      </c>
      <c r="M35" s="78">
        <v>0</v>
      </c>
      <c r="N35" s="77">
        <v>0</v>
      </c>
      <c r="O35" s="77">
        <v>0</v>
      </c>
      <c r="P35" s="77">
        <v>0</v>
      </c>
      <c r="Q35" s="78">
        <v>0</v>
      </c>
      <c r="R35" s="78">
        <v>0</v>
      </c>
    </row>
    <row r="36" spans="2:18">
      <c r="B36" s="79" t="s">
        <v>664</v>
      </c>
      <c r="I36" s="81">
        <v>0</v>
      </c>
      <c r="M36" s="80">
        <v>0</v>
      </c>
      <c r="N36" s="81">
        <v>0</v>
      </c>
      <c r="P36" s="81">
        <v>0</v>
      </c>
      <c r="Q36" s="80">
        <v>0</v>
      </c>
      <c r="R36" s="80">
        <v>0</v>
      </c>
    </row>
    <row r="37" spans="2:18">
      <c r="B37" t="s">
        <v>222</v>
      </c>
      <c r="D37" t="s">
        <v>222</v>
      </c>
      <c r="F37" t="s">
        <v>222</v>
      </c>
      <c r="I37" s="77">
        <v>0</v>
      </c>
      <c r="J37" t="s">
        <v>222</v>
      </c>
      <c r="K37" t="s">
        <v>222</v>
      </c>
      <c r="L37" s="78">
        <v>0</v>
      </c>
      <c r="M37" s="78">
        <v>0</v>
      </c>
      <c r="N37" s="77">
        <v>0</v>
      </c>
      <c r="O37" s="77">
        <v>0</v>
      </c>
      <c r="P37" s="77">
        <v>0</v>
      </c>
      <c r="Q37" s="78">
        <v>0</v>
      </c>
      <c r="R37" s="78">
        <v>0</v>
      </c>
    </row>
    <row r="38" spans="2:18">
      <c r="B38" s="79" t="s">
        <v>665</v>
      </c>
      <c r="I38" s="81">
        <v>0</v>
      </c>
      <c r="M38" s="80">
        <v>0</v>
      </c>
      <c r="N38" s="81">
        <v>0</v>
      </c>
      <c r="P38" s="81">
        <v>0</v>
      </c>
      <c r="Q38" s="80">
        <v>0</v>
      </c>
      <c r="R38" s="80">
        <v>0</v>
      </c>
    </row>
    <row r="39" spans="2:18">
      <c r="B39" t="s">
        <v>222</v>
      </c>
      <c r="D39" t="s">
        <v>222</v>
      </c>
      <c r="F39" t="s">
        <v>222</v>
      </c>
      <c r="I39" s="77">
        <v>0</v>
      </c>
      <c r="J39" t="s">
        <v>222</v>
      </c>
      <c r="K39" t="s">
        <v>222</v>
      </c>
      <c r="L39" s="78">
        <v>0</v>
      </c>
      <c r="M39" s="78">
        <v>0</v>
      </c>
      <c r="N39" s="77">
        <v>0</v>
      </c>
      <c r="O39" s="77">
        <v>0</v>
      </c>
      <c r="P39" s="77">
        <v>0</v>
      </c>
      <c r="Q39" s="78">
        <v>0</v>
      </c>
      <c r="R39" s="78">
        <v>0</v>
      </c>
    </row>
    <row r="40" spans="2:18">
      <c r="B40" s="79" t="s">
        <v>678</v>
      </c>
      <c r="I40" s="81">
        <v>0</v>
      </c>
      <c r="M40" s="80">
        <v>0</v>
      </c>
      <c r="N40" s="81">
        <v>0</v>
      </c>
      <c r="P40" s="81">
        <v>0</v>
      </c>
      <c r="Q40" s="80">
        <v>0</v>
      </c>
      <c r="R40" s="80">
        <v>0</v>
      </c>
    </row>
    <row r="41" spans="2:18">
      <c r="B41" t="s">
        <v>222</v>
      </c>
      <c r="D41" t="s">
        <v>222</v>
      </c>
      <c r="F41" t="s">
        <v>222</v>
      </c>
      <c r="I41" s="77">
        <v>0</v>
      </c>
      <c r="J41" t="s">
        <v>222</v>
      </c>
      <c r="K41" t="s">
        <v>222</v>
      </c>
      <c r="L41" s="78">
        <v>0</v>
      </c>
      <c r="M41" s="78">
        <v>0</v>
      </c>
      <c r="N41" s="77">
        <v>0</v>
      </c>
      <c r="O41" s="77">
        <v>0</v>
      </c>
      <c r="P41" s="77">
        <v>0</v>
      </c>
      <c r="Q41" s="78">
        <v>0</v>
      </c>
      <c r="R41" s="78">
        <v>0</v>
      </c>
    </row>
    <row r="42" spans="2:18">
      <c r="B42" t="s">
        <v>229</v>
      </c>
    </row>
    <row r="43" spans="2:18">
      <c r="B43" t="s">
        <v>287</v>
      </c>
    </row>
    <row r="44" spans="2:18">
      <c r="B44" t="s">
        <v>288</v>
      </c>
    </row>
    <row r="45" spans="2:18">
      <c r="B45" t="s">
        <v>289</v>
      </c>
    </row>
  </sheetData>
  <mergeCells count="1">
    <mergeCell ref="B7:R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L28"/>
  <sheetViews>
    <sheetView rightToLeft="1" workbookViewId="0">
      <selection activeCell="B8" sqref="B8:O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>
      <c r="B1" s="2" t="s">
        <v>0</v>
      </c>
      <c r="C1" t="s">
        <v>197</v>
      </c>
    </row>
    <row r="2" spans="2:64">
      <c r="B2" s="2" t="s">
        <v>1</v>
      </c>
      <c r="C2" t="s">
        <v>198</v>
      </c>
    </row>
    <row r="3" spans="2:64">
      <c r="B3" s="2" t="s">
        <v>2</v>
      </c>
      <c r="C3" t="s">
        <v>199</v>
      </c>
    </row>
    <row r="4" spans="2:64">
      <c r="B4" s="2" t="s">
        <v>3</v>
      </c>
      <c r="C4" t="s">
        <v>200</v>
      </c>
    </row>
    <row r="5" spans="2:64">
      <c r="B5" s="2"/>
    </row>
    <row r="7" spans="2:64" ht="26.25" customHeight="1">
      <c r="B7" s="100" t="s">
        <v>153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2"/>
    </row>
    <row r="8" spans="2:64" s="19" customFormat="1" ht="63">
      <c r="B8" s="50" t="s">
        <v>96</v>
      </c>
      <c r="C8" s="51" t="s">
        <v>49</v>
      </c>
      <c r="D8" s="51" t="s">
        <v>50</v>
      </c>
      <c r="E8" s="51" t="s">
        <v>51</v>
      </c>
      <c r="F8" s="51" t="s">
        <v>52</v>
      </c>
      <c r="G8" s="51" t="s">
        <v>72</v>
      </c>
      <c r="H8" s="51" t="s">
        <v>53</v>
      </c>
      <c r="I8" s="51" t="s">
        <v>154</v>
      </c>
      <c r="J8" s="51" t="s">
        <v>55</v>
      </c>
      <c r="K8" s="51" t="s">
        <v>187</v>
      </c>
      <c r="L8" s="51" t="s">
        <v>188</v>
      </c>
      <c r="M8" s="51" t="s">
        <v>5</v>
      </c>
      <c r="N8" s="51" t="s">
        <v>57</v>
      </c>
      <c r="O8" s="52" t="s">
        <v>183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155</v>
      </c>
      <c r="C11" s="7"/>
      <c r="D11" s="7"/>
      <c r="E11" s="7"/>
      <c r="F11" s="7"/>
      <c r="G11" s="7"/>
      <c r="H11" s="7"/>
      <c r="I11" s="7"/>
      <c r="J11" s="7"/>
      <c r="K11" s="75">
        <v>0</v>
      </c>
      <c r="L11" s="7"/>
      <c r="M11" s="75">
        <v>0</v>
      </c>
      <c r="N11" s="76">
        <v>0</v>
      </c>
      <c r="O11" s="76">
        <v>0</v>
      </c>
      <c r="P11" s="16"/>
      <c r="Q11" s="16"/>
      <c r="R11" s="16"/>
      <c r="S11" s="16"/>
      <c r="T11" s="16"/>
      <c r="U11" s="16"/>
      <c r="BL11" s="16"/>
    </row>
    <row r="12" spans="2:64">
      <c r="B12" s="79" t="s">
        <v>202</v>
      </c>
      <c r="G12" s="81">
        <v>0</v>
      </c>
      <c r="J12" s="80">
        <v>0</v>
      </c>
      <c r="K12" s="81">
        <v>0</v>
      </c>
      <c r="M12" s="81">
        <v>0</v>
      </c>
      <c r="N12" s="80">
        <v>0</v>
      </c>
      <c r="O12" s="80">
        <v>0</v>
      </c>
    </row>
    <row r="13" spans="2:64">
      <c r="B13" s="79" t="s">
        <v>583</v>
      </c>
      <c r="G13" s="81">
        <v>0</v>
      </c>
      <c r="J13" s="80">
        <v>0</v>
      </c>
      <c r="K13" s="81">
        <v>0</v>
      </c>
      <c r="M13" s="81">
        <v>0</v>
      </c>
      <c r="N13" s="80">
        <v>0</v>
      </c>
      <c r="O13" s="80">
        <v>0</v>
      </c>
    </row>
    <row r="14" spans="2:64">
      <c r="B14" t="s">
        <v>222</v>
      </c>
      <c r="C14" t="s">
        <v>222</v>
      </c>
      <c r="E14" t="s">
        <v>222</v>
      </c>
      <c r="G14" s="77">
        <v>0</v>
      </c>
      <c r="H14" t="s">
        <v>222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</row>
    <row r="15" spans="2:64">
      <c r="B15" s="79" t="s">
        <v>584</v>
      </c>
      <c r="G15" s="81">
        <v>0</v>
      </c>
      <c r="J15" s="80">
        <v>0</v>
      </c>
      <c r="K15" s="81">
        <v>0</v>
      </c>
      <c r="M15" s="81">
        <v>0</v>
      </c>
      <c r="N15" s="80">
        <v>0</v>
      </c>
      <c r="O15" s="80">
        <v>0</v>
      </c>
    </row>
    <row r="16" spans="2:64">
      <c r="B16" t="s">
        <v>222</v>
      </c>
      <c r="C16" t="s">
        <v>222</v>
      </c>
      <c r="E16" t="s">
        <v>222</v>
      </c>
      <c r="G16" s="77">
        <v>0</v>
      </c>
      <c r="H16" t="s">
        <v>222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</row>
    <row r="17" spans="2:15">
      <c r="B17" s="79" t="s">
        <v>684</v>
      </c>
      <c r="G17" s="81">
        <v>0</v>
      </c>
      <c r="J17" s="80">
        <v>0</v>
      </c>
      <c r="K17" s="81">
        <v>0</v>
      </c>
      <c r="M17" s="81">
        <v>0</v>
      </c>
      <c r="N17" s="80">
        <v>0</v>
      </c>
      <c r="O17" s="80">
        <v>0</v>
      </c>
    </row>
    <row r="18" spans="2:15">
      <c r="B18" t="s">
        <v>222</v>
      </c>
      <c r="C18" t="s">
        <v>222</v>
      </c>
      <c r="E18" t="s">
        <v>222</v>
      </c>
      <c r="G18" s="77">
        <v>0</v>
      </c>
      <c r="H18" t="s">
        <v>222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</row>
    <row r="19" spans="2:15">
      <c r="B19" s="79" t="s">
        <v>685</v>
      </c>
      <c r="G19" s="81">
        <v>0</v>
      </c>
      <c r="J19" s="80">
        <v>0</v>
      </c>
      <c r="K19" s="81">
        <v>0</v>
      </c>
      <c r="M19" s="81">
        <v>0</v>
      </c>
      <c r="N19" s="80">
        <v>0</v>
      </c>
      <c r="O19" s="80">
        <v>0</v>
      </c>
    </row>
    <row r="20" spans="2:15">
      <c r="B20" t="s">
        <v>222</v>
      </c>
      <c r="C20" t="s">
        <v>222</v>
      </c>
      <c r="E20" t="s">
        <v>222</v>
      </c>
      <c r="G20" s="77">
        <v>0</v>
      </c>
      <c r="H20" t="s">
        <v>222</v>
      </c>
      <c r="I20" s="78">
        <v>0</v>
      </c>
      <c r="J20" s="78">
        <v>0</v>
      </c>
      <c r="K20" s="77">
        <v>0</v>
      </c>
      <c r="L20" s="77">
        <v>0</v>
      </c>
      <c r="M20" s="77">
        <v>0</v>
      </c>
      <c r="N20" s="78">
        <v>0</v>
      </c>
      <c r="O20" s="78">
        <v>0</v>
      </c>
    </row>
    <row r="21" spans="2:15">
      <c r="B21" s="79" t="s">
        <v>511</v>
      </c>
      <c r="G21" s="81">
        <v>0</v>
      </c>
      <c r="J21" s="80">
        <v>0</v>
      </c>
      <c r="K21" s="81">
        <v>0</v>
      </c>
      <c r="M21" s="81">
        <v>0</v>
      </c>
      <c r="N21" s="80">
        <v>0</v>
      </c>
      <c r="O21" s="80">
        <v>0</v>
      </c>
    </row>
    <row r="22" spans="2:15">
      <c r="B22" t="s">
        <v>222</v>
      </c>
      <c r="C22" t="s">
        <v>222</v>
      </c>
      <c r="E22" t="s">
        <v>222</v>
      </c>
      <c r="G22" s="77">
        <v>0</v>
      </c>
      <c r="H22" t="s">
        <v>222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</row>
    <row r="23" spans="2:15">
      <c r="B23" s="79" t="s">
        <v>227</v>
      </c>
      <c r="G23" s="81">
        <v>0</v>
      </c>
      <c r="J23" s="80">
        <v>0</v>
      </c>
      <c r="K23" s="81">
        <v>0</v>
      </c>
      <c r="M23" s="81">
        <v>0</v>
      </c>
      <c r="N23" s="80">
        <v>0</v>
      </c>
      <c r="O23" s="80">
        <v>0</v>
      </c>
    </row>
    <row r="24" spans="2:15">
      <c r="B24" t="s">
        <v>222</v>
      </c>
      <c r="C24" t="s">
        <v>222</v>
      </c>
      <c r="E24" t="s">
        <v>222</v>
      </c>
      <c r="G24" s="77">
        <v>0</v>
      </c>
      <c r="H24" t="s">
        <v>222</v>
      </c>
      <c r="I24" s="78">
        <v>0</v>
      </c>
      <c r="J24" s="78">
        <v>0</v>
      </c>
      <c r="K24" s="77">
        <v>0</v>
      </c>
      <c r="L24" s="77">
        <v>0</v>
      </c>
      <c r="M24" s="77">
        <v>0</v>
      </c>
      <c r="N24" s="78">
        <v>0</v>
      </c>
      <c r="O24" s="78">
        <v>0</v>
      </c>
    </row>
    <row r="25" spans="2:15">
      <c r="B25" t="s">
        <v>229</v>
      </c>
    </row>
    <row r="26" spans="2:15">
      <c r="B26" t="s">
        <v>287</v>
      </c>
    </row>
    <row r="27" spans="2:15">
      <c r="B27" t="s">
        <v>288</v>
      </c>
    </row>
    <row r="28" spans="2:15">
      <c r="B28" t="s">
        <v>289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C846"/>
  <sheetViews>
    <sheetView rightToLeft="1" workbookViewId="0">
      <selection activeCell="B24" sqref="B24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29.1406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>
      <c r="B1" s="2" t="s">
        <v>0</v>
      </c>
      <c r="C1" t="s">
        <v>197</v>
      </c>
    </row>
    <row r="2" spans="2:55">
      <c r="B2" s="2" t="s">
        <v>1</v>
      </c>
      <c r="C2" t="s">
        <v>198</v>
      </c>
    </row>
    <row r="3" spans="2:55">
      <c r="B3" s="2" t="s">
        <v>2</v>
      </c>
      <c r="C3" t="s">
        <v>199</v>
      </c>
    </row>
    <row r="4" spans="2:55">
      <c r="B4" s="2" t="s">
        <v>3</v>
      </c>
      <c r="C4" t="s">
        <v>200</v>
      </c>
    </row>
    <row r="5" spans="2:55">
      <c r="B5" s="2"/>
    </row>
    <row r="7" spans="2:55" ht="26.25" customHeight="1">
      <c r="B7" s="100" t="s">
        <v>156</v>
      </c>
      <c r="C7" s="101"/>
      <c r="D7" s="101"/>
      <c r="E7" s="101"/>
      <c r="F7" s="101"/>
      <c r="G7" s="101"/>
      <c r="H7" s="101"/>
      <c r="I7" s="101"/>
      <c r="J7" s="102"/>
    </row>
    <row r="8" spans="2:55" s="19" customFormat="1" ht="63">
      <c r="B8" s="50" t="s">
        <v>96</v>
      </c>
      <c r="C8" s="53" t="s">
        <v>157</v>
      </c>
      <c r="D8" s="53" t="s">
        <v>158</v>
      </c>
      <c r="E8" s="53" t="s">
        <v>159</v>
      </c>
      <c r="F8" s="53" t="s">
        <v>53</v>
      </c>
      <c r="G8" s="53" t="s">
        <v>160</v>
      </c>
      <c r="H8" s="53" t="s">
        <v>57</v>
      </c>
      <c r="I8" s="54" t="s">
        <v>58</v>
      </c>
      <c r="J8" s="74" t="s">
        <v>181</v>
      </c>
    </row>
    <row r="9" spans="2:55" s="19" customFormat="1" ht="22.5" customHeight="1">
      <c r="B9" s="20"/>
      <c r="C9" s="21" t="s">
        <v>74</v>
      </c>
      <c r="D9" s="21"/>
      <c r="E9" s="21" t="s">
        <v>7</v>
      </c>
      <c r="F9" s="21"/>
      <c r="G9" s="21" t="s">
        <v>182</v>
      </c>
      <c r="H9" s="31" t="s">
        <v>7</v>
      </c>
      <c r="I9" s="45" t="s">
        <v>7</v>
      </c>
      <c r="J9" s="45"/>
    </row>
    <row r="10" spans="2:5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34" t="s">
        <v>62</v>
      </c>
      <c r="I10" s="34" t="s">
        <v>63</v>
      </c>
      <c r="J10" s="34" t="s">
        <v>64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161</v>
      </c>
      <c r="C11" s="7"/>
      <c r="D11" s="7"/>
      <c r="E11" s="76">
        <v>0</v>
      </c>
      <c r="F11" s="7"/>
      <c r="G11" s="75">
        <v>0</v>
      </c>
      <c r="H11" s="76">
        <v>0</v>
      </c>
      <c r="I11" s="76">
        <v>0</v>
      </c>
      <c r="J11" s="34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79" t="s">
        <v>202</v>
      </c>
      <c r="E12" s="80">
        <v>0</v>
      </c>
      <c r="F12" s="19"/>
      <c r="G12" s="81">
        <v>0</v>
      </c>
      <c r="H12" s="80">
        <v>0</v>
      </c>
      <c r="I12" s="80">
        <v>0</v>
      </c>
    </row>
    <row r="13" spans="2:55">
      <c r="B13" s="79" t="s">
        <v>686</v>
      </c>
      <c r="E13" s="80">
        <v>0</v>
      </c>
      <c r="F13" s="19"/>
      <c r="G13" s="81">
        <v>0</v>
      </c>
      <c r="H13" s="80">
        <v>0</v>
      </c>
      <c r="I13" s="80">
        <v>0</v>
      </c>
    </row>
    <row r="14" spans="2:55">
      <c r="B14" t="s">
        <v>222</v>
      </c>
      <c r="E14" s="78">
        <v>0</v>
      </c>
      <c r="F14" t="s">
        <v>222</v>
      </c>
      <c r="G14" s="77">
        <v>0</v>
      </c>
      <c r="H14" s="78">
        <v>0</v>
      </c>
      <c r="I14" s="78">
        <v>0</v>
      </c>
    </row>
    <row r="15" spans="2:55">
      <c r="B15" s="79" t="s">
        <v>687</v>
      </c>
      <c r="E15" s="80">
        <v>0</v>
      </c>
      <c r="F15" s="19"/>
      <c r="G15" s="81">
        <v>0</v>
      </c>
      <c r="H15" s="80">
        <v>0</v>
      </c>
      <c r="I15" s="80">
        <v>0</v>
      </c>
    </row>
    <row r="16" spans="2:55">
      <c r="B16" t="s">
        <v>222</v>
      </c>
      <c r="E16" s="78">
        <v>0</v>
      </c>
      <c r="F16" t="s">
        <v>222</v>
      </c>
      <c r="G16" s="77">
        <v>0</v>
      </c>
      <c r="H16" s="78">
        <v>0</v>
      </c>
      <c r="I16" s="78">
        <v>0</v>
      </c>
    </row>
    <row r="17" spans="2:9">
      <c r="B17" s="79" t="s">
        <v>227</v>
      </c>
      <c r="E17" s="80">
        <v>0</v>
      </c>
      <c r="F17" s="19"/>
      <c r="G17" s="81">
        <v>0</v>
      </c>
      <c r="H17" s="80">
        <v>0</v>
      </c>
      <c r="I17" s="80">
        <v>0</v>
      </c>
    </row>
    <row r="18" spans="2:9">
      <c r="B18" s="79" t="s">
        <v>686</v>
      </c>
      <c r="E18" s="80">
        <v>0</v>
      </c>
      <c r="F18" s="19"/>
      <c r="G18" s="81">
        <v>0</v>
      </c>
      <c r="H18" s="80">
        <v>0</v>
      </c>
      <c r="I18" s="80">
        <v>0</v>
      </c>
    </row>
    <row r="19" spans="2:9">
      <c r="B19" t="s">
        <v>222</v>
      </c>
      <c r="E19" s="78">
        <v>0</v>
      </c>
      <c r="F19" t="s">
        <v>222</v>
      </c>
      <c r="G19" s="77">
        <v>0</v>
      </c>
      <c r="H19" s="78">
        <v>0</v>
      </c>
      <c r="I19" s="78">
        <v>0</v>
      </c>
    </row>
    <row r="20" spans="2:9">
      <c r="B20" s="79" t="s">
        <v>687</v>
      </c>
      <c r="E20" s="80">
        <v>0</v>
      </c>
      <c r="F20" s="19"/>
      <c r="G20" s="81">
        <v>0</v>
      </c>
      <c r="H20" s="80">
        <v>0</v>
      </c>
      <c r="I20" s="80">
        <v>0</v>
      </c>
    </row>
    <row r="21" spans="2:9">
      <c r="B21" t="s">
        <v>222</v>
      </c>
      <c r="E21" s="78">
        <v>0</v>
      </c>
      <c r="F21" t="s">
        <v>222</v>
      </c>
      <c r="G21" s="77">
        <v>0</v>
      </c>
      <c r="H21" s="78">
        <v>0</v>
      </c>
      <c r="I21" s="78">
        <v>0</v>
      </c>
    </row>
    <row r="22" spans="2:9">
      <c r="F22" s="19"/>
      <c r="G22" s="19"/>
      <c r="H22" s="19"/>
    </row>
    <row r="23" spans="2:9">
      <c r="F23" s="19"/>
      <c r="G23" s="19"/>
      <c r="H23" s="19"/>
    </row>
    <row r="24" spans="2:9">
      <c r="F24" s="19"/>
      <c r="G24" s="19"/>
      <c r="H24" s="19"/>
    </row>
    <row r="25" spans="2:9">
      <c r="F25" s="19"/>
      <c r="G25" s="19"/>
      <c r="H25" s="19"/>
    </row>
    <row r="26" spans="2:9">
      <c r="F26" s="19"/>
      <c r="G26" s="19"/>
      <c r="H26" s="19"/>
    </row>
    <row r="27" spans="2:9">
      <c r="F27" s="19"/>
      <c r="G27" s="19"/>
      <c r="H27" s="19"/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</sheetData>
  <mergeCells count="1">
    <mergeCell ref="B7:J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6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2" t="s">
        <v>198</v>
      </c>
    </row>
    <row r="3" spans="2:60">
      <c r="B3" s="2" t="s">
        <v>2</v>
      </c>
      <c r="C3" s="2" t="s">
        <v>199</v>
      </c>
    </row>
    <row r="4" spans="2:60">
      <c r="B4" s="2" t="s">
        <v>3</v>
      </c>
      <c r="C4" s="2" t="s">
        <v>200</v>
      </c>
    </row>
    <row r="5" spans="2:60">
      <c r="B5" s="2"/>
      <c r="C5" s="2"/>
    </row>
    <row r="7" spans="2:60" ht="26.25" customHeight="1">
      <c r="B7" s="100" t="s">
        <v>162</v>
      </c>
      <c r="C7" s="101"/>
      <c r="D7" s="101"/>
      <c r="E7" s="101"/>
      <c r="F7" s="101"/>
      <c r="G7" s="101"/>
      <c r="H7" s="101"/>
      <c r="I7" s="101"/>
      <c r="J7" s="101"/>
      <c r="K7" s="102"/>
    </row>
    <row r="8" spans="2:60" s="19" customFormat="1" ht="66">
      <c r="B8" s="50" t="s">
        <v>96</v>
      </c>
      <c r="C8" s="50" t="s">
        <v>50</v>
      </c>
      <c r="D8" s="50" t="s">
        <v>51</v>
      </c>
      <c r="E8" s="50" t="s">
        <v>163</v>
      </c>
      <c r="F8" s="50" t="s">
        <v>164</v>
      </c>
      <c r="G8" s="50" t="s">
        <v>53</v>
      </c>
      <c r="H8" s="50" t="s">
        <v>165</v>
      </c>
      <c r="I8" s="50" t="s">
        <v>5</v>
      </c>
      <c r="J8" s="50" t="s">
        <v>57</v>
      </c>
      <c r="K8" s="50" t="s">
        <v>58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34" t="s">
        <v>64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166</v>
      </c>
      <c r="C11" s="7"/>
      <c r="D11" s="7"/>
      <c r="E11" s="7"/>
      <c r="F11" s="7"/>
      <c r="G11" s="7"/>
      <c r="H11" s="7"/>
      <c r="I11" s="75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202</v>
      </c>
      <c r="D12" s="19"/>
      <c r="E12" s="19"/>
      <c r="F12" s="19"/>
      <c r="G12" s="19"/>
      <c r="H12" s="80">
        <v>0</v>
      </c>
      <c r="I12" s="81">
        <v>0</v>
      </c>
      <c r="J12" s="80">
        <v>0</v>
      </c>
      <c r="K12" s="80">
        <v>0</v>
      </c>
    </row>
    <row r="13" spans="2:60">
      <c r="B13" t="s">
        <v>222</v>
      </c>
      <c r="D13" t="s">
        <v>222</v>
      </c>
      <c r="E13" s="19"/>
      <c r="F13" s="78">
        <v>0</v>
      </c>
      <c r="G13" t="s">
        <v>222</v>
      </c>
      <c r="H13" s="78">
        <v>0</v>
      </c>
      <c r="I13" s="77">
        <v>0</v>
      </c>
      <c r="J13" s="78">
        <v>0</v>
      </c>
      <c r="K13" s="78">
        <v>0</v>
      </c>
    </row>
    <row r="14" spans="2:60">
      <c r="B14" s="79" t="s">
        <v>227</v>
      </c>
      <c r="D14" s="19"/>
      <c r="E14" s="19"/>
      <c r="F14" s="19"/>
      <c r="G14" s="19"/>
      <c r="H14" s="80">
        <v>0</v>
      </c>
      <c r="I14" s="81">
        <v>0</v>
      </c>
      <c r="J14" s="80">
        <v>0</v>
      </c>
      <c r="K14" s="80">
        <v>0</v>
      </c>
    </row>
    <row r="15" spans="2:60">
      <c r="B15" t="s">
        <v>222</v>
      </c>
      <c r="D15" t="s">
        <v>222</v>
      </c>
      <c r="E15" s="19"/>
      <c r="F15" s="78">
        <v>0</v>
      </c>
      <c r="G15" t="s">
        <v>222</v>
      </c>
      <c r="H15" s="78">
        <v>0</v>
      </c>
      <c r="I15" s="77">
        <v>0</v>
      </c>
      <c r="J15" s="78">
        <v>0</v>
      </c>
      <c r="K15" s="78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5"/>
      <c r="G601" s="55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7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  <c r="C2" t="s">
        <v>198</v>
      </c>
    </row>
    <row r="3" spans="2:60">
      <c r="B3" s="2" t="s">
        <v>2</v>
      </c>
      <c r="C3" t="s">
        <v>199</v>
      </c>
    </row>
    <row r="4" spans="2:60">
      <c r="B4" s="2" t="s">
        <v>3</v>
      </c>
      <c r="C4" t="s">
        <v>200</v>
      </c>
    </row>
    <row r="5" spans="2:60">
      <c r="B5" s="2"/>
    </row>
    <row r="7" spans="2:60" ht="26.25" customHeight="1">
      <c r="B7" s="100" t="s">
        <v>167</v>
      </c>
      <c r="C7" s="101"/>
      <c r="D7" s="101"/>
      <c r="E7" s="101"/>
      <c r="F7" s="101"/>
      <c r="G7" s="101"/>
      <c r="H7" s="101"/>
      <c r="I7" s="101"/>
      <c r="J7" s="101"/>
      <c r="K7" s="102"/>
    </row>
    <row r="8" spans="2:60" s="19" customFormat="1" ht="63">
      <c r="B8" s="50" t="s">
        <v>96</v>
      </c>
      <c r="C8" s="53" t="s">
        <v>49</v>
      </c>
      <c r="D8" s="53" t="s">
        <v>51</v>
      </c>
      <c r="E8" s="53" t="s">
        <v>163</v>
      </c>
      <c r="F8" s="53" t="s">
        <v>164</v>
      </c>
      <c r="G8" s="53" t="s">
        <v>53</v>
      </c>
      <c r="H8" s="53" t="s">
        <v>165</v>
      </c>
      <c r="I8" s="53" t="s">
        <v>5</v>
      </c>
      <c r="J8" s="53" t="s">
        <v>57</v>
      </c>
      <c r="K8" s="54" t="s">
        <v>58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168</v>
      </c>
      <c r="C11" s="25"/>
      <c r="D11" s="7"/>
      <c r="E11" s="7"/>
      <c r="F11" s="7"/>
      <c r="G11" s="7"/>
      <c r="H11" s="76">
        <v>0</v>
      </c>
      <c r="I11" s="75">
        <v>993.33412439999995</v>
      </c>
      <c r="J11" s="76">
        <v>1</v>
      </c>
      <c r="K11" s="76">
        <v>2.2000000000000001E-3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202</v>
      </c>
      <c r="C12" s="15"/>
      <c r="D12" s="15"/>
      <c r="E12" s="15"/>
      <c r="F12" s="15"/>
      <c r="G12" s="15"/>
      <c r="H12" s="80">
        <v>0</v>
      </c>
      <c r="I12" s="81">
        <v>0</v>
      </c>
      <c r="J12" s="80">
        <v>0</v>
      </c>
      <c r="K12" s="80">
        <v>0</v>
      </c>
    </row>
    <row r="13" spans="2:60">
      <c r="B13" t="s">
        <v>222</v>
      </c>
      <c r="C13" t="s">
        <v>222</v>
      </c>
      <c r="D13" t="s">
        <v>222</v>
      </c>
      <c r="E13" s="19"/>
      <c r="F13" s="78">
        <v>0</v>
      </c>
      <c r="G13" t="s">
        <v>222</v>
      </c>
      <c r="H13" s="78">
        <v>0</v>
      </c>
      <c r="I13" s="77">
        <v>0</v>
      </c>
      <c r="J13" s="78">
        <v>0</v>
      </c>
      <c r="K13" s="78">
        <v>0</v>
      </c>
    </row>
    <row r="14" spans="2:60">
      <c r="B14" s="79" t="s">
        <v>227</v>
      </c>
      <c r="D14" s="19"/>
      <c r="E14" s="19"/>
      <c r="F14" s="19"/>
      <c r="G14" s="19"/>
      <c r="H14" s="80">
        <v>0</v>
      </c>
      <c r="I14" s="81">
        <v>993.33412439999995</v>
      </c>
      <c r="J14" s="80">
        <v>1</v>
      </c>
      <c r="K14" s="80">
        <v>2.2000000000000001E-3</v>
      </c>
    </row>
    <row r="15" spans="2:60">
      <c r="B15" t="s">
        <v>688</v>
      </c>
      <c r="C15" t="s">
        <v>689</v>
      </c>
      <c r="D15" t="s">
        <v>222</v>
      </c>
      <c r="E15" t="s">
        <v>563</v>
      </c>
      <c r="F15" s="78">
        <v>0</v>
      </c>
      <c r="G15" t="s">
        <v>106</v>
      </c>
      <c r="H15" s="78">
        <v>0</v>
      </c>
      <c r="I15" s="77">
        <v>993.33412439999995</v>
      </c>
      <c r="J15" s="78">
        <v>1</v>
      </c>
      <c r="K15" s="78">
        <v>2.2000000000000001E-3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  <row r="607" spans="4:8">
      <c r="E607" s="55"/>
      <c r="G607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Q18"/>
  <sheetViews>
    <sheetView rightToLeft="1" workbookViewId="0">
      <selection activeCell="B24" sqref="B24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6.140625" style="19" customWidth="1"/>
    <col min="15" max="16" width="5.7109375" style="19" customWidth="1"/>
    <col min="17" max="17" width="6.85546875" style="19" customWidth="1"/>
    <col min="18" max="18" width="6.42578125" style="16" customWidth="1"/>
    <col min="19" max="19" width="6.7109375" style="16" customWidth="1"/>
    <col min="20" max="20" width="7.28515625" style="16" customWidth="1"/>
    <col min="21" max="32" width="5.7109375" style="16" customWidth="1"/>
    <col min="33" max="16384" width="9.140625" style="16"/>
  </cols>
  <sheetData>
    <row r="1" spans="2:17">
      <c r="B1" s="2" t="s">
        <v>0</v>
      </c>
      <c r="C1" t="s">
        <v>197</v>
      </c>
    </row>
    <row r="2" spans="2:17">
      <c r="B2" s="2" t="s">
        <v>1</v>
      </c>
      <c r="C2" t="s">
        <v>198</v>
      </c>
    </row>
    <row r="3" spans="2:17">
      <c r="B3" s="2" t="s">
        <v>2</v>
      </c>
      <c r="C3" t="s">
        <v>199</v>
      </c>
    </row>
    <row r="4" spans="2:17">
      <c r="B4" s="2" t="s">
        <v>3</v>
      </c>
      <c r="C4" t="s">
        <v>200</v>
      </c>
    </row>
    <row r="5" spans="2:17">
      <c r="B5" s="2"/>
    </row>
    <row r="7" spans="2:17" ht="26.25" customHeight="1">
      <c r="B7" s="100" t="s">
        <v>169</v>
      </c>
      <c r="C7" s="101"/>
      <c r="D7" s="101"/>
    </row>
    <row r="8" spans="2:17" s="19" customFormat="1" ht="47.25">
      <c r="B8" s="50" t="s">
        <v>96</v>
      </c>
      <c r="C8" s="56" t="s">
        <v>170</v>
      </c>
      <c r="D8" s="57" t="s">
        <v>171</v>
      </c>
    </row>
    <row r="9" spans="2:17" s="19" customFormat="1">
      <c r="B9" s="20"/>
      <c r="C9" s="31" t="s">
        <v>185</v>
      </c>
      <c r="D9" s="45" t="s">
        <v>74</v>
      </c>
    </row>
    <row r="10" spans="2:17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</row>
    <row r="11" spans="2:17" s="23" customFormat="1" ht="18" customHeight="1">
      <c r="B11" s="24" t="s">
        <v>172</v>
      </c>
      <c r="C11" s="75">
        <f>C12+C15</f>
        <v>5147.5693818999998</v>
      </c>
      <c r="D11" s="34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</row>
    <row r="12" spans="2:17">
      <c r="B12" s="79" t="s">
        <v>202</v>
      </c>
      <c r="C12" s="82">
        <f>SUM(C13:C14)</f>
        <v>2872.3919999999998</v>
      </c>
    </row>
    <row r="13" spans="2:17">
      <c r="B13" s="83" t="s">
        <v>690</v>
      </c>
      <c r="C13" s="85">
        <v>240.464</v>
      </c>
      <c r="D13" s="84">
        <v>44926</v>
      </c>
    </row>
    <row r="14" spans="2:17">
      <c r="B14" s="83" t="s">
        <v>691</v>
      </c>
      <c r="C14" s="85">
        <v>2631.9279999999999</v>
      </c>
      <c r="D14" s="84">
        <v>46196</v>
      </c>
    </row>
    <row r="15" spans="2:17">
      <c r="B15" s="79" t="s">
        <v>227</v>
      </c>
      <c r="C15" s="82">
        <f>SUM(C16:C18)</f>
        <v>2275.1773819</v>
      </c>
    </row>
    <row r="16" spans="2:17">
      <c r="B16" s="83" t="s">
        <v>692</v>
      </c>
      <c r="C16" s="85">
        <v>886.80406000000005</v>
      </c>
      <c r="D16" s="84">
        <v>44926</v>
      </c>
    </row>
    <row r="17" spans="2:4">
      <c r="B17" s="83" t="s">
        <v>693</v>
      </c>
      <c r="C17" s="85">
        <v>149.85534999999999</v>
      </c>
      <c r="D17" s="84">
        <v>44926</v>
      </c>
    </row>
    <row r="18" spans="2:4">
      <c r="B18" s="83" t="s">
        <v>694</v>
      </c>
      <c r="C18" s="85">
        <v>1238.5179719</v>
      </c>
      <c r="D18" s="84">
        <v>45748</v>
      </c>
    </row>
  </sheetData>
  <mergeCells count="1">
    <mergeCell ref="B7:D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B1:R37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  <c r="C2" t="s">
        <v>198</v>
      </c>
    </row>
    <row r="3" spans="2:18">
      <c r="B3" s="2" t="s">
        <v>2</v>
      </c>
      <c r="C3" t="s">
        <v>199</v>
      </c>
    </row>
    <row r="4" spans="2:18">
      <c r="B4" s="2" t="s">
        <v>3</v>
      </c>
      <c r="C4" t="s">
        <v>200</v>
      </c>
    </row>
    <row r="5" spans="2:18">
      <c r="B5" s="2"/>
    </row>
    <row r="7" spans="2:18" ht="26.25" customHeight="1">
      <c r="B7" s="100" t="s">
        <v>173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2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190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35"/>
    </row>
    <row r="11" spans="2:18" s="23" customFormat="1" ht="18" customHeight="1">
      <c r="B11" s="24" t="s">
        <v>176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202</v>
      </c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291</v>
      </c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222</v>
      </c>
      <c r="C14" t="s">
        <v>222</v>
      </c>
      <c r="D14" t="s">
        <v>222</v>
      </c>
      <c r="E14" t="s">
        <v>222</v>
      </c>
      <c r="H14" s="77">
        <v>0</v>
      </c>
      <c r="I14" t="s">
        <v>222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256</v>
      </c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222</v>
      </c>
      <c r="C16" t="s">
        <v>222</v>
      </c>
      <c r="D16" t="s">
        <v>222</v>
      </c>
      <c r="E16" t="s">
        <v>222</v>
      </c>
      <c r="H16" s="77">
        <v>0</v>
      </c>
      <c r="I16" t="s">
        <v>222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292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222</v>
      </c>
      <c r="C18" t="s">
        <v>222</v>
      </c>
      <c r="D18" t="s">
        <v>222</v>
      </c>
      <c r="E18" t="s">
        <v>222</v>
      </c>
      <c r="H18" s="77">
        <v>0</v>
      </c>
      <c r="I18" t="s">
        <v>222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511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222</v>
      </c>
      <c r="C20" t="s">
        <v>222</v>
      </c>
      <c r="D20" t="s">
        <v>222</v>
      </c>
      <c r="E20" t="s">
        <v>222</v>
      </c>
      <c r="H20" s="77">
        <v>0</v>
      </c>
      <c r="I20" t="s">
        <v>222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227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293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222</v>
      </c>
      <c r="C23" t="s">
        <v>222</v>
      </c>
      <c r="D23" t="s">
        <v>222</v>
      </c>
      <c r="E23" t="s">
        <v>222</v>
      </c>
      <c r="H23" s="77">
        <v>0</v>
      </c>
      <c r="I23" t="s">
        <v>222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294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222</v>
      </c>
      <c r="C25" t="s">
        <v>222</v>
      </c>
      <c r="D25" t="s">
        <v>222</v>
      </c>
      <c r="E25" t="s">
        <v>222</v>
      </c>
      <c r="H25" s="77">
        <v>0</v>
      </c>
      <c r="I25" t="s">
        <v>222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229</v>
      </c>
      <c r="D26" s="16"/>
    </row>
    <row r="27" spans="2:16">
      <c r="B27" t="s">
        <v>287</v>
      </c>
      <c r="D27" s="16"/>
    </row>
    <row r="28" spans="2:16">
      <c r="B28" t="s">
        <v>289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R38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  <c r="C2" t="s">
        <v>198</v>
      </c>
    </row>
    <row r="3" spans="2:18">
      <c r="B3" s="2" t="s">
        <v>2</v>
      </c>
      <c r="C3" t="s">
        <v>199</v>
      </c>
    </row>
    <row r="4" spans="2:18">
      <c r="B4" s="2" t="s">
        <v>3</v>
      </c>
      <c r="C4" t="s">
        <v>200</v>
      </c>
    </row>
    <row r="5" spans="2:18">
      <c r="B5" s="2"/>
    </row>
    <row r="7" spans="2:18" ht="26.25" customHeight="1">
      <c r="B7" s="100" t="s">
        <v>177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2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18" s="23" customFormat="1" ht="18" customHeight="1">
      <c r="B11" s="24" t="s">
        <v>178</v>
      </c>
      <c r="C11" s="7"/>
      <c r="D11" s="7"/>
      <c r="E11" s="7"/>
      <c r="F11" s="7"/>
      <c r="G11" s="7"/>
      <c r="H11" s="7"/>
      <c r="I11" s="34"/>
      <c r="J11" s="34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202</v>
      </c>
      <c r="C12" s="16"/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583</v>
      </c>
      <c r="C13" s="16"/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222</v>
      </c>
      <c r="C14" t="s">
        <v>222</v>
      </c>
      <c r="D14" t="s">
        <v>222</v>
      </c>
      <c r="E14" t="s">
        <v>222</v>
      </c>
      <c r="H14" s="77">
        <v>0</v>
      </c>
      <c r="I14" t="s">
        <v>222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584</v>
      </c>
      <c r="C15" s="16"/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222</v>
      </c>
      <c r="C16" t="s">
        <v>222</v>
      </c>
      <c r="D16" t="s">
        <v>222</v>
      </c>
      <c r="E16" t="s">
        <v>222</v>
      </c>
      <c r="H16" s="77">
        <v>0</v>
      </c>
      <c r="I16" t="s">
        <v>222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292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222</v>
      </c>
      <c r="C18" t="s">
        <v>222</v>
      </c>
      <c r="D18" t="s">
        <v>222</v>
      </c>
      <c r="E18" t="s">
        <v>222</v>
      </c>
      <c r="H18" s="77">
        <v>0</v>
      </c>
      <c r="I18" t="s">
        <v>222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511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222</v>
      </c>
      <c r="C20" t="s">
        <v>222</v>
      </c>
      <c r="D20" t="s">
        <v>222</v>
      </c>
      <c r="E20" t="s">
        <v>222</v>
      </c>
      <c r="H20" s="77">
        <v>0</v>
      </c>
      <c r="I20" t="s">
        <v>222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227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293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222</v>
      </c>
      <c r="C23" t="s">
        <v>222</v>
      </c>
      <c r="D23" t="s">
        <v>222</v>
      </c>
      <c r="E23" t="s">
        <v>222</v>
      </c>
      <c r="H23" s="77">
        <v>0</v>
      </c>
      <c r="I23" t="s">
        <v>222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294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222</v>
      </c>
      <c r="C25" t="s">
        <v>222</v>
      </c>
      <c r="D25" t="s">
        <v>222</v>
      </c>
      <c r="E25" t="s">
        <v>222</v>
      </c>
      <c r="H25" s="77">
        <v>0</v>
      </c>
      <c r="I25" t="s">
        <v>222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229</v>
      </c>
      <c r="D26" s="16"/>
    </row>
    <row r="27" spans="2:16">
      <c r="B27" t="s">
        <v>287</v>
      </c>
      <c r="D27" s="16"/>
    </row>
    <row r="28" spans="2:16">
      <c r="B28" t="s">
        <v>289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W387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>
      <c r="B1" s="2" t="s">
        <v>0</v>
      </c>
      <c r="C1" t="s">
        <v>197</v>
      </c>
    </row>
    <row r="2" spans="2:23">
      <c r="B2" s="2" t="s">
        <v>1</v>
      </c>
      <c r="C2" t="s">
        <v>198</v>
      </c>
    </row>
    <row r="3" spans="2:23">
      <c r="B3" s="2" t="s">
        <v>2</v>
      </c>
      <c r="C3" t="s">
        <v>199</v>
      </c>
    </row>
    <row r="4" spans="2:23">
      <c r="B4" s="2" t="s">
        <v>3</v>
      </c>
      <c r="C4" t="s">
        <v>200</v>
      </c>
    </row>
    <row r="5" spans="2:23">
      <c r="B5" s="2"/>
    </row>
    <row r="7" spans="2:23" ht="26.25" customHeight="1">
      <c r="B7" s="100" t="s">
        <v>179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2"/>
    </row>
    <row r="8" spans="2:23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23" s="23" customFormat="1" ht="18" customHeight="1">
      <c r="B11" s="24" t="s">
        <v>180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23">
      <c r="B12" s="79" t="s">
        <v>202</v>
      </c>
      <c r="E12" s="15"/>
      <c r="F12" s="15"/>
      <c r="G12" s="15"/>
      <c r="H12" s="81">
        <v>0</v>
      </c>
      <c r="I12" s="15"/>
      <c r="J12" s="15"/>
      <c r="K12" s="15"/>
      <c r="L12" s="81">
        <v>0</v>
      </c>
      <c r="M12" s="81">
        <v>0</v>
      </c>
      <c r="N12" s="15"/>
      <c r="O12" s="80">
        <v>0</v>
      </c>
      <c r="P12" s="80">
        <v>0</v>
      </c>
      <c r="Q12" s="15"/>
      <c r="R12" s="15"/>
      <c r="S12" s="15"/>
      <c r="T12" s="15"/>
      <c r="U12" s="15"/>
      <c r="V12" s="15"/>
      <c r="W12" s="15"/>
    </row>
    <row r="13" spans="2:23">
      <c r="B13" s="79" t="s">
        <v>583</v>
      </c>
      <c r="E13" s="15"/>
      <c r="F13" s="15"/>
      <c r="G13" s="15"/>
      <c r="H13" s="81">
        <v>0</v>
      </c>
      <c r="I13" s="15"/>
      <c r="J13" s="15"/>
      <c r="K13" s="15"/>
      <c r="L13" s="81">
        <v>0</v>
      </c>
      <c r="M13" s="81">
        <v>0</v>
      </c>
      <c r="N13" s="15"/>
      <c r="O13" s="80">
        <v>0</v>
      </c>
      <c r="P13" s="80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222</v>
      </c>
      <c r="C14" t="s">
        <v>222</v>
      </c>
      <c r="D14" t="s">
        <v>222</v>
      </c>
      <c r="E14" t="s">
        <v>222</v>
      </c>
      <c r="F14" s="15"/>
      <c r="G14" s="15"/>
      <c r="H14" s="77">
        <v>0</v>
      </c>
      <c r="I14" t="s">
        <v>222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  <c r="Q14" s="15"/>
      <c r="R14" s="15"/>
      <c r="S14" s="15"/>
      <c r="T14" s="15"/>
      <c r="U14" s="15"/>
      <c r="V14" s="15"/>
      <c r="W14" s="15"/>
    </row>
    <row r="15" spans="2:23">
      <c r="B15" s="79" t="s">
        <v>584</v>
      </c>
      <c r="E15" s="15"/>
      <c r="F15" s="15"/>
      <c r="G15" s="15"/>
      <c r="H15" s="81">
        <v>0</v>
      </c>
      <c r="I15" s="15"/>
      <c r="J15" s="15"/>
      <c r="K15" s="15"/>
      <c r="L15" s="81">
        <v>0</v>
      </c>
      <c r="M15" s="81">
        <v>0</v>
      </c>
      <c r="N15" s="15"/>
      <c r="O15" s="80">
        <v>0</v>
      </c>
      <c r="P15" s="80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222</v>
      </c>
      <c r="C16" t="s">
        <v>222</v>
      </c>
      <c r="D16" t="s">
        <v>222</v>
      </c>
      <c r="E16" t="s">
        <v>222</v>
      </c>
      <c r="F16" s="15"/>
      <c r="G16" s="15"/>
      <c r="H16" s="77">
        <v>0</v>
      </c>
      <c r="I16" t="s">
        <v>222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  <c r="Q16" s="15"/>
      <c r="R16" s="15"/>
      <c r="S16" s="15"/>
      <c r="T16" s="15"/>
      <c r="U16" s="15"/>
      <c r="V16" s="15"/>
      <c r="W16" s="15"/>
    </row>
    <row r="17" spans="2:23">
      <c r="B17" s="79" t="s">
        <v>292</v>
      </c>
      <c r="E17" s="15"/>
      <c r="F17" s="15"/>
      <c r="G17" s="15"/>
      <c r="H17" s="81">
        <v>0</v>
      </c>
      <c r="I17" s="15"/>
      <c r="J17" s="15"/>
      <c r="K17" s="15"/>
      <c r="L17" s="81">
        <v>0</v>
      </c>
      <c r="M17" s="81">
        <v>0</v>
      </c>
      <c r="N17" s="15"/>
      <c r="O17" s="80">
        <v>0</v>
      </c>
      <c r="P17" s="80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222</v>
      </c>
      <c r="C18" t="s">
        <v>222</v>
      </c>
      <c r="D18" t="s">
        <v>222</v>
      </c>
      <c r="E18" t="s">
        <v>222</v>
      </c>
      <c r="F18" s="15"/>
      <c r="G18" s="15"/>
      <c r="H18" s="77">
        <v>0</v>
      </c>
      <c r="I18" t="s">
        <v>222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  <c r="Q18" s="15"/>
      <c r="R18" s="15"/>
      <c r="S18" s="15"/>
      <c r="T18" s="15"/>
      <c r="U18" s="15"/>
      <c r="V18" s="15"/>
      <c r="W18" s="15"/>
    </row>
    <row r="19" spans="2:23">
      <c r="B19" s="79" t="s">
        <v>511</v>
      </c>
      <c r="E19" s="15"/>
      <c r="F19" s="15"/>
      <c r="G19" s="15"/>
      <c r="H19" s="81">
        <v>0</v>
      </c>
      <c r="I19" s="15"/>
      <c r="J19" s="15"/>
      <c r="K19" s="15"/>
      <c r="L19" s="81">
        <v>0</v>
      </c>
      <c r="M19" s="81">
        <v>0</v>
      </c>
      <c r="N19" s="15"/>
      <c r="O19" s="80">
        <v>0</v>
      </c>
      <c r="P19" s="80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222</v>
      </c>
      <c r="C20" t="s">
        <v>222</v>
      </c>
      <c r="D20" t="s">
        <v>222</v>
      </c>
      <c r="E20" t="s">
        <v>222</v>
      </c>
      <c r="F20" s="15"/>
      <c r="G20" s="15"/>
      <c r="H20" s="77">
        <v>0</v>
      </c>
      <c r="I20" t="s">
        <v>222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  <c r="Q20" s="15"/>
      <c r="R20" s="15"/>
      <c r="S20" s="15"/>
      <c r="T20" s="15"/>
      <c r="U20" s="15"/>
      <c r="V20" s="15"/>
      <c r="W20" s="15"/>
    </row>
    <row r="21" spans="2:23">
      <c r="B21" s="79" t="s">
        <v>227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23">
      <c r="B22" s="79" t="s">
        <v>293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23">
      <c r="B23" t="s">
        <v>222</v>
      </c>
      <c r="C23" t="s">
        <v>222</v>
      </c>
      <c r="D23" t="s">
        <v>222</v>
      </c>
      <c r="E23" t="s">
        <v>222</v>
      </c>
      <c r="H23" s="77">
        <v>0</v>
      </c>
      <c r="I23" t="s">
        <v>222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23">
      <c r="B24" s="79" t="s">
        <v>294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23">
      <c r="B25" t="s">
        <v>222</v>
      </c>
      <c r="C25" t="s">
        <v>222</v>
      </c>
      <c r="D25" t="s">
        <v>222</v>
      </c>
      <c r="E25" t="s">
        <v>222</v>
      </c>
      <c r="H25" s="77">
        <v>0</v>
      </c>
      <c r="I25" t="s">
        <v>222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23">
      <c r="B26" t="s">
        <v>229</v>
      </c>
      <c r="D26" s="16"/>
    </row>
    <row r="27" spans="2:23">
      <c r="B27" t="s">
        <v>287</v>
      </c>
      <c r="D27" s="16"/>
    </row>
    <row r="28" spans="2:23">
      <c r="B28" t="s">
        <v>288</v>
      </c>
      <c r="D28" s="16"/>
    </row>
    <row r="29" spans="2:23">
      <c r="B29" t="s">
        <v>289</v>
      </c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er1 xmlns="1ca4df27-5183-4bee-9dbd-0c46c9c4aa40" xsi:nil="true"/>
    <isFileInUse xmlns="1ca4df27-5183-4bee-9dbd-0c46c9c4aa40">true</isFileInUse>
    <PublishingExpirationDate xmlns="http://schemas.microsoft.com/sharepoint/v3" xsi:nil="true"/>
    <PublishingStartDate xmlns="http://schemas.microsoft.com/sharepoint/v3" xsi:nil="true"/>
    <IsAccessible xmlns="1ca4df27-5183-4bee-9dbd-0c46c9c4aa40">כן</IsAccessible>
    <eWaveListOrderValu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2B5026CA-AC4D-4A50-836C-93B2C24CEEA3}"/>
</file>

<file path=customXml/itemProps2.xml><?xml version="1.0" encoding="utf-8"?>
<ds:datastoreItem xmlns:ds="http://schemas.openxmlformats.org/officeDocument/2006/customXml" ds:itemID="{B751F3B7-1B42-426E-ABCA-91824BA68276}"/>
</file>

<file path=customXml/itemProps3.xml><?xml version="1.0" encoding="utf-8"?>
<ds:datastoreItem xmlns:ds="http://schemas.openxmlformats.org/officeDocument/2006/customXml" ds:itemID="{4DA1EFDD-1263-4C58-8A1A-8B68E1DB5AF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30</vt:i4>
      </vt:variant>
      <vt:variant>
        <vt:lpstr>Named Ranges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קונצרני'!Print_Area</vt:lpstr>
      <vt:lpstr>אופציות!Print_Area</vt:lpstr>
      <vt:lpstr>הלוואות!Print_Area</vt:lpstr>
      <vt:lpstr>'השקעה בחברות מוחזקות'!Print_Area</vt:lpstr>
      <vt:lpstr>'השקעות אחרות '!Print_Area</vt:lpstr>
      <vt:lpstr>'זכויות מקרקעין'!Print_Area</vt:lpstr>
      <vt:lpstr>'חוזים עתידיים'!Print_Area</vt:lpstr>
      <vt:lpstr>'יתרת התחייבות להשקעה'!Print_Area</vt:lpstr>
      <vt:lpstr>'כתבי אופציה'!Print_Area</vt:lpstr>
      <vt:lpstr>'לא סחיר- תעודות התחייבות ממשלתי'!Print_Area</vt:lpstr>
      <vt:lpstr>'לא סחיר - אג"ח קונצרני'!Print_Area</vt:lpstr>
      <vt:lpstr>'לא סחיר - אופציות'!Print_Area</vt:lpstr>
      <vt:lpstr>'לא סחיר - חוזים עתידיים'!Print_Area</vt:lpstr>
      <vt:lpstr>'לא סחיר - כתבי אופציה'!Print_Area</vt:lpstr>
      <vt:lpstr>'לא סחיר - מוצרים מובנים'!Print_Area</vt:lpstr>
      <vt:lpstr>'לא סחיר - מניות'!Print_Area</vt:lpstr>
      <vt:lpstr>'לא סחיר - קרנות השקעה'!Print_Area</vt:lpstr>
      <vt:lpstr>'לא סחיר - תעודות חוב מסחריות'!Print_Area</vt:lpstr>
      <vt:lpstr>'מוצרים מובנים'!Print_Area</vt:lpstr>
      <vt:lpstr>מזומנים!Print_Area</vt:lpstr>
      <vt:lpstr>מניות!Print_Area</vt:lpstr>
      <vt:lpstr>'סכום נכסי הקרן'!Print_Area</vt:lpstr>
      <vt:lpstr>'פקדונות מעל 3 חודשים'!Print_Area</vt:lpstr>
      <vt:lpstr>'קרנות נאמנות'!Print_Area</vt:lpstr>
      <vt:lpstr>'קרנות סל'!Print_Area</vt:lpstr>
      <vt:lpstr>'תעודות התחייבות ממשלתיות'!Print_Area</vt:lpstr>
      <vt:lpstr>'תעודות חוב מסחריות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520042177_b57_0421</dc:title>
  <dc:creator>Yuli</dc:creator>
  <cp:lastModifiedBy>אינסה קלאוז</cp:lastModifiedBy>
  <dcterms:created xsi:type="dcterms:W3CDTF">2015-11-10T09:34:27Z</dcterms:created>
  <dcterms:modified xsi:type="dcterms:W3CDTF">2022-01-31T05:58:09Z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</Properties>
</file>