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אקסל נגיש\"/>
    </mc:Choice>
  </mc:AlternateContent>
  <bookViews>
    <workbookView xWindow="0" yWindow="105" windowWidth="24240" windowHeight="12585" tabRatio="95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C34" i="1" l="1"/>
  <c r="I11" i="16"/>
  <c r="I10" i="16" s="1"/>
  <c r="C26" i="1" s="1"/>
  <c r="C41" i="1" l="1"/>
  <c r="D26" i="1" s="1"/>
  <c r="I13" i="2"/>
  <c r="I11" i="2" s="1"/>
  <c r="I10" i="2" s="1"/>
  <c r="I9" i="2" s="1"/>
  <c r="B12" i="27" l="1"/>
  <c r="B16" i="27"/>
  <c r="B11" i="27"/>
  <c r="B15" i="27"/>
  <c r="B14" i="27"/>
  <c r="B13" i="27" l="1"/>
  <c r="B10" i="27"/>
  <c r="B9" i="27" l="1"/>
  <c r="C42" i="1" s="1"/>
</calcChain>
</file>

<file path=xl/sharedStrings.xml><?xml version="1.0" encoding="utf-8"?>
<sst xmlns="http://schemas.openxmlformats.org/spreadsheetml/2006/main" count="3371" uniqueCount="768">
  <si>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</si>
  <si>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</si>
  <si>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</si>
  <si>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</si>
  <si>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</si>
  <si>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</si>
  <si>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</si>
  <si>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</si>
  <si>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</si>
  <si>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</si>
  <si>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</si>
  <si>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</si>
  <si>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</si>
  <si>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</si>
  <si>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</si>
  <si>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</si>
  <si>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</si>
  <si>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</si>
  <si>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</si>
  <si>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</si>
  <si>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</si>
  <si>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</si>
  <si>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</si>
  <si>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</si>
  <si>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</si>
  <si>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</si>
  <si>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</si>
  <si>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</si>
  <si>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</si>
  <si>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</si>
  <si>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</si>
  <si>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</si>
  <si>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</si>
  <si>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</si>
  <si>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</si>
  <si>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</si>
  <si>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</si>
  <si>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</si>
  <si>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</si>
  <si>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</si>
  <si>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</si>
  <si>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</si>
  <si>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</si>
  <si>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</si>
  <si>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</si>
  <si>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</si>
  <si>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</si>
  <si>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</si>
  <si>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</si>
  <si>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</si>
  <si>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</si>
  <si>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</si>
  <si>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</si>
  <si>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</si>
  <si>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</si>
  <si>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</si>
  <si>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</si>
  <si>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</si>
  <si>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</si>
  <si>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</si>
  <si>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</si>
  <si>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</si>
  <si>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</si>
  <si>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</si>
  <si>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</si>
  <si>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</si>
  <si>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</si>
  <si>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</si>
  <si>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</si>
  <si>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</si>
  <si>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</si>
  <si>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</si>
  <si>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</si>
  <si>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</si>
  <si>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</si>
  <si>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</si>
  <si>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</si>
  <si>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</si>
  <si>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</si>
  <si>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</si>
  <si>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</si>
  <si>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</si>
  <si>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</si>
  <si>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</si>
  <si>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</si>
  <si>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</si>
  <si>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</si>
  <si>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</si>
  <si>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</si>
  <si>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</si>
  <si>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</si>
  <si>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</si>
  <si>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</si>
  <si>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</si>
  <si>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</si>
  <si>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</si>
  <si>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</si>
  <si>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</si>
  <si>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</si>
  <si>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</si>
  <si>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</si>
  <si>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</si>
  <si>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</si>
  <si>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</si>
  <si>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</si>
  <si>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</si>
  <si>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</si>
  <si>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</si>
  <si>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</si>
  <si>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</si>
  <si>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</si>
  <si>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</si>
  <si>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</si>
  <si>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</si>
  <si>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</si>
  <si>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</si>
  <si>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</si>
  <si>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</si>
  <si>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</si>
  <si>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</si>
  <si>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</si>
  <si>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</si>
  <si>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</si>
  <si>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</si>
  <si>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</si>
  <si>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</si>
  <si>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</si>
  <si>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</si>
  <si>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</si>
  <si>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</si>
  <si>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</si>
  <si>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</si>
  <si>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</si>
  <si>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</si>
  <si>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</si>
  <si>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</si>
  <si>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</si>
  <si>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</si>
  <si>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</si>
  <si>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</si>
  <si>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</si>
  <si>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</si>
  <si>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</si>
  <si>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</si>
  <si>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</si>
  <si>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</si>
  <si>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</si>
  <si>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</si>
  <si>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</si>
  <si>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</si>
  <si>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</si>
  <si>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</si>
  <si>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</si>
  <si>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</si>
  <si>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</si>
  <si>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</si>
  <si>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</si>
  <si>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</si>
  <si>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</si>
  <si>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</si>
  <si>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</si>
  <si>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</si>
  <si>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</si>
  <si>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</si>
  <si>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</si>
  <si>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</si>
  <si>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</si>
  <si>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</si>
  <si>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</si>
  <si>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</si>
  <si>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</si>
  <si>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</si>
  <si>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</si>
  <si>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</si>
  <si>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</si>
  <si>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</si>
  <si>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</si>
  <si>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</si>
  <si>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</si>
  <si>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</si>
  <si>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</si>
  <si>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</si>
  <si>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</si>
  <si>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</si>
  <si>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</si>
  <si>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</si>
  <si>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</si>
  <si>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</si>
  <si>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</si>
  <si>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</si>
  <si>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</si>
  <si>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</si>
  <si>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</si>
  <si>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</si>
  <si>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</si>
  <si>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</si>
  <si>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</si>
  <si>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הכשרה אג"ח ממשלת ישראל</t>
  </si>
  <si>
    <t>הכשרה אג"ח ממשלת ישראל-חדש</t>
  </si>
  <si>
    <t>57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</si>
  <si>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</si>
  <si>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</si>
  <si>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</si>
  <si>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</si>
  <si>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</si>
  <si>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</si>
  <si>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</si>
  <si>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</si>
  <si>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</si>
  <si>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</si>
  <si>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</si>
  <si>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</si>
  <si>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</si>
  <si>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</si>
  <si>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</si>
  <si>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</si>
  <si>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</si>
  <si>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</si>
  <si>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</si>
  <si>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</si>
  <si>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</si>
  <si>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</si>
  <si>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</si>
  <si>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</si>
  <si>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</si>
  <si>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</si>
  <si>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</si>
  <si>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</si>
  <si>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</si>
  <si>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</si>
  <si>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</si>
  <si>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</si>
  <si>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</si>
  <si>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</si>
  <si>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</si>
  <si>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23/06/21</t>
  </si>
  <si>
    <t>ממצמ 0536- האוצר - ממשלתית צמודה</t>
  </si>
  <si>
    <t>1097708</t>
  </si>
  <si>
    <t>14/09/21</t>
  </si>
  <si>
    <t>ממצמ0922- האוצר - ממשלתית צמודה</t>
  </si>
  <si>
    <t>1124056</t>
  </si>
  <si>
    <t>29/07/21</t>
  </si>
  <si>
    <t>ממצמ0923</t>
  </si>
  <si>
    <t>1128081</t>
  </si>
  <si>
    <t>ממשל צמודה 0529- האוצר - ממשלתית צמודה</t>
  </si>
  <si>
    <t>1157023</t>
  </si>
  <si>
    <t>02/09/21</t>
  </si>
  <si>
    <t>ממשל צמודה 0726- האוצר - ממשלתית צמודה</t>
  </si>
  <si>
    <t>1169564</t>
  </si>
  <si>
    <t>16/08/21</t>
  </si>
  <si>
    <t>ממשל צמודה 1025- האוצר - ממשלתית צמודה</t>
  </si>
  <si>
    <t>1135912</t>
  </si>
  <si>
    <t>14/07/21</t>
  </si>
  <si>
    <t>ממשל צמודה 1131- האוצר - ממשלתית צמודה</t>
  </si>
  <si>
    <t>1172220</t>
  </si>
  <si>
    <t>ממשלתי צמוד 0527- האוצר - ממשלתית צמודה</t>
  </si>
  <si>
    <t>1140847</t>
  </si>
  <si>
    <t>13/09/21</t>
  </si>
  <si>
    <t>סה"כ לא צמודות</t>
  </si>
  <si>
    <t>סה"כ מלווה קצר מועד</t>
  </si>
  <si>
    <t>מ.ק.מ.     1221</t>
  </si>
  <si>
    <t>8211229</t>
  </si>
  <si>
    <t>28/12/20</t>
  </si>
  <si>
    <t>סה"כ שחר</t>
  </si>
  <si>
    <t>ממשל שקלית 0327</t>
  </si>
  <si>
    <t>1139344</t>
  </si>
  <si>
    <t>11/08/21</t>
  </si>
  <si>
    <t>ממשל שקלית 0330- האוצר - ממשלתית שקלית</t>
  </si>
  <si>
    <t>1160985</t>
  </si>
  <si>
    <t>08/07/21</t>
  </si>
  <si>
    <t>ממשל שקלית 0537- האוצר - ממשלתית שקלית</t>
  </si>
  <si>
    <t>1166180</t>
  </si>
  <si>
    <t>ממשל שקלית 0928</t>
  </si>
  <si>
    <t>1150879</t>
  </si>
  <si>
    <t>22/07/21</t>
  </si>
  <si>
    <t>ממשלתי שקלי 723</t>
  </si>
  <si>
    <t>1167105</t>
  </si>
  <si>
    <t>04/04/21</t>
  </si>
  <si>
    <t>ממשק 1026- האוצר - ממשלתית שקלית</t>
  </si>
  <si>
    <t>1099456</t>
  </si>
  <si>
    <t>05/08/21</t>
  </si>
  <si>
    <t>ממשק0142- האוצר - ממשלתית שקלית</t>
  </si>
  <si>
    <t>1125400</t>
  </si>
  <si>
    <t>07/07/21</t>
  </si>
  <si>
    <t>סה"כ גילון</t>
  </si>
  <si>
    <t>ממשלת משתנה 1130- האוצר - ממשלתית משתנה</t>
  </si>
  <si>
    <t>1166552</t>
  </si>
  <si>
    <t>19/09/21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</si>
  <si>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</si>
  <si>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</si>
  <si>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</si>
  <si>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</si>
  <si>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</si>
  <si>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</si>
  <si>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</si>
  <si>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</si>
  <si>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</si>
  <si>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</si>
  <si>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</si>
  <si>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</si>
  <si>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</si>
  <si>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</si>
  <si>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</si>
  <si>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30/04/19</t>
  </si>
  <si>
    <t>מזרחי הנפקות אג"ח 49- מזרחי טפחות הנפק</t>
  </si>
  <si>
    <t>2310282</t>
  </si>
  <si>
    <t>520032046</t>
  </si>
  <si>
    <t>בנקים</t>
  </si>
  <si>
    <t>07/04/20</t>
  </si>
  <si>
    <t>מקורות  אגח 11- מקורות</t>
  </si>
  <si>
    <t>1158476</t>
  </si>
  <si>
    <t>520010869</t>
  </si>
  <si>
    <t>שרותים</t>
  </si>
  <si>
    <t>17/02/20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</si>
  <si>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</si>
  <si>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</si>
  <si>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</si>
  <si>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</si>
  <si>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</si>
  <si>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</si>
  <si>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16/04/20</t>
  </si>
  <si>
    <t>חשמל אג27</t>
  </si>
  <si>
    <t>6000210</t>
  </si>
  <si>
    <t>520000472</t>
  </si>
  <si>
    <t>אנרגיה</t>
  </si>
  <si>
    <t>ilAA+</t>
  </si>
  <si>
    <t>29/03/20</t>
  </si>
  <si>
    <t>עזריאלי  אגח ז- קבוצת עזריאלי</t>
  </si>
  <si>
    <t>1178672</t>
  </si>
  <si>
    <t>510960719</t>
  </si>
  <si>
    <t>נדלן מניב בישראל</t>
  </si>
  <si>
    <t>21/07/21</t>
  </si>
  <si>
    <t>מבני תעש  אגח כ- מבנה נדל"ן (כ.ד)</t>
  </si>
  <si>
    <t>2260495</t>
  </si>
  <si>
    <t>520024126</t>
  </si>
  <si>
    <t>ilAA</t>
  </si>
  <si>
    <t>26/12/18</t>
  </si>
  <si>
    <t>מליסרון אגח כ- מליסרון</t>
  </si>
  <si>
    <t>3230422</t>
  </si>
  <si>
    <t>520037789</t>
  </si>
  <si>
    <t>17/08/21</t>
  </si>
  <si>
    <t>ביג  אגח יח- ביג</t>
  </si>
  <si>
    <t>1174226</t>
  </si>
  <si>
    <t>513623314</t>
  </si>
  <si>
    <t>Aa3.il</t>
  </si>
  <si>
    <t>09/09/21</t>
  </si>
  <si>
    <t>גזית גלוב אג11- גזית גלוב</t>
  </si>
  <si>
    <t>1260546</t>
  </si>
  <si>
    <t>520033234</t>
  </si>
  <si>
    <t>נדלן מניב בחו"ל</t>
  </si>
  <si>
    <t>ilAA-</t>
  </si>
  <si>
    <t>20/10/20</t>
  </si>
  <si>
    <t>גזית גלוב אגחטז- גזית גלוב</t>
  </si>
  <si>
    <t>1260785</t>
  </si>
  <si>
    <t>24/08/21</t>
  </si>
  <si>
    <t>מז טפ הנפ נד 56- מזרחי טפחות הנפק</t>
  </si>
  <si>
    <t>2310415</t>
  </si>
  <si>
    <t>15/06/21</t>
  </si>
  <si>
    <t>מזרחי טפחות שה 1</t>
  </si>
  <si>
    <t>6950083</t>
  </si>
  <si>
    <t>520000522</t>
  </si>
  <si>
    <t>18/03/20</t>
  </si>
  <si>
    <t>פועלים הנפקות אג"ח 18- פועלים הנפקות</t>
  </si>
  <si>
    <t>1940600</t>
  </si>
  <si>
    <t>20/06/18</t>
  </si>
  <si>
    <t>פז נפט    אגח ז- פז חברת הנפט</t>
  </si>
  <si>
    <t>1142595</t>
  </si>
  <si>
    <t>510216054</t>
  </si>
  <si>
    <t>26/03/20</t>
  </si>
  <si>
    <t>מגה אור  אגח  י- מגה אור</t>
  </si>
  <si>
    <t>1178367</t>
  </si>
  <si>
    <t>513257873</t>
  </si>
  <si>
    <t>ilA+</t>
  </si>
  <si>
    <t>12/07/21</t>
  </si>
  <si>
    <t>אדגר אגח יא</t>
  </si>
  <si>
    <t>1820281</t>
  </si>
  <si>
    <t>520035171</t>
  </si>
  <si>
    <t>A2.il</t>
  </si>
  <si>
    <t>10/06/21</t>
  </si>
  <si>
    <t>אשטרום נכ אגח10</t>
  </si>
  <si>
    <t>2510204</t>
  </si>
  <si>
    <t>520036617</t>
  </si>
  <si>
    <t>ilA</t>
  </si>
  <si>
    <t>25/12/18</t>
  </si>
  <si>
    <t>הכשרת הישוב אג23- הכשרת הישוב</t>
  </si>
  <si>
    <t>6120323</t>
  </si>
  <si>
    <t>520020116</t>
  </si>
  <si>
    <t>ilA-</t>
  </si>
  <si>
    <t>21/06/21</t>
  </si>
  <si>
    <t>ישראכרט אגח א- ישראכרט</t>
  </si>
  <si>
    <t>1157536</t>
  </si>
  <si>
    <t>510706153</t>
  </si>
  <si>
    <t>שרותים פיננסים</t>
  </si>
  <si>
    <t>Aa2.il</t>
  </si>
  <si>
    <t>סאמיט     אגח י- סאמיט</t>
  </si>
  <si>
    <t>1143395</t>
  </si>
  <si>
    <t>520043720</t>
  </si>
  <si>
    <t>יוניברסל  אגח ד- יוניברסל מוטורס-UMI</t>
  </si>
  <si>
    <t>1172253</t>
  </si>
  <si>
    <t>511809071</t>
  </si>
  <si>
    <t>מסחר</t>
  </si>
  <si>
    <t>02/02/21</t>
  </si>
  <si>
    <t>דמרי אגח ט</t>
  </si>
  <si>
    <t>1168368</t>
  </si>
  <si>
    <t>511399388</t>
  </si>
  <si>
    <t>בנייה</t>
  </si>
  <si>
    <t>A1.il</t>
  </si>
  <si>
    <t>09/09/20</t>
  </si>
  <si>
    <t>סטרוברי אגח ג- סטרוברי</t>
  </si>
  <si>
    <t>1179019</t>
  </si>
  <si>
    <t>1863501</t>
  </si>
  <si>
    <t>01/08/21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</si>
  <si>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</si>
  <si>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</si>
  <si>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</si>
  <si>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</si>
  <si>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</si>
  <si>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</si>
  <si>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</si>
  <si>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</si>
  <si>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</si>
  <si>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</si>
  <si>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</si>
  <si>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</si>
  <si>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</si>
  <si>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</si>
  <si>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</si>
  <si>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</si>
  <si>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</si>
  <si>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</si>
  <si>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</si>
  <si>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</si>
  <si>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</si>
  <si>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אפי נכסים אגח יב- אפי נכסים</t>
  </si>
  <si>
    <t>1173764</t>
  </si>
  <si>
    <t>510560188</t>
  </si>
  <si>
    <t>09/03/21</t>
  </si>
  <si>
    <t>אשטרום קב אגח ב- אשטרום קבוצה</t>
  </si>
  <si>
    <t>1132331</t>
  </si>
  <si>
    <t>510381601</t>
  </si>
  <si>
    <t>09/03/20</t>
  </si>
  <si>
    <t>אשטרום קב אגח ג- אשטרום קבוצה</t>
  </si>
  <si>
    <t>1140102</t>
  </si>
  <si>
    <t>24/03/20</t>
  </si>
  <si>
    <t>חברה לישראל אגח 15- חברה לישראל</t>
  </si>
  <si>
    <t>5760327</t>
  </si>
  <si>
    <t>520028010</t>
  </si>
  <si>
    <t>25/05/21</t>
  </si>
  <si>
    <t>חברה לישראל אגח14- חברה לישראל</t>
  </si>
  <si>
    <t>5760301</t>
  </si>
  <si>
    <t>סאות'רן אג"ח ג- סאותרן פרופרטיס</t>
  </si>
  <si>
    <t>1159474</t>
  </si>
  <si>
    <t>1921080</t>
  </si>
  <si>
    <t>05/01/21</t>
  </si>
  <si>
    <t>סלקום    אגח יב- סלקום</t>
  </si>
  <si>
    <t>1143080</t>
  </si>
  <si>
    <t>511930125</t>
  </si>
  <si>
    <t>23/03/20</t>
  </si>
  <si>
    <t>שכון ובי אגח 10- שיכון ובינוי</t>
  </si>
  <si>
    <t>1175132</t>
  </si>
  <si>
    <t>520036104</t>
  </si>
  <si>
    <t>29/04/21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</si>
  <si>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</si>
  <si>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</si>
  <si>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</si>
  <si>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</si>
  <si>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</si>
  <si>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A3.il</t>
  </si>
  <si>
    <t>01/02/18</t>
  </si>
  <si>
    <t>אלון רבוע כחול אג"ח ה- אלון רבוע כחול</t>
  </si>
  <si>
    <t>1155621</t>
  </si>
  <si>
    <t>27/11/18</t>
  </si>
  <si>
    <t>אנלייט אנ אגח ד- אנלייט אנרגיה</t>
  </si>
  <si>
    <t>7200256</t>
  </si>
  <si>
    <t>520041146</t>
  </si>
  <si>
    <t>אנרגיה מתחדשת</t>
  </si>
  <si>
    <t>אפקון החזקות אג"ח א- אפקון החזקות</t>
  </si>
  <si>
    <t>5780135</t>
  </si>
  <si>
    <t>520033473</t>
  </si>
  <si>
    <t>19/03/19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</si>
  <si>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</si>
  <si>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</si>
  <si>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</si>
  <si>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</si>
  <si>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</si>
  <si>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</si>
  <si>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</si>
  <si>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</si>
  <si>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אאורה אגח יד- אאורה</t>
  </si>
  <si>
    <t>3730488</t>
  </si>
  <si>
    <t>520038274</t>
  </si>
  <si>
    <t>Baa1.il</t>
  </si>
  <si>
    <t>04/07/19</t>
  </si>
  <si>
    <t>צמח המרמן אגח ו- צמח המרמן</t>
  </si>
  <si>
    <t>1158633</t>
  </si>
  <si>
    <t>512531203</t>
  </si>
  <si>
    <t>03/07/19</t>
  </si>
  <si>
    <t>אורון  אגח ב- אורון קבוצה</t>
  </si>
  <si>
    <t>1160571</t>
  </si>
  <si>
    <t>513432765</t>
  </si>
  <si>
    <t>ilBBB</t>
  </si>
  <si>
    <t>17/06/21</t>
  </si>
  <si>
    <t>אלה פקדון אג1- אלה פקדונות</t>
  </si>
  <si>
    <t>1141662</t>
  </si>
  <si>
    <t>16/10/18</t>
  </si>
  <si>
    <t>ישראמקו אג1- ישראמקו יהש</t>
  </si>
  <si>
    <t>2320174</t>
  </si>
  <si>
    <t>550010003</t>
  </si>
  <si>
    <t>חיפושי נפט וגז</t>
  </si>
  <si>
    <t>10/11/20</t>
  </si>
  <si>
    <t>ביג       אגח י- ביג</t>
  </si>
  <si>
    <t>1143023</t>
  </si>
  <si>
    <t>14/04/19</t>
  </si>
  <si>
    <t>שמוס  אג"ח א- שמוס</t>
  </si>
  <si>
    <t>1155951</t>
  </si>
  <si>
    <t>633896</t>
  </si>
  <si>
    <t>29/09/20</t>
  </si>
  <si>
    <t>אבגול     אגח ד- אבגול</t>
  </si>
  <si>
    <t>1140417</t>
  </si>
  <si>
    <t>510119068</t>
  </si>
  <si>
    <t>עץ, נייר ודפוס</t>
  </si>
  <si>
    <t>13/05/20</t>
  </si>
  <si>
    <t>דלתא      אגח ו- דלתא</t>
  </si>
  <si>
    <t>6270193</t>
  </si>
  <si>
    <t>520025602</t>
  </si>
  <si>
    <t>24/03/19</t>
  </si>
  <si>
    <t>בזן       אגח ט- בזן (בתי זיקוק)</t>
  </si>
  <si>
    <t>2590461</t>
  </si>
  <si>
    <t>24/04/18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</si>
  <si>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</si>
  <si>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</si>
  <si>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</si>
  <si>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</si>
  <si>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</si>
  <si>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</si>
  <si>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</si>
  <si>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</si>
  <si>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VISTRA 5 31/07/27- VISTRA CORP</t>
  </si>
  <si>
    <t>US92840VAF94</t>
  </si>
  <si>
    <t>5285</t>
  </si>
  <si>
    <t>Energy</t>
  </si>
  <si>
    <t>BB</t>
  </si>
  <si>
    <t>09/07/21</t>
  </si>
  <si>
    <t>סה"כ תל אביב 35</t>
  </si>
  <si>
    <t>אירפורט סיטי- איירפורט סיטי</t>
  </si>
  <si>
    <t>1095835</t>
  </si>
  <si>
    <t>511659401</t>
  </si>
  <si>
    <t>טבע- טבע</t>
  </si>
  <si>
    <t>629014</t>
  </si>
  <si>
    <t>520013954</t>
  </si>
  <si>
    <t>פארמה</t>
  </si>
  <si>
    <t>סה"כ תל אביב 90</t>
  </si>
  <si>
    <t>ג'נסל</t>
  </si>
  <si>
    <t>1169689</t>
  </si>
  <si>
    <t>514579887</t>
  </si>
  <si>
    <t>סה"כ מניות היתר</t>
  </si>
  <si>
    <t>ברקת- ברקת קפיטל</t>
  </si>
  <si>
    <t>1178276</t>
  </si>
  <si>
    <t>515187326</t>
  </si>
  <si>
    <t>אשראי חוץ בנקאי</t>
  </si>
  <si>
    <t>אאורה</t>
  </si>
  <si>
    <t>373019</t>
  </si>
  <si>
    <t>צמח המרמן- צמח המרמן</t>
  </si>
  <si>
    <t>1104058</t>
  </si>
  <si>
    <t>צרפתי- צרפתי</t>
  </si>
  <si>
    <t>425017</t>
  </si>
  <si>
    <t>520039090</t>
  </si>
  <si>
    <t>אדגר- אדגר השקעות</t>
  </si>
  <si>
    <t>1820083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</si>
  <si>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</si>
  <si>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</si>
  <si>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</si>
  <si>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</si>
  <si>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</si>
  <si>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</si>
  <si>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</si>
  <si>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-Telemedicine &amp; Digital Health</t>
  </si>
  <si>
    <t>US37954Y2853</t>
  </si>
  <si>
    <t>NASDAQ</t>
  </si>
  <si>
    <t>5099</t>
  </si>
  <si>
    <t>מניות</t>
  </si>
  <si>
    <t>JETS ETF- JETS</t>
  </si>
  <si>
    <t>US26922A8421</t>
  </si>
  <si>
    <t>NYSE</t>
  </si>
  <si>
    <t>4992</t>
  </si>
  <si>
    <t>CSI-KWEB CHINA</t>
  </si>
  <si>
    <t>US5007673065</t>
  </si>
  <si>
    <t>4868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</si>
  <si>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</si>
  <si>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</si>
  <si>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</si>
  <si>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</si>
  <si>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</si>
  <si>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</si>
  <si>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ATONRA SICAV</t>
  </si>
  <si>
    <t>LU2170994714</t>
  </si>
  <si>
    <t>5229</t>
  </si>
  <si>
    <t>לא מדורג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</si>
  <si>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</si>
  <si>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</si>
  <si>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</si>
  <si>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</si>
  <si>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</si>
  <si>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</si>
  <si>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</si>
  <si>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</si>
  <si>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</si>
  <si>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</si>
  <si>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ULTRA 10 YEAR US - UXYZ1 - 21/12/2021</t>
  </si>
  <si>
    <t>BBG00ZMZ6FL7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</si>
  <si>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</si>
  <si>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</si>
  <si>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</si>
  <si>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</si>
  <si>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</si>
  <si>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</si>
  <si>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</si>
  <si>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</si>
  <si>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</si>
  <si>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</si>
  <si>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</si>
  <si>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</si>
  <si>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</si>
  <si>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</si>
  <si>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</si>
  <si>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</si>
  <si>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</si>
  <si>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</si>
  <si>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</si>
  <si>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26/12/16</t>
  </si>
  <si>
    <t>דליה אנ אגחא-רמ- דליה אנרגיה</t>
  </si>
  <si>
    <t>1171362</t>
  </si>
  <si>
    <t>516269248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</si>
  <si>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</si>
  <si>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</si>
  <si>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</si>
  <si>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</si>
  <si>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</si>
  <si>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</si>
  <si>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</si>
  <si>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</si>
  <si>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</si>
  <si>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</si>
  <si>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</si>
  <si>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</si>
  <si>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בראון  הוטלס- מלונות בראון</t>
  </si>
  <si>
    <t>74194</t>
  </si>
  <si>
    <t>513956938</t>
  </si>
  <si>
    <t>מלונאות ותיירות</t>
  </si>
  <si>
    <t>בניין צרפת- LRC- בניין צרפת- LRC</t>
  </si>
  <si>
    <t>74191</t>
  </si>
  <si>
    <t>5162</t>
  </si>
  <si>
    <t>Real Estate</t>
  </si>
  <si>
    <t>11% חברות הנכס בראון גרמניה- מלונות בראון</t>
  </si>
  <si>
    <t>74195</t>
  </si>
  <si>
    <t>סה"כ קרנות הון סיכון</t>
  </si>
  <si>
    <t>סה"כ קרנות גידור</t>
  </si>
  <si>
    <t>סה"כ קרנות נדל"ן</t>
  </si>
  <si>
    <t>קרן 2 JTLV  אלעד מגורים- קרן 2 JTLV</t>
  </si>
  <si>
    <t>74204</t>
  </si>
  <si>
    <t>30/09/21</t>
  </si>
  <si>
    <t>סה"כ קרנות השקעה אחרות</t>
  </si>
  <si>
    <t>קרן להב 3- קרן להב</t>
  </si>
  <si>
    <t>74217</t>
  </si>
  <si>
    <t>דן תחבורה- דן תחבורה</t>
  </si>
  <si>
    <t>74196</t>
  </si>
  <si>
    <t>11/02/21</t>
  </si>
  <si>
    <t>סה"כ קרנות הון סיכון בחו"ל</t>
  </si>
  <si>
    <t>סה"כ קרנות גידור בחו"ל</t>
  </si>
  <si>
    <t>סה"כ קרנות נדל"ן בחו"ל</t>
  </si>
  <si>
    <t>קרן פארו פוינט- Faropoint Frg</t>
  </si>
  <si>
    <t>74192</t>
  </si>
  <si>
    <t>23/10/19</t>
  </si>
  <si>
    <t>סה"כ קרנות השקעה אחרות בחו"ל</t>
  </si>
  <si>
    <t>SG VC 5 קרן- SG VC</t>
  </si>
  <si>
    <t>74215</t>
  </si>
  <si>
    <t>22/09/21</t>
  </si>
  <si>
    <t>קרן COLLER 8</t>
  </si>
  <si>
    <t>74207</t>
  </si>
  <si>
    <t>LPA  Nordic Power- LPA  Nordic Power</t>
  </si>
  <si>
    <t>74205</t>
  </si>
  <si>
    <t>24/11/20</t>
  </si>
  <si>
    <t>קרן REVOLVER- REVOLVER</t>
  </si>
  <si>
    <t>74193</t>
  </si>
  <si>
    <t>קרן ויולה קרדיט 6- קרן ויולה</t>
  </si>
  <si>
    <t>74197</t>
  </si>
  <si>
    <t>12/05/21</t>
  </si>
  <si>
    <t>סה"כ כתבי אופציה בישראל</t>
  </si>
  <si>
    <t>סה"כ מט"ח/מט"ח</t>
  </si>
  <si>
    <t>פוורווד דולר/שקל 3.2036 05/10/2021 153896</t>
  </si>
  <si>
    <t>153896</t>
  </si>
  <si>
    <t>04/08/21</t>
  </si>
  <si>
    <t>פורוורד אירו/שקל 05/10/21 3.955 153851</t>
  </si>
  <si>
    <t>153851</t>
  </si>
  <si>
    <t>07/06/21</t>
  </si>
  <si>
    <t>פורוורד דולר/שקל 05/10/21 3.24 153848</t>
  </si>
  <si>
    <t>153848</t>
  </si>
  <si>
    <t>סה"כ כנגד חסכון עמיתים/מבוטחים</t>
  </si>
  <si>
    <t>הלוואות עמיתים הכשרה אג"ח שיקלי</t>
  </si>
  <si>
    <t>לא</t>
  </si>
  <si>
    <t>1317</t>
  </si>
  <si>
    <t>AA+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</si>
  <si>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</si>
  <si>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</si>
  <si>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</si>
  <si>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</si>
  <si>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</si>
  <si>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</si>
  <si>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</si>
  <si>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</si>
  <si>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15/12/19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</si>
  <si>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</si>
  <si>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</si>
  <si>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</si>
  <si>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</si>
  <si>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</si>
  <si>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15/10/20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</si>
  <si>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</si>
  <si>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</si>
  <si>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</si>
  <si>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</si>
  <si>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</si>
  <si>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</si>
  <si>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</si>
  <si>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</si>
  <si>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</si>
  <si>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</si>
  <si>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</si>
  <si>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</si>
  <si>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</si>
  <si>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</si>
  <si>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</si>
  <si>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</si>
  <si>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JTLV2 אלעד מגורים</t>
  </si>
  <si>
    <t>להב 3</t>
  </si>
  <si>
    <t>REVOLVER</t>
  </si>
  <si>
    <t>ויולה קרדיט 6</t>
  </si>
  <si>
    <t>דאון טאון חיפה</t>
  </si>
  <si>
    <t>נדל"ן מניב בישראל</t>
  </si>
  <si>
    <t>עמודה1</t>
  </si>
  <si>
    <t>מזומנים</t>
  </si>
  <si>
    <t xml:space="preserve">תעודות חוב מסחריות 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</si>
  <si>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</si>
  <si>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</si>
  <si>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</si>
  <si>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</si>
  <si>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</si>
  <si>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</si>
  <si>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</si>
  <si>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</si>
  <si>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</si>
  <si>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</si>
  <si>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</si>
  <si>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</si>
  <si>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</si>
  <si>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</si>
  <si>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</si>
  <si>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</si>
  <si>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</si>
  <si>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</si>
  <si>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</si>
  <si>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</si>
  <si>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</si>
  <si>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יתרת התחייבות להשקעה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</si>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</sst>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" fillId="0" borderId="0" xfId="0" applyFont="1"/>
    <xf numFmtId="3" fontId="1" fillId="0" borderId="0" xfId="0" applyNumberFormat="1" applyFont="1"/>
    <xf numFmtId="14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9" tableBorderDxfId="428">
  <autoFilter ref="B6:D42">
    <filterColumn colId="0" hiddenButton="1"/>
    <filterColumn colId="1" hiddenButton="1"/>
    <filterColumn colId="2" hiddenButton="1"/>
  </autoFilter>
  <tableColumns count="3">
    <tableColumn id="1" name="עמודה1" dataDxfId="427" dataCellStyle="Normal_2007-16618"/>
    <tableColumn id="2" name="שווי הוגן" dataDxfId="426"/>
    <tableColumn id="3" name="שעור מנכסי השקעה*" dataDxfId="4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99" dataDxfId="297" headerRowBorderDxfId="298" tableBorderDxfId="296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5"/>
    <tableColumn id="2" name="מספר ני&quot;ע" dataDxfId="294"/>
    <tableColumn id="3" name="זירת מסחר" dataDxfId="293"/>
    <tableColumn id="4" name="ענף מסחר" dataDxfId="292"/>
    <tableColumn id="5" name="סוג מטבע" dataDxfId="291"/>
    <tableColumn id="6" name="ערך נקוב****" dataDxfId="290"/>
    <tableColumn id="7" name="שער***" dataDxfId="289"/>
    <tableColumn id="8" name="שווי שוק" dataDxfId="288"/>
    <tableColumn id="9" name="שעור מערך נקוב מונפק" dataDxfId="287"/>
    <tableColumn id="10" name="שעור מנכסי אפיק ההשקעה" dataDxfId="286"/>
    <tableColumn id="11" name="שעור מסך נכסי השקעה**" dataDxfId="2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84" dataDxfId="282" headerRowBorderDxfId="283" tableBorderDxfId="281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0"/>
    <tableColumn id="4" name="ענף מסחר"/>
    <tableColumn id="5" name="סוג מטבע"/>
    <tableColumn id="6" name="ערך נקוב****" dataDxfId="279"/>
    <tableColumn id="7" name="שער***" dataDxfId="278"/>
    <tableColumn id="8" name="שווי שוק" dataDxfId="277"/>
    <tableColumn id="9" name="שעור מערך נקוב מונפק" dataDxfId="276"/>
    <tableColumn id="10" name="שעור מנכסי אפיק ההשקעה" dataDxfId="275"/>
    <tableColumn id="11" name="שעור מסך נכסי השקעה**" dataDxfId="2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5" totalsRowShown="0" headerRowDxfId="273" dataDxfId="271" headerRowBorderDxfId="272" tableBorderDxfId="270">
  <autoFilter ref="A7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9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נכסי אפיק ההשקעה" dataDxfId="265"/>
    <tableColumn id="10" name="שעור מסך נכסי השקעה**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63" dataDxfId="261" headerRowBorderDxfId="262" tableBorderDxfId="260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9"/>
    <tableColumn id="4" name="דירוג"/>
    <tableColumn id="5" name="שם מדרג" dataDxfId="258"/>
    <tableColumn id="6" name="תאריך רכישה" dataDxfId="257"/>
    <tableColumn id="7" name="מח&quot;מ" dataDxfId="256"/>
    <tableColumn id="8" name="סוג מטבע"/>
    <tableColumn id="9" name="שיעור ריבית" dataDxfId="255"/>
    <tableColumn id="10" name="תשואה לפידיון" dataDxfId="254"/>
    <tableColumn id="11" name="ערך נקוב****" dataDxfId="253"/>
    <tableColumn id="12" name="שער***" dataDxfId="252"/>
    <tableColumn id="13" name="שווי שוק" dataDxfId="251"/>
    <tableColumn id="14" name="שעור מערך נקוב מונפק" dataDxfId="250"/>
    <tableColumn id="15" name="שעור מנכסי אפיק ההשקעה" dataDxfId="249"/>
    <tableColumn id="16" name="שעור מסך נכסי השקעה**" dataDxfId="2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7" dataDxfId="245" headerRowBorderDxfId="246" tableBorderDxfId="244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3"/>
    <tableColumn id="2" name="מספר ני&quot;ע" dataDxfId="242"/>
    <tableColumn id="3" name="דירוג" dataDxfId="241"/>
    <tableColumn id="4" name="שם מדרג" dataDxfId="240"/>
    <tableColumn id="5" name="תאריך רכישה" dataDxfId="239"/>
    <tableColumn id="6" name="מח&quot;מ" dataDxfId="238"/>
    <tableColumn id="7" name="סוג מטבע" dataDxfId="237"/>
    <tableColumn id="8" name="שיעור ריבית" dataDxfId="236"/>
    <tableColumn id="9" name="תשואה לפידיון" dataDxfId="235"/>
    <tableColumn id="10" name="ערך נקוב****" dataDxfId="234"/>
    <tableColumn id="11" name="שער***" dataDxfId="233"/>
    <tableColumn id="12" name="שווי הוגן" dataDxfId="232"/>
    <tableColumn id="13" name="שעור מערך נקוב מונפק" dataDxfId="231"/>
    <tableColumn id="14" name="שעור מנכסי אפיק ההשקעה" dataDxfId="230"/>
    <tableColumn id="15" name="שעור מסך נכסי השקעה**" dataDxfId="2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8" dataDxfId="226" headerRowBorderDxfId="227" tableBorderDxfId="225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4"/>
    <tableColumn id="2" name="מספר ני&quot;ע" dataDxfId="223"/>
    <tableColumn id="3" name="ספק המידע" dataDxfId="222"/>
    <tableColumn id="4" name="מספר מנפיק" dataDxfId="221"/>
    <tableColumn id="5" name="ענף מסחר" dataDxfId="220"/>
    <tableColumn id="6" name="דירוג" dataDxfId="219"/>
    <tableColumn id="7" name="שם מדרג" dataDxfId="218"/>
    <tableColumn id="8" name="תאריך רכישה" dataDxfId="217"/>
    <tableColumn id="9" name="מח&quot;מ" dataDxfId="216"/>
    <tableColumn id="10" name="סוג מטבע" dataDxfId="215"/>
    <tableColumn id="11" name="שיעור ריבית" dataDxfId="214"/>
    <tableColumn id="12" name="תשואה לפידיון" dataDxfId="213"/>
    <tableColumn id="13" name="ערך נקוב****" dataDxfId="212"/>
    <tableColumn id="14" name="שער***" dataDxfId="211"/>
    <tableColumn id="15" name="שווי הוגן" dataDxfId="210"/>
    <tableColumn id="16" name="שעור מערך נקוב מונפק" dataDxfId="209"/>
    <tableColumn id="17" name="שעור מנכסי אפיק ההשקעה" dataDxfId="208"/>
    <tableColumn id="18" name="שעור מסך נכסי השקעה**" dataDxfId="2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7" totalsRowShown="0" headerRowDxfId="206" dataDxfId="204" headerRowBorderDxfId="205" tableBorderDxfId="203">
  <autoFilter ref="A7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2"/>
    <tableColumn id="2" name="מספר ני&quot;ע" dataDxfId="201"/>
    <tableColumn id="3" name="ספק המידע" dataDxfId="200"/>
    <tableColumn id="4" name="מספר מנפיק" dataDxfId="199"/>
    <tableColumn id="5" name="ענף מסחר" dataDxfId="198"/>
    <tableColumn id="6" name="דירוג" dataDxfId="197"/>
    <tableColumn id="7" name="שם מדרג" dataDxfId="196"/>
    <tableColumn id="8" name="תאריך רכישה" dataDxfId="195"/>
    <tableColumn id="9" name="מח&quot;מ" dataDxfId="194"/>
    <tableColumn id="10" name="סוג מטבע" dataDxfId="193"/>
    <tableColumn id="11" name="שיעור ריבית" dataDxfId="192"/>
    <tableColumn id="12" name="תשואה לפידיון" dataDxfId="191"/>
    <tableColumn id="13" name="ערך נקוב****" dataDxfId="190"/>
    <tableColumn id="14" name="שער***" dataDxfId="189"/>
    <tableColumn id="15" name="שווי הוגן" dataDxfId="188"/>
    <tableColumn id="16" name="שעור מערך נקוב מונפק" dataDxfId="187"/>
    <tableColumn id="17" name="שעור מנכסי אפיק ההשקעה" dataDxfId="186"/>
    <tableColumn id="18" name="שעור מסך נכסי השקעה**" dataDxfId="1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9" totalsRowShown="0" headerRowDxfId="184" dataDxfId="182" headerRowBorderDxfId="183" tableBorderDxfId="181">
  <autoFilter ref="A7:L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80"/>
    <tableColumn id="4" name="מספר מנפיק" dataDxfId="179"/>
    <tableColumn id="5" name="ענף מסחר"/>
    <tableColumn id="6" name="סוג מטבע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33" totalsRowShown="0" headerRowDxfId="172" dataDxfId="170" headerRowBorderDxfId="171" tableBorderDxfId="169">
  <autoFilter ref="A7:J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8"/>
    <tableColumn id="6" name="שער***" dataDxfId="167"/>
    <tableColumn id="7" name="שווי הוגן" dataDxfId="166"/>
    <tableColumn id="8" name="שעור מערך נקוב מונפק" dataDxfId="165"/>
    <tableColumn id="9" name="שעור מנכסי אפיק ההשקעה" dataDxfId="164"/>
    <tableColumn id="10" name="שעור מסך נכסי השקעה**" dataDxfId="1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62" headerRowBorderDxfId="161" tableBorderDxfId="160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24" headerRowBorderDxfId="423" tableBorderDxfId="422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8" dataDxfId="156" headerRowBorderDxfId="157" tableBorderDxfId="15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4"/>
    <tableColumn id="6" name="ערך נקוב****" dataDxfId="153"/>
    <tableColumn id="7" name="שער***" dataDxfId="152"/>
    <tableColumn id="8" name="שווי הוגן" dataDxfId="151"/>
    <tableColumn id="9" name="שעור מערך נקוב מונפק" dataDxfId="150"/>
    <tableColumn id="10" name="שעור מנכסי אפיק ההשקעה" dataDxfId="149"/>
    <tableColumn id="11" name="שעור מסך נכסי השקעה**" dataDxfId="1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2" totalsRowShown="0" headerRowDxfId="147" dataDxfId="145" headerRowBorderDxfId="146" tableBorderDxfId="144">
  <autoFilter ref="A7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3"/>
    <tableColumn id="6" name="ערך נקוב****" dataDxfId="142"/>
    <tableColumn id="7" name="שער***" dataDxfId="141"/>
    <tableColumn id="8" name="שווי הוגן" dataDxfId="140"/>
    <tableColumn id="9" name="שעור מנכסי אפיק ההשקעה" dataDxfId="139"/>
    <tableColumn id="10" name="שעור מסך נכסי השקעה**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7" dataDxfId="135" headerRowBorderDxfId="136" tableBorderDxfId="13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3"/>
    <tableColumn id="4" name="דירוג"/>
    <tableColumn id="5" name="שם מדרג" dataDxfId="132"/>
    <tableColumn id="6" name="תאריך רכישה" dataDxfId="131"/>
    <tableColumn id="7" name="מח&quot;מ" dataDxfId="130"/>
    <tableColumn id="8" name="סוג מטבע"/>
    <tableColumn id="9" name="שיעור ריבית" dataDxfId="129"/>
    <tableColumn id="10" name="תשואה לפידיון" dataDxfId="128"/>
    <tableColumn id="11" name="ערך נקוב****" dataDxfId="127"/>
    <tableColumn id="12" name="שער***" dataDxfId="126"/>
    <tableColumn id="13" name="שווי הוגן" dataDxfId="125"/>
    <tableColumn id="14" name="שעור מערך נקוב מונפק" dataDxfId="124"/>
    <tableColumn id="15" name="שעור מנכסי אפיק ההשקעה" dataDxfId="123"/>
    <tableColumn id="16" name="שעור מסך נכסי השקעה**" dataDxfId="1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40" totalsRowShown="0" headerRowDxfId="121" dataDxfId="119" headerRowBorderDxfId="120" tableBorderDxfId="118">
  <autoFilter ref="A6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7"/>
    <tableColumn id="3" name="מספר ני&quot;ע"/>
    <tableColumn id="4" name="מספר מנפיק" dataDxfId="116"/>
    <tableColumn id="5" name="דירוג"/>
    <tableColumn id="6" name="תאריך רכישה" dataDxfId="115"/>
    <tableColumn id="7" name="שם מדרג" dataDxfId="114"/>
    <tableColumn id="8" name="מח&quot;מ" dataDxfId="113"/>
    <tableColumn id="9" name="ענף משק"/>
    <tableColumn id="10" name="סוג מטבע"/>
    <tableColumn id="11" name="שיעור ריבית ממוצע" dataDxfId="112"/>
    <tableColumn id="12" name="תשואה לפידיון" dataDxfId="111"/>
    <tableColumn id="13" name="ערך נקוב****" dataDxfId="110"/>
    <tableColumn id="14" name="שער***" dataDxfId="109"/>
    <tableColumn id="15" name="שווי הוגן" dataDxfId="108"/>
    <tableColumn id="16" name="שעור מנכסי אפיק ההשקעה" dataDxfId="107"/>
    <tableColumn id="17" name="שעור מסך נכסי השקעה**" dataDxfId="1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5" dataDxfId="103" headerRowBorderDxfId="104" tableBorderDxfId="10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01"/>
    <tableColumn id="4" name="דירוג"/>
    <tableColumn id="5" name="שם מדרג" dataDxfId="100"/>
    <tableColumn id="6" name="מח&quot;מ" dataDxfId="99"/>
    <tableColumn id="7" name="סוג מטבע"/>
    <tableColumn id="8" name="תנאי ושיעור ריבית" dataDxfId="98"/>
    <tableColumn id="9" name="תשואה לפידיון" dataDxfId="97"/>
    <tableColumn id="10" name="ערך נקוב****" dataDxfId="96"/>
    <tableColumn id="11" name="שער***" dataDxfId="95"/>
    <tableColumn id="12" name="שווי הוגן" dataDxfId="94"/>
    <tableColumn id="13" name="שעור מנכסי אפיק ההשקעה" dataDxfId="93"/>
    <tableColumn id="14" name="שעור מסך נכסי השקעה**" dataDxfId="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048576" totalsRowShown="0" headerRowDxfId="91" dataDxfId="89" headerRowBorderDxfId="90" tableBorderDxfId="88">
  <autoFilter ref="A6:I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7"/>
    <tableColumn id="2" name="תאריך שערוך אחרון" dataDxfId="86"/>
    <tableColumn id="3" name="אופי הנכס" dataDxfId="85"/>
    <tableColumn id="4" name="שעור תשואה במהלך התקופה" dataDxfId="84"/>
    <tableColumn id="5" name="סוג מטבע" dataDxfId="83"/>
    <tableColumn id="6" name="שווי משוערך" dataDxfId="82"/>
    <tableColumn id="7" name="שעור מנכסי אפיק ההשקעה" dataDxfId="81"/>
    <tableColumn id="8" name="שעור מסך נכסי השקעה" dataDxfId="80"/>
    <tableColumn id="9" name="כתובת הנכס" dataDxfId="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78" dataDxfId="76" headerRowBorderDxfId="77" tableBorderDxfId="75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74"/>
    <tableColumn id="2" name="מספר מנפיק" dataDxfId="73"/>
    <tableColumn id="3" name="דירוג" dataDxfId="72"/>
    <tableColumn id="4" name="שם המדרג" dataDxfId="71"/>
    <tableColumn id="5" name="שעור הריבית" dataDxfId="70"/>
    <tableColumn id="6" name="סוג מטבע" dataDxfId="69"/>
    <tableColumn id="7" name="תשואה לפדיון" dataDxfId="68"/>
    <tableColumn id="8" name="שווי הוגן" dataDxfId="67"/>
    <tableColumn id="9" name="שעור מנכסי אפיק ההשקעה" dataDxfId="66"/>
    <tableColumn id="10" name="שעור מסך נכסי השקעה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4" headerRowBorderDxfId="63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6" totalsRowShown="0" headerRowBorderDxfId="61" tableBorderDxfId="60">
  <autoFilter ref="A6:C16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4" totalsRowShown="0" headerRowDxfId="421" dataDxfId="419" headerRowBorderDxfId="420" tableBorderDxfId="418">
  <autoFilter ref="A6:K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7"/>
    <tableColumn id="2" name="מספר ני&quot;ע" dataDxfId="416"/>
    <tableColumn id="3" name="מספר מנפיק" dataDxfId="415"/>
    <tableColumn id="4" name="דירוג" dataDxfId="414"/>
    <tableColumn id="5" name="שם מדרג" dataDxfId="413"/>
    <tableColumn id="6" name="סוג מטבע" dataDxfId="412"/>
    <tableColumn id="7" name="שיעור ריבית" dataDxfId="411"/>
    <tableColumn id="8" name="תשואה לפידיון" dataDxfId="410"/>
    <tableColumn id="9" name="שווי שוק" dataDxfId="409"/>
    <tableColumn id="10" name="שעור מנכסי אפיק ההשקעה" dataDxfId="408"/>
    <tableColumn id="11" name="שעור מסך נכסי השקעה" dataDxfId="4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2" totalsRowShown="0" headerRowDxfId="406" dataDxfId="404" headerRowBorderDxfId="405" tableBorderDxfId="403">
  <autoFilter ref="A7:Q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2"/>
    <tableColumn id="2" name="מספר ני&quot;ע" dataDxfId="401"/>
    <tableColumn id="3" name="זירת מסחר" dataDxfId="400"/>
    <tableColumn id="4" name="דירוג" dataDxfId="399"/>
    <tableColumn id="5" name="שם מדרג" dataDxfId="398"/>
    <tableColumn id="6" name="תאריך רכישה" dataDxfId="397"/>
    <tableColumn id="7" name="מח&quot;מ" dataDxfId="396"/>
    <tableColumn id="8" name="סוג מטבע" dataDxfId="395"/>
    <tableColumn id="9" name="שיעור ריבית" dataDxfId="394"/>
    <tableColumn id="10" name="תשואה לפידיון" dataDxfId="393"/>
    <tableColumn id="11" name="ערך נקוב****" dataDxfId="392"/>
    <tableColumn id="12" name="שער***" dataDxfId="391"/>
    <tableColumn id="13" name="פדיון/ריבית/דיבידנד לקבל*****  " dataDxfId="390"/>
    <tableColumn id="14" name="שווי שוק" dataDxfId="389"/>
    <tableColumn id="15" name="שעור מערך נקוב**** מונפק" dataDxfId="388"/>
    <tableColumn id="16" name="שעור מנכסי אפיק ההשקעה" dataDxfId="387"/>
    <tableColumn id="17" name="שעור מסך נכסי השקעה**" dataDxfId="3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85" dataDxfId="383" headerRowBorderDxfId="384" tableBorderDxfId="382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1"/>
    <tableColumn id="2" name="מספר ני&quot;ע" dataDxfId="380"/>
    <tableColumn id="3" name="זירת מסחר" dataDxfId="379"/>
    <tableColumn id="4" name="ספק מידע" dataDxfId="378"/>
    <tableColumn id="5" name="מספר מנפיק" dataDxfId="377"/>
    <tableColumn id="6" name="ענף מסחר" dataDxfId="376"/>
    <tableColumn id="7" name="דירוג" dataDxfId="375"/>
    <tableColumn id="8" name="שם מדרג" dataDxfId="374"/>
    <tableColumn id="9" name="תאריך רכישה" dataDxfId="373"/>
    <tableColumn id="10" name="מח&quot;מ" dataDxfId="372"/>
    <tableColumn id="11" name="סוג מטבע" dataDxfId="371"/>
    <tableColumn id="12" name="שיעור ריבית" dataDxfId="370"/>
    <tableColumn id="13" name="תשואה לפידיון" dataDxfId="369"/>
    <tableColumn id="14" name="ערך נקוב****" dataDxfId="368"/>
    <tableColumn id="15" name="שער***" dataDxfId="367"/>
    <tableColumn id="16" name="פדיון/ריבית/דיבידנד לקבל*****  " dataDxfId="366"/>
    <tableColumn id="17" name="שווי שוק" dataDxfId="365"/>
    <tableColumn id="18" name="שעור מערך נקוב מונפק" dataDxfId="364"/>
    <tableColumn id="19" name="שעור מנכסי אפיק ההשקעה" dataDxfId="363"/>
    <tableColumn id="20" name="שעור מסך נכסי השקעה**" dataDxfId="3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78" totalsRowShown="0" headerRowDxfId="361" dataDxfId="359" headerRowBorderDxfId="360" tableBorderDxfId="358">
  <autoFilter ref="A7:T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 dataDxfId="357"/>
    <tableColumn id="4" name="ספק מידע" dataDxfId="356"/>
    <tableColumn id="5" name="מספר מנפיק" dataDxfId="355"/>
    <tableColumn id="6" name="ענף מסחר"/>
    <tableColumn id="7" name="דירוג"/>
    <tableColumn id="8" name="שם מדרג" dataDxfId="354"/>
    <tableColumn id="9" name="תאריך רכישה" dataDxfId="353"/>
    <tableColumn id="10" name="מח&quot;מ" dataDxfId="352"/>
    <tableColumn id="11" name="סוג מטבע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/>
    <tableColumn id="17" name="שווי שוק" dataDxfId="347"/>
    <tableColumn id="18" name="שעור מערך נקוב מונפק" dataDxfId="346"/>
    <tableColumn id="19" name="שעור מנכסי אפיק ההשקעה" dataDxfId="345"/>
    <tableColumn id="20" name="שעור מסך נכסי השקעה**" dataDxfId="3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9" totalsRowShown="0" headerRowDxfId="343" dataDxfId="341" headerRowBorderDxfId="342" tableBorderDxfId="340">
  <autoFilter ref="A7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9"/>
    <tableColumn id="2" name="מספר ני&quot;ע" dataDxfId="338"/>
    <tableColumn id="3" name="זירת מסחר" dataDxfId="337"/>
    <tableColumn id="4" name="ספק מידע" dataDxfId="336"/>
    <tableColumn id="5" name="מספר מנפיק" dataDxfId="335"/>
    <tableColumn id="6" name="ענף מסחר" dataDxfId="334"/>
    <tableColumn id="7" name="סוג מטבע" dataDxfId="333"/>
    <tableColumn id="8" name="ערך נקוב****" dataDxfId="332"/>
    <tableColumn id="9" name="שער***" dataDxfId="331"/>
    <tableColumn id="10" name="פדיון/ריבית/דיבידנד לקבל*****  " dataDxfId="330"/>
    <tableColumn id="11" name="שווי שוק" dataDxfId="329"/>
    <tableColumn id="12" name="שעור מערך נקוב מונפק" dataDxfId="328"/>
    <tableColumn id="13" name="שעור מנכסי אפיק ההשקעה" dataDxfId="327"/>
    <tableColumn id="14" name="שעור מסך נכסי השקעה**" dataDxfId="3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4" totalsRowShown="0" headerRowDxfId="325" dataDxfId="323" headerRowBorderDxfId="324" tableBorderDxfId="322">
  <autoFilter ref="A7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1"/>
    <tableColumn id="4" name="מספר מנפיק" dataDxfId="320"/>
    <tableColumn id="5" name="ענף מסחר"/>
    <tableColumn id="6" name="סוג מטבע"/>
    <tableColumn id="7" name="ערך נקוב****" dataDxfId="319"/>
    <tableColumn id="8" name="שער***" dataDxfId="318"/>
    <tableColumn id="9" name="פדיון/ריבית/דיבידנד לקבל*****  " dataDxfId="317"/>
    <tableColumn id="10" name="שווי שוק" dataDxfId="316"/>
    <tableColumn id="11" name="שעור מערך נקוב מונפק" dataDxfId="315"/>
    <tableColumn id="12" name="שעור מנכסי אפיק ההשקעה" dataDxfId="314"/>
    <tableColumn id="13" name="שעור מסך נכסי השקעה**" dataDxfId="3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12" dataDxfId="310" headerRowBorderDxfId="311" tableBorderDxfId="309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8"/>
    <tableColumn id="4" name="מספר מנפיק" dataDxfId="307"/>
    <tableColumn id="5" name="ענף מסחר"/>
    <tableColumn id="6" name="דירוג"/>
    <tableColumn id="7" name="שם מדרג" dataDxfId="306"/>
    <tableColumn id="8" name="סוג מטבע"/>
    <tableColumn id="9" name="ערך נקוב****" dataDxfId="305"/>
    <tableColumn id="10" name="שער***" dataDxfId="304"/>
    <tableColumn id="11" name="שווי שוק" dataDxfId="303"/>
    <tableColumn id="12" name="שעור מערך נקוב מונפק" dataDxfId="302"/>
    <tableColumn id="13" name="שעור מנכסי אפיק ההשקעה" dataDxfId="301"/>
    <tableColumn id="14" name="שעור מסך נכסי השקעה**" dataDxfId="3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tabSelected="1" topLeftCell="A10" workbookViewId="0">
      <selection activeCell="A42" sqref="A42"/>
    </sheetView>
  </sheetViews>
  <sheetFormatPr defaultColWidth="0" defaultRowHeight="18" zeroHeight="1"/>
  <cols>
    <col min="1" max="1" width="36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 ht="26.25" customHeight="1">
      <c r="B5" s="75" t="s">
        <v>4</v>
      </c>
      <c r="C5" s="76"/>
      <c r="D5" s="77"/>
    </row>
    <row r="6" spans="1:36" s="3" customFormat="1">
      <c r="B6" s="40" t="s">
        <v>739</v>
      </c>
      <c r="C6" s="78" t="s">
        <v>5</v>
      </c>
      <c r="D6" s="79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740</v>
      </c>
      <c r="B10" s="57" t="s">
        <v>13</v>
      </c>
      <c r="C10" s="63">
        <v>30970.262736150016</v>
      </c>
      <c r="D10" s="64">
        <v>7.5557321304928982E-2</v>
      </c>
    </row>
    <row r="11" spans="1:36">
      <c r="B11" s="57" t="s">
        <v>14</v>
      </c>
      <c r="C11" s="50"/>
      <c r="D11" s="50"/>
    </row>
    <row r="12" spans="1:36">
      <c r="A12" s="9" t="s">
        <v>758</v>
      </c>
      <c r="B12" s="58" t="s">
        <v>15</v>
      </c>
      <c r="C12" s="65">
        <v>307622.12361150002</v>
      </c>
      <c r="D12" s="66">
        <v>0.75049746371987303</v>
      </c>
    </row>
    <row r="13" spans="1:36">
      <c r="A13" s="9" t="s">
        <v>741</v>
      </c>
      <c r="B13" s="58" t="s">
        <v>16</v>
      </c>
      <c r="C13" s="65">
        <v>0</v>
      </c>
      <c r="D13" s="66">
        <v>0</v>
      </c>
    </row>
    <row r="14" spans="1:36">
      <c r="A14" s="9" t="s">
        <v>742</v>
      </c>
      <c r="B14" s="58" t="s">
        <v>17</v>
      </c>
      <c r="C14" s="65">
        <v>30552.815476795698</v>
      </c>
      <c r="D14" s="66">
        <v>7.4538886396203471E-2</v>
      </c>
    </row>
    <row r="15" spans="1:36">
      <c r="A15" s="9" t="s">
        <v>580</v>
      </c>
      <c r="B15" s="58" t="s">
        <v>18</v>
      </c>
      <c r="C15" s="65">
        <v>5788.8119900000002</v>
      </c>
      <c r="D15" s="66">
        <v>1.4122809716809912E-2</v>
      </c>
    </row>
    <row r="16" spans="1:36">
      <c r="A16" s="9" t="s">
        <v>759</v>
      </c>
      <c r="B16" s="58" t="s">
        <v>194</v>
      </c>
      <c r="C16" s="65">
        <v>6252.0942581500003</v>
      </c>
      <c r="D16" s="66">
        <v>1.5253067070055644E-2</v>
      </c>
    </row>
    <row r="17" spans="1:4">
      <c r="A17" s="9" t="s">
        <v>743</v>
      </c>
      <c r="B17" s="58" t="s">
        <v>19</v>
      </c>
      <c r="C17" s="65">
        <v>975.48526185000003</v>
      </c>
      <c r="D17" s="66">
        <v>2.3798652916105574E-3</v>
      </c>
    </row>
    <row r="18" spans="1:4">
      <c r="A18" s="9" t="s">
        <v>744</v>
      </c>
      <c r="B18" s="58" t="s">
        <v>20</v>
      </c>
      <c r="C18" s="65">
        <v>0</v>
      </c>
      <c r="D18" s="66">
        <v>0</v>
      </c>
    </row>
    <row r="19" spans="1:4">
      <c r="A19" s="9" t="s">
        <v>745</v>
      </c>
      <c r="B19" s="58" t="s">
        <v>21</v>
      </c>
      <c r="C19" s="65">
        <v>0</v>
      </c>
      <c r="D19" s="66">
        <v>0</v>
      </c>
    </row>
    <row r="20" spans="1:4">
      <c r="A20" s="9" t="s">
        <v>746</v>
      </c>
      <c r="B20" s="58" t="s">
        <v>22</v>
      </c>
      <c r="C20" s="65">
        <v>178.22983399148549</v>
      </c>
      <c r="D20" s="66">
        <v>4.348225569717231E-4</v>
      </c>
    </row>
    <row r="21" spans="1:4">
      <c r="A21" s="9" t="s">
        <v>747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66"/>
    </row>
    <row r="23" spans="1:4">
      <c r="A23" s="9" t="s">
        <v>760</v>
      </c>
      <c r="B23" s="58" t="s">
        <v>25</v>
      </c>
      <c r="C23" s="65">
        <v>0</v>
      </c>
      <c r="D23" s="66">
        <v>0</v>
      </c>
    </row>
    <row r="24" spans="1:4">
      <c r="A24" s="9" t="s">
        <v>761</v>
      </c>
      <c r="B24" s="58" t="s">
        <v>26</v>
      </c>
      <c r="C24" s="65">
        <v>0</v>
      </c>
      <c r="D24" s="66">
        <v>0</v>
      </c>
    </row>
    <row r="25" spans="1:4">
      <c r="A25" s="9" t="s">
        <v>748</v>
      </c>
      <c r="B25" s="58" t="s">
        <v>17</v>
      </c>
      <c r="C25" s="65">
        <v>3146.9262896199998</v>
      </c>
      <c r="D25" s="66">
        <v>7.6774718643315091E-3</v>
      </c>
    </row>
    <row r="26" spans="1:4">
      <c r="A26" s="9" t="s">
        <v>749</v>
      </c>
      <c r="B26" s="58" t="s">
        <v>27</v>
      </c>
      <c r="C26" s="65">
        <f>'לא סחיר - מניות'!I10</f>
        <v>6574.97204933185</v>
      </c>
      <c r="D26" s="66">
        <f>C26/C41</f>
        <v>1.6040783377604818E-2</v>
      </c>
    </row>
    <row r="27" spans="1:4">
      <c r="A27" s="9" t="s">
        <v>750</v>
      </c>
      <c r="B27" s="58" t="s">
        <v>28</v>
      </c>
      <c r="C27" s="65">
        <v>10349.002040606627</v>
      </c>
      <c r="D27" s="66">
        <v>2.5248183363157536E-2</v>
      </c>
    </row>
    <row r="28" spans="1:4">
      <c r="A28" s="9" t="s">
        <v>751</v>
      </c>
      <c r="B28" s="58" t="s">
        <v>29</v>
      </c>
      <c r="C28" s="65">
        <v>0</v>
      </c>
      <c r="D28" s="66">
        <v>0</v>
      </c>
    </row>
    <row r="29" spans="1:4">
      <c r="A29" s="9" t="s">
        <v>752</v>
      </c>
      <c r="B29" s="58" t="s">
        <v>30</v>
      </c>
      <c r="C29" s="65">
        <v>0</v>
      </c>
      <c r="D29" s="66">
        <v>0</v>
      </c>
    </row>
    <row r="30" spans="1:4">
      <c r="A30" s="9" t="s">
        <v>753</v>
      </c>
      <c r="B30" s="58" t="s">
        <v>31</v>
      </c>
      <c r="C30" s="65">
        <v>181.41457072477769</v>
      </c>
      <c r="D30" s="66">
        <v>4.4259227396376184E-4</v>
      </c>
    </row>
    <row r="31" spans="1:4">
      <c r="A31" s="9" t="s">
        <v>754</v>
      </c>
      <c r="B31" s="58" t="s">
        <v>32</v>
      </c>
      <c r="C31" s="65">
        <v>0</v>
      </c>
      <c r="D31" s="66">
        <v>0</v>
      </c>
    </row>
    <row r="32" spans="1:4">
      <c r="A32" s="9" t="s">
        <v>755</v>
      </c>
      <c r="B32" s="57" t="s">
        <v>33</v>
      </c>
      <c r="C32" s="65">
        <v>6303.1816376965544</v>
      </c>
      <c r="D32" s="66">
        <v>1.5377703582955492E-2</v>
      </c>
    </row>
    <row r="33" spans="1:4">
      <c r="A33" s="9" t="s">
        <v>756</v>
      </c>
      <c r="B33" s="57" t="s">
        <v>34</v>
      </c>
      <c r="C33" s="65">
        <v>0</v>
      </c>
      <c r="D33" s="66">
        <v>0</v>
      </c>
    </row>
    <row r="34" spans="1:4">
      <c r="A34" s="9" t="s">
        <v>762</v>
      </c>
      <c r="B34" s="57" t="s">
        <v>35</v>
      </c>
      <c r="C34" s="65">
        <f>'זכויות מקרקעין'!F9</f>
        <v>0</v>
      </c>
      <c r="D34" s="66">
        <v>0</v>
      </c>
    </row>
    <row r="35" spans="1:4">
      <c r="A35" s="9" t="s">
        <v>757</v>
      </c>
      <c r="B35" s="57" t="s">
        <v>36</v>
      </c>
      <c r="C35" s="65">
        <v>0</v>
      </c>
      <c r="D35" s="66">
        <v>0</v>
      </c>
    </row>
    <row r="36" spans="1:4">
      <c r="A36" s="9" t="s">
        <v>764</v>
      </c>
      <c r="B36" s="57" t="s">
        <v>37</v>
      </c>
      <c r="C36" s="65">
        <v>995.63722212000005</v>
      </c>
      <c r="D36" s="66">
        <v>2.4290294898615225E-3</v>
      </c>
    </row>
    <row r="37" spans="1:4">
      <c r="A37" s="9"/>
      <c r="B37" s="59" t="s">
        <v>38</v>
      </c>
      <c r="C37" s="50"/>
      <c r="D37" s="66"/>
    </row>
    <row r="38" spans="1:4">
      <c r="A38" s="9" t="s">
        <v>765</v>
      </c>
      <c r="B38" s="60" t="s">
        <v>39</v>
      </c>
      <c r="C38" s="65">
        <v>0</v>
      </c>
      <c r="D38" s="66">
        <v>0</v>
      </c>
    </row>
    <row r="39" spans="1:4">
      <c r="A39" s="9" t="s">
        <v>766</v>
      </c>
      <c r="B39" s="60" t="s">
        <v>40</v>
      </c>
      <c r="C39" s="65">
        <v>0</v>
      </c>
      <c r="D39" s="66">
        <v>0</v>
      </c>
    </row>
    <row r="40" spans="1:4">
      <c r="A40" s="9" t="s">
        <v>767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SUM(C10:C40)</f>
        <v>409890.95697853714</v>
      </c>
      <c r="D41" s="66">
        <v>0.99999999999999978</v>
      </c>
    </row>
    <row r="42" spans="1:4">
      <c r="A42" s="9" t="s">
        <v>763</v>
      </c>
      <c r="B42" s="61" t="s">
        <v>43</v>
      </c>
      <c r="C42" s="65">
        <f>'יתרת התחייבות להשקעה'!B9</f>
        <v>5355.6773034100006</v>
      </c>
      <c r="D42" s="66">
        <v>0</v>
      </c>
    </row>
    <row r="43" spans="1:4">
      <c r="B43" s="10" t="s">
        <v>200</v>
      </c>
    </row>
    <row r="44" spans="1:4">
      <c r="C44" s="80" t="s">
        <v>44</v>
      </c>
      <c r="D44" s="79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3.7360000000000002</v>
      </c>
    </row>
    <row r="47" spans="1:4">
      <c r="C47" t="s">
        <v>105</v>
      </c>
      <c r="D47">
        <v>3.2290000000000001</v>
      </c>
    </row>
    <row r="48" spans="1:4">
      <c r="C48" t="s">
        <v>122</v>
      </c>
      <c r="D48">
        <v>1</v>
      </c>
    </row>
    <row r="49" hidden="1"/>
  </sheetData>
  <hyperlinks>
    <hyperlink ref="A10" location="מזומנים!A1" display="מזומנים"/>
    <hyperlink ref="A12" location="'תעודות התחייבות ממשלתיות'!WPrint_Area_W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A1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WPrint_Area_W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A1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WPrint_Area_W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  <c r="B2" t="s">
        <v>197</v>
      </c>
    </row>
    <row r="3" spans="1:60">
      <c r="A3" s="2" t="s">
        <v>2</v>
      </c>
      <c r="B3" t="s">
        <v>198</v>
      </c>
    </row>
    <row r="4" spans="1:60">
      <c r="A4" s="2" t="s">
        <v>3</v>
      </c>
      <c r="B4" t="s">
        <v>199</v>
      </c>
    </row>
    <row r="5" spans="1:60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60" ht="26.25" customHeight="1">
      <c r="A6" s="98" t="s">
        <v>97</v>
      </c>
      <c r="B6" s="99"/>
      <c r="C6" s="99"/>
      <c r="D6" s="99"/>
      <c r="E6" s="99"/>
      <c r="F6" s="99"/>
      <c r="G6" s="99"/>
      <c r="H6" s="99"/>
      <c r="I6" s="99"/>
      <c r="J6" s="99"/>
      <c r="K6" s="100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201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600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222</v>
      </c>
      <c r="B13" t="s">
        <v>222</v>
      </c>
      <c r="C13" s="14"/>
      <c r="D13" t="s">
        <v>222</v>
      </c>
      <c r="E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601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222</v>
      </c>
      <c r="B15" t="s">
        <v>222</v>
      </c>
      <c r="C15" s="14"/>
      <c r="D15" t="s">
        <v>222</v>
      </c>
      <c r="E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602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529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s="14"/>
      <c r="D19" t="s">
        <v>222</v>
      </c>
      <c r="E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227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600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E22" t="s">
        <v>222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603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E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602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E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604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E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529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s="14"/>
      <c r="D30" t="s">
        <v>222</v>
      </c>
      <c r="E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4" t="s">
        <v>229</v>
      </c>
      <c r="B31" s="14"/>
      <c r="C31" s="14"/>
      <c r="D31" s="14"/>
    </row>
    <row r="32" spans="1:11">
      <c r="A32" s="84" t="s">
        <v>291</v>
      </c>
      <c r="B32" s="14"/>
      <c r="C32" s="14"/>
      <c r="D32" s="14"/>
    </row>
    <row r="33" spans="1:4">
      <c r="A33" s="84" t="s">
        <v>292</v>
      </c>
      <c r="B33" s="14"/>
      <c r="C33" s="14"/>
      <c r="D33" s="14"/>
    </row>
    <row r="34" spans="1:4">
      <c r="A34" s="84" t="s">
        <v>293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100"/>
      <c r="BC5" s="14" t="s">
        <v>99</v>
      </c>
      <c r="BE5" s="14" t="s">
        <v>100</v>
      </c>
      <c r="BG5" s="16" t="s">
        <v>101</v>
      </c>
    </row>
    <row r="6" spans="1:59" ht="26.25" customHeight="1">
      <c r="A6" s="98" t="s">
        <v>102</v>
      </c>
      <c r="B6" s="99"/>
      <c r="C6" s="99"/>
      <c r="D6" s="99"/>
      <c r="E6" s="99"/>
      <c r="F6" s="99"/>
      <c r="G6" s="99"/>
      <c r="H6" s="99"/>
      <c r="I6" s="99"/>
      <c r="J6" s="100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55154.61</v>
      </c>
      <c r="G10" s="22"/>
      <c r="H10" s="63">
        <v>178.22983399148549</v>
      </c>
      <c r="I10" s="64">
        <v>1</v>
      </c>
      <c r="J10" s="64">
        <v>4.0000000000000002E-4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201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222</v>
      </c>
      <c r="B12" t="s">
        <v>222</v>
      </c>
      <c r="C12" s="16"/>
      <c r="D12" t="s">
        <v>222</v>
      </c>
      <c r="E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227</v>
      </c>
      <c r="B13" s="16"/>
      <c r="C13" s="16"/>
      <c r="D13" s="16"/>
      <c r="E13" s="16"/>
      <c r="F13" s="69">
        <v>55154.61</v>
      </c>
      <c r="G13" s="16"/>
      <c r="H13" s="69">
        <v>178.22983399148549</v>
      </c>
      <c r="I13" s="68">
        <v>1</v>
      </c>
      <c r="J13" s="68">
        <v>4.0000000000000002E-4</v>
      </c>
      <c r="BE13" s="14" t="s">
        <v>125</v>
      </c>
    </row>
    <row r="14" spans="1:59">
      <c r="A14" t="s">
        <v>605</v>
      </c>
      <c r="B14" t="s">
        <v>606</v>
      </c>
      <c r="C14" t="s">
        <v>122</v>
      </c>
      <c r="D14" t="s">
        <v>607</v>
      </c>
      <c r="E14" t="s">
        <v>105</v>
      </c>
      <c r="F14" s="65">
        <v>55196.61</v>
      </c>
      <c r="G14" s="65">
        <v>100</v>
      </c>
      <c r="H14" s="65">
        <v>178.22985369</v>
      </c>
      <c r="I14" s="66">
        <v>1</v>
      </c>
      <c r="J14" s="66">
        <v>4.0000000000000002E-4</v>
      </c>
      <c r="BE14" s="14" t="s">
        <v>126</v>
      </c>
    </row>
    <row r="15" spans="1:59">
      <c r="A15" t="s">
        <v>608</v>
      </c>
      <c r="B15" t="s">
        <v>609</v>
      </c>
      <c r="C15" t="s">
        <v>122</v>
      </c>
      <c r="D15" t="s">
        <v>607</v>
      </c>
      <c r="E15" t="s">
        <v>105</v>
      </c>
      <c r="F15" s="65">
        <v>-42</v>
      </c>
      <c r="G15" s="65">
        <v>1.4525E-2</v>
      </c>
      <c r="H15" s="65">
        <v>-1.9698514500000001E-5</v>
      </c>
      <c r="I15" s="66">
        <v>0</v>
      </c>
      <c r="J15" s="66">
        <v>0</v>
      </c>
      <c r="BE15" s="14" t="s">
        <v>127</v>
      </c>
    </row>
    <row r="16" spans="1:59">
      <c r="A16" s="84" t="s">
        <v>229</v>
      </c>
      <c r="B16" s="16"/>
      <c r="C16" s="16"/>
      <c r="D16" s="16"/>
      <c r="E16" s="16"/>
      <c r="F16" s="16"/>
      <c r="G16" s="16"/>
      <c r="BE16" s="14" t="s">
        <v>128</v>
      </c>
    </row>
    <row r="17" spans="1:57">
      <c r="A17" s="84" t="s">
        <v>291</v>
      </c>
      <c r="B17" s="16"/>
      <c r="C17" s="16"/>
      <c r="D17" s="16"/>
      <c r="E17" s="16"/>
      <c r="F17" s="16"/>
      <c r="G17" s="16"/>
      <c r="BE17" s="14" t="s">
        <v>129</v>
      </c>
    </row>
    <row r="18" spans="1:57">
      <c r="A18" s="84" t="s">
        <v>292</v>
      </c>
      <c r="B18" s="16"/>
      <c r="C18" s="16"/>
      <c r="D18" s="16"/>
      <c r="E18" s="16"/>
      <c r="F18" s="16"/>
      <c r="G18" s="16"/>
      <c r="BE18" s="14" t="s">
        <v>130</v>
      </c>
    </row>
    <row r="19" spans="1:57">
      <c r="A19" s="84" t="s">
        <v>293</v>
      </c>
      <c r="B19" s="16"/>
      <c r="C19" s="16"/>
      <c r="D19" s="16"/>
      <c r="E19" s="16"/>
      <c r="F19" s="16"/>
      <c r="G19" s="16"/>
      <c r="BE19" s="14" t="s">
        <v>131</v>
      </c>
    </row>
    <row r="20" spans="1:57" hidden="1">
      <c r="B20" s="16"/>
      <c r="C20" s="16"/>
      <c r="D20" s="16"/>
      <c r="E20" s="16"/>
      <c r="F20" s="16"/>
      <c r="G20" s="16"/>
      <c r="BE20" s="14" t="s">
        <v>122</v>
      </c>
    </row>
    <row r="21" spans="1:57" hidden="1">
      <c r="B21" s="16"/>
      <c r="C21" s="16"/>
      <c r="D21" s="16"/>
      <c r="E21" s="16"/>
      <c r="F21" s="16"/>
      <c r="G21" s="16"/>
    </row>
    <row r="22" spans="1:57" hidden="1">
      <c r="B22" s="16"/>
      <c r="C22" s="16"/>
      <c r="D22" s="16"/>
      <c r="E22" s="16"/>
      <c r="F22" s="16"/>
      <c r="G22" s="16"/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/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  <c r="D3" s="13"/>
    </row>
    <row r="4" spans="1:80">
      <c r="A4" s="2" t="s">
        <v>3</v>
      </c>
      <c r="B4" t="s">
        <v>199</v>
      </c>
    </row>
    <row r="5" spans="1:80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80" ht="26.25" customHeight="1">
      <c r="A6" s="98" t="s">
        <v>132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201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610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222</v>
      </c>
      <c r="B13" t="s">
        <v>222</v>
      </c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611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222</v>
      </c>
      <c r="B15" t="s">
        <v>222</v>
      </c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612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613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614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615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616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610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611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612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613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614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615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616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4" t="s">
        <v>229</v>
      </c>
    </row>
    <row r="40" spans="1:16">
      <c r="A40" s="84" t="s">
        <v>291</v>
      </c>
    </row>
    <row r="41" spans="1:16">
      <c r="A41" s="84" t="s">
        <v>292</v>
      </c>
    </row>
    <row r="42" spans="1:16">
      <c r="A42" s="84" t="s">
        <v>293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/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  <c r="B2" t="s">
        <v>197</v>
      </c>
    </row>
    <row r="3" spans="1:71">
      <c r="A3" s="2" t="s">
        <v>2</v>
      </c>
      <c r="B3" t="s">
        <v>198</v>
      </c>
    </row>
    <row r="4" spans="1:71">
      <c r="A4" s="2" t="s">
        <v>3</v>
      </c>
      <c r="B4" t="s">
        <v>199</v>
      </c>
    </row>
    <row r="5" spans="1:71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71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201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617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222</v>
      </c>
      <c r="B13" t="s">
        <v>222</v>
      </c>
      <c r="C13" t="s">
        <v>222</v>
      </c>
      <c r="F13" s="65">
        <v>0</v>
      </c>
      <c r="G13" t="s">
        <v>222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618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222</v>
      </c>
      <c r="B15" t="s">
        <v>222</v>
      </c>
      <c r="C15" t="s">
        <v>222</v>
      </c>
      <c r="F15" s="65">
        <v>0</v>
      </c>
      <c r="G15" t="s">
        <v>222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619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222</v>
      </c>
      <c r="B17" t="s">
        <v>222</v>
      </c>
      <c r="C17" t="s">
        <v>222</v>
      </c>
      <c r="F17" s="65">
        <v>0</v>
      </c>
      <c r="G17" t="s">
        <v>222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620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222</v>
      </c>
      <c r="B19" t="s">
        <v>222</v>
      </c>
      <c r="C19" t="s">
        <v>222</v>
      </c>
      <c r="F19" s="65">
        <v>0</v>
      </c>
      <c r="G19" t="s">
        <v>222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529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F21" s="65">
        <v>0</v>
      </c>
      <c r="G21" t="s">
        <v>222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227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289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222</v>
      </c>
      <c r="B24" t="s">
        <v>222</v>
      </c>
      <c r="C24" t="s">
        <v>222</v>
      </c>
      <c r="F24" s="65">
        <v>0</v>
      </c>
      <c r="G24" t="s">
        <v>222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621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222</v>
      </c>
      <c r="B26" t="s">
        <v>222</v>
      </c>
      <c r="C26" t="s">
        <v>222</v>
      </c>
      <c r="F26" s="65">
        <v>0</v>
      </c>
      <c r="G26" t="s">
        <v>222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4" t="s">
        <v>291</v>
      </c>
    </row>
    <row r="28" spans="1:15">
      <c r="A28" s="84" t="s">
        <v>292</v>
      </c>
    </row>
    <row r="29" spans="1:15">
      <c r="A29" s="84" t="s">
        <v>293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64" ht="26.25" customHeight="1">
      <c r="A6" s="98" t="s">
        <v>81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1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201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622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I13" s="65">
        <v>0</v>
      </c>
      <c r="J13" t="s">
        <v>222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623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I15" s="65">
        <v>0</v>
      </c>
      <c r="J15" t="s">
        <v>222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296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I17" s="65">
        <v>0</v>
      </c>
      <c r="J17" t="s">
        <v>222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529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I19" s="65">
        <v>0</v>
      </c>
      <c r="J19" t="s">
        <v>222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227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624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625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I24" s="65">
        <v>0</v>
      </c>
      <c r="J24" t="s">
        <v>222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4" t="s">
        <v>229</v>
      </c>
      <c r="C25" s="14"/>
      <c r="D25" s="14"/>
      <c r="E25" s="14"/>
    </row>
    <row r="26" spans="1:18">
      <c r="A26" s="84" t="s">
        <v>291</v>
      </c>
      <c r="C26" s="14"/>
      <c r="D26" s="14"/>
      <c r="E26" s="14"/>
    </row>
    <row r="27" spans="1:18">
      <c r="A27" s="84" t="s">
        <v>292</v>
      </c>
      <c r="C27" s="14"/>
      <c r="D27" s="14"/>
      <c r="E27" s="14"/>
    </row>
    <row r="28" spans="1:18">
      <c r="A28" s="84" t="s">
        <v>293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</row>
    <row r="4" spans="1:80">
      <c r="A4" s="2" t="s">
        <v>3</v>
      </c>
      <c r="B4" t="s">
        <v>199</v>
      </c>
    </row>
    <row r="5" spans="1:80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80" ht="26.25" customHeight="1">
      <c r="A6" s="98" t="s">
        <v>88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1" t="s">
        <v>54</v>
      </c>
      <c r="M7" s="10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3.6</v>
      </c>
      <c r="J10" s="7"/>
      <c r="K10" s="7"/>
      <c r="L10" s="64">
        <v>4.7800000000000002E-2</v>
      </c>
      <c r="M10" s="63">
        <v>2957365.5</v>
      </c>
      <c r="N10" s="7"/>
      <c r="O10" s="63">
        <v>3146.9262896199998</v>
      </c>
      <c r="P10" s="7"/>
      <c r="Q10" s="64">
        <v>1</v>
      </c>
      <c r="R10" s="64">
        <v>7.7000000000000002E-3</v>
      </c>
      <c r="S10" s="30"/>
      <c r="BY10" s="14"/>
      <c r="CB10" s="14"/>
    </row>
    <row r="11" spans="1:80">
      <c r="A11" s="67" t="s">
        <v>201</v>
      </c>
      <c r="B11" s="14"/>
      <c r="C11" s="14"/>
      <c r="D11" s="14"/>
      <c r="I11" s="69">
        <v>3.6</v>
      </c>
      <c r="L11" s="68">
        <v>4.7800000000000002E-2</v>
      </c>
      <c r="M11" s="69">
        <v>2957365.5</v>
      </c>
      <c r="O11" s="69">
        <v>3146.9262896199998</v>
      </c>
      <c r="Q11" s="68">
        <v>1</v>
      </c>
      <c r="R11" s="68">
        <v>7.7000000000000002E-3</v>
      </c>
    </row>
    <row r="12" spans="1:80">
      <c r="A12" s="67" t="s">
        <v>622</v>
      </c>
      <c r="B12" s="14"/>
      <c r="C12" s="14"/>
      <c r="D12" s="14"/>
      <c r="I12" s="69">
        <v>4.43</v>
      </c>
      <c r="L12" s="68">
        <v>2.5999999999999999E-3</v>
      </c>
      <c r="M12" s="69">
        <v>1178680</v>
      </c>
      <c r="O12" s="69">
        <v>1300.9153719999999</v>
      </c>
      <c r="Q12" s="68">
        <v>0.41339999999999999</v>
      </c>
      <c r="R12" s="68">
        <v>3.2000000000000002E-3</v>
      </c>
    </row>
    <row r="13" spans="1:80">
      <c r="A13" t="s">
        <v>626</v>
      </c>
      <c r="B13" t="s">
        <v>627</v>
      </c>
      <c r="C13" t="s">
        <v>122</v>
      </c>
      <c r="D13" t="s">
        <v>628</v>
      </c>
      <c r="E13" t="s">
        <v>559</v>
      </c>
      <c r="F13" t="s">
        <v>377</v>
      </c>
      <c r="G13" t="s">
        <v>149</v>
      </c>
      <c r="H13" t="s">
        <v>629</v>
      </c>
      <c r="I13" s="65">
        <v>0.99</v>
      </c>
      <c r="J13" t="s">
        <v>101</v>
      </c>
      <c r="K13" s="66">
        <v>3.15E-2</v>
      </c>
      <c r="L13" s="66">
        <v>4.1999999999999997E-3</v>
      </c>
      <c r="M13" s="65">
        <v>307000</v>
      </c>
      <c r="N13" s="65">
        <v>107.05</v>
      </c>
      <c r="O13" s="65">
        <v>328.64350000000002</v>
      </c>
      <c r="P13" s="66">
        <v>1.2999999999999999E-3</v>
      </c>
      <c r="Q13" s="66">
        <v>0.10440000000000001</v>
      </c>
      <c r="R13" s="66">
        <v>8.0000000000000004E-4</v>
      </c>
    </row>
    <row r="14" spans="1:80">
      <c r="A14" t="s">
        <v>630</v>
      </c>
      <c r="B14" t="s">
        <v>631</v>
      </c>
      <c r="C14" t="s">
        <v>122</v>
      </c>
      <c r="D14" t="s">
        <v>632</v>
      </c>
      <c r="E14" t="s">
        <v>324</v>
      </c>
      <c r="F14" t="s">
        <v>467</v>
      </c>
      <c r="G14" t="s">
        <v>149</v>
      </c>
      <c r="H14" t="s">
        <v>453</v>
      </c>
      <c r="I14" s="65">
        <v>5.59</v>
      </c>
      <c r="J14" t="s">
        <v>101</v>
      </c>
      <c r="K14" s="66">
        <v>1.7999999999999999E-2</v>
      </c>
      <c r="L14" s="66">
        <v>2.0999999999999999E-3</v>
      </c>
      <c r="M14" s="65">
        <v>871680</v>
      </c>
      <c r="N14" s="65">
        <v>111.54</v>
      </c>
      <c r="O14" s="65">
        <v>972.27187200000003</v>
      </c>
      <c r="P14" s="66">
        <v>8.0000000000000004E-4</v>
      </c>
      <c r="Q14" s="66">
        <v>0.309</v>
      </c>
      <c r="R14" s="66">
        <v>2.3999999999999998E-3</v>
      </c>
    </row>
    <row r="15" spans="1:80">
      <c r="A15" s="67" t="s">
        <v>623</v>
      </c>
      <c r="B15" s="14"/>
      <c r="C15" s="14"/>
      <c r="D15" s="14"/>
      <c r="I15" s="69">
        <v>3.02</v>
      </c>
      <c r="L15" s="68">
        <v>7.9600000000000004E-2</v>
      </c>
      <c r="M15" s="69">
        <v>1778685.5</v>
      </c>
      <c r="O15" s="69">
        <v>1846.0109176200001</v>
      </c>
      <c r="Q15" s="68">
        <v>0.58660000000000001</v>
      </c>
      <c r="R15" s="68">
        <v>4.4999999999999997E-3</v>
      </c>
    </row>
    <row r="16" spans="1:80">
      <c r="A16" t="s">
        <v>633</v>
      </c>
      <c r="B16" t="s">
        <v>634</v>
      </c>
      <c r="C16" t="s">
        <v>122</v>
      </c>
      <c r="D16" t="s">
        <v>635</v>
      </c>
      <c r="E16" t="s">
        <v>392</v>
      </c>
      <c r="F16" t="s">
        <v>350</v>
      </c>
      <c r="G16" t="s">
        <v>207</v>
      </c>
      <c r="H16" t="s">
        <v>636</v>
      </c>
      <c r="I16" s="65">
        <v>1.1499999999999999</v>
      </c>
      <c r="J16" t="s">
        <v>101</v>
      </c>
      <c r="K16" s="66">
        <v>2.1899999999999999E-2</v>
      </c>
      <c r="L16" s="66">
        <v>0.20660000000000001</v>
      </c>
      <c r="M16" s="65">
        <v>470593.2</v>
      </c>
      <c r="N16" s="65">
        <v>102.09</v>
      </c>
      <c r="O16" s="65">
        <v>480.42859787999998</v>
      </c>
      <c r="P16" s="66">
        <v>8.0000000000000004E-4</v>
      </c>
      <c r="Q16" s="66">
        <v>0.1527</v>
      </c>
      <c r="R16" s="66">
        <v>1.1999999999999999E-3</v>
      </c>
    </row>
    <row r="17" spans="1:18">
      <c r="A17" t="s">
        <v>637</v>
      </c>
      <c r="B17" t="s">
        <v>638</v>
      </c>
      <c r="C17" t="s">
        <v>122</v>
      </c>
      <c r="D17" t="s">
        <v>639</v>
      </c>
      <c r="E17" t="s">
        <v>431</v>
      </c>
      <c r="F17" t="s">
        <v>377</v>
      </c>
      <c r="G17" t="s">
        <v>149</v>
      </c>
      <c r="H17" t="s">
        <v>640</v>
      </c>
      <c r="I17" s="65">
        <v>3.95</v>
      </c>
      <c r="J17" t="s">
        <v>101</v>
      </c>
      <c r="K17" s="66">
        <v>4.4699999999999997E-2</v>
      </c>
      <c r="L17" s="66">
        <v>3.9300000000000002E-2</v>
      </c>
      <c r="M17" s="65">
        <v>807092.3</v>
      </c>
      <c r="N17" s="65">
        <v>103.38</v>
      </c>
      <c r="O17" s="65">
        <v>834.37201974000004</v>
      </c>
      <c r="P17" s="66">
        <v>1.2999999999999999E-3</v>
      </c>
      <c r="Q17" s="66">
        <v>0.2651</v>
      </c>
      <c r="R17" s="66">
        <v>2E-3</v>
      </c>
    </row>
    <row r="18" spans="1:18">
      <c r="A18" t="s">
        <v>641</v>
      </c>
      <c r="B18" t="s">
        <v>642</v>
      </c>
      <c r="C18" t="s">
        <v>122</v>
      </c>
      <c r="D18" t="s">
        <v>643</v>
      </c>
      <c r="E18" t="s">
        <v>400</v>
      </c>
      <c r="F18" t="s">
        <v>467</v>
      </c>
      <c r="G18" t="s">
        <v>149</v>
      </c>
      <c r="H18" t="s">
        <v>644</v>
      </c>
      <c r="I18" s="65">
        <v>3.25</v>
      </c>
      <c r="J18" t="s">
        <v>101</v>
      </c>
      <c r="K18" s="66">
        <v>4.2999999999999997E-2</v>
      </c>
      <c r="L18" s="66">
        <v>2.81E-2</v>
      </c>
      <c r="M18" s="65">
        <v>501000</v>
      </c>
      <c r="N18" s="65">
        <v>106.03</v>
      </c>
      <c r="O18" s="65">
        <v>531.21029999999996</v>
      </c>
      <c r="P18" s="66">
        <v>2.5000000000000001E-3</v>
      </c>
      <c r="Q18" s="66">
        <v>0.16880000000000001</v>
      </c>
      <c r="R18" s="66">
        <v>1.2999999999999999E-3</v>
      </c>
    </row>
    <row r="19" spans="1:18">
      <c r="A19" s="67" t="s">
        <v>296</v>
      </c>
      <c r="B19" s="14"/>
      <c r="C19" s="14"/>
      <c r="D19" s="14"/>
      <c r="I19" s="69">
        <v>0</v>
      </c>
      <c r="L19" s="68">
        <v>0</v>
      </c>
      <c r="M19" s="69">
        <v>0</v>
      </c>
      <c r="O19" s="69">
        <v>0</v>
      </c>
      <c r="Q19" s="68">
        <v>0</v>
      </c>
      <c r="R19" s="68">
        <v>0</v>
      </c>
    </row>
    <row r="20" spans="1:18">
      <c r="A20" t="s">
        <v>222</v>
      </c>
      <c r="B20" t="s">
        <v>222</v>
      </c>
      <c r="C20" s="14"/>
      <c r="D20" s="14"/>
      <c r="E20" t="s">
        <v>222</v>
      </c>
      <c r="F20" t="s">
        <v>222</v>
      </c>
      <c r="I20" s="65">
        <v>0</v>
      </c>
      <c r="J20" t="s">
        <v>222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  <c r="R20" s="66">
        <v>0</v>
      </c>
    </row>
    <row r="21" spans="1:18">
      <c r="A21" s="67" t="s">
        <v>529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227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s="67" t="s">
        <v>297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222</v>
      </c>
      <c r="B25" t="s">
        <v>222</v>
      </c>
      <c r="C25" s="14"/>
      <c r="D25" s="14"/>
      <c r="E25" t="s">
        <v>222</v>
      </c>
      <c r="F25" t="s">
        <v>222</v>
      </c>
      <c r="I25" s="65">
        <v>0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67" t="s">
        <v>298</v>
      </c>
      <c r="B26" s="14"/>
      <c r="C26" s="14"/>
      <c r="D26" s="14"/>
      <c r="I26" s="69">
        <v>0</v>
      </c>
      <c r="L26" s="68">
        <v>0</v>
      </c>
      <c r="M26" s="69">
        <v>0</v>
      </c>
      <c r="O26" s="69">
        <v>0</v>
      </c>
      <c r="Q26" s="68">
        <v>0</v>
      </c>
      <c r="R26" s="68">
        <v>0</v>
      </c>
    </row>
    <row r="27" spans="1:18">
      <c r="A27" t="s">
        <v>222</v>
      </c>
      <c r="B27" t="s">
        <v>222</v>
      </c>
      <c r="C27" s="14"/>
      <c r="D27" s="14"/>
      <c r="E27" t="s">
        <v>222</v>
      </c>
      <c r="F27" t="s">
        <v>222</v>
      </c>
      <c r="I27" s="65">
        <v>0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  <c r="R27" s="66">
        <v>0</v>
      </c>
    </row>
    <row r="28" spans="1:18">
      <c r="A28" s="84" t="s">
        <v>229</v>
      </c>
      <c r="B28" s="14"/>
      <c r="C28" s="14"/>
      <c r="D28" s="14"/>
    </row>
    <row r="29" spans="1:18">
      <c r="A29" s="84" t="s">
        <v>291</v>
      </c>
      <c r="B29" s="14"/>
      <c r="C29" s="14"/>
      <c r="D29" s="14"/>
    </row>
    <row r="30" spans="1:18">
      <c r="A30" s="84" t="s">
        <v>292</v>
      </c>
      <c r="B30" s="14"/>
      <c r="C30" s="14"/>
      <c r="D30" s="14"/>
    </row>
    <row r="31" spans="1:18">
      <c r="A31" s="84" t="s">
        <v>293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2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  <c r="B2" t="s">
        <v>197</v>
      </c>
    </row>
    <row r="3" spans="1:97">
      <c r="A3" s="2" t="s">
        <v>2</v>
      </c>
      <c r="B3" t="s">
        <v>198</v>
      </c>
    </row>
    <row r="4" spans="1:97">
      <c r="A4" s="2" t="s">
        <v>3</v>
      </c>
      <c r="B4" t="s">
        <v>199</v>
      </c>
    </row>
    <row r="5" spans="1:97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97" ht="26.25" customHeight="1">
      <c r="A6" s="98" t="s">
        <v>90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543475.93999999994</v>
      </c>
      <c r="H10" s="7"/>
      <c r="I10" s="63">
        <f>I11+I14</f>
        <v>6574.97204933185</v>
      </c>
      <c r="J10" s="7"/>
      <c r="K10" s="64">
        <v>1</v>
      </c>
      <c r="L10" s="64">
        <v>1.3100000000000001E-2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201</v>
      </c>
      <c r="B11" s="14"/>
      <c r="C11" s="14"/>
      <c r="D11" s="14"/>
      <c r="G11" s="69">
        <v>10</v>
      </c>
      <c r="I11" s="69">
        <f>SUM(I12:I13)</f>
        <v>4403.3918662069</v>
      </c>
      <c r="K11" s="68">
        <v>0.59550000000000003</v>
      </c>
      <c r="L11" s="68">
        <v>7.7999999999999996E-3</v>
      </c>
    </row>
    <row r="12" spans="1:97">
      <c r="A12" t="s">
        <v>645</v>
      </c>
      <c r="B12" t="s">
        <v>646</v>
      </c>
      <c r="C12" t="s">
        <v>122</v>
      </c>
      <c r="D12" t="s">
        <v>647</v>
      </c>
      <c r="E12" t="s">
        <v>648</v>
      </c>
      <c r="F12" t="s">
        <v>101</v>
      </c>
      <c r="G12" s="65">
        <v>10</v>
      </c>
      <c r="H12" s="65">
        <v>31973775.862069</v>
      </c>
      <c r="I12" s="65">
        <v>3197.3775862069001</v>
      </c>
      <c r="J12" s="66">
        <v>9.482758620689655E-3</v>
      </c>
      <c r="K12" s="66">
        <v>0.59550000000000003</v>
      </c>
      <c r="L12" s="66">
        <v>7.7999999999999996E-3</v>
      </c>
    </row>
    <row r="13" spans="1:97">
      <c r="A13" t="s">
        <v>737</v>
      </c>
      <c r="B13">
        <v>74209</v>
      </c>
      <c r="C13" t="s">
        <v>122</v>
      </c>
      <c r="D13">
        <v>514829126</v>
      </c>
      <c r="E13" t="s">
        <v>738</v>
      </c>
      <c r="F13" t="s">
        <v>101</v>
      </c>
      <c r="G13" s="65">
        <v>40.909999999999997</v>
      </c>
      <c r="H13" s="65">
        <v>2947969.39</v>
      </c>
      <c r="I13" s="65">
        <v>1206.0142800000001</v>
      </c>
      <c r="J13" s="66">
        <v>2.0500000000000001E-2</v>
      </c>
      <c r="K13" s="66">
        <v>0.16520263963240447</v>
      </c>
      <c r="L13" s="66">
        <v>3.1521289235813001E-3</v>
      </c>
    </row>
    <row r="14" spans="1:97">
      <c r="A14" s="67" t="s">
        <v>227</v>
      </c>
      <c r="B14" s="14"/>
      <c r="C14" s="14"/>
      <c r="D14" s="14"/>
      <c r="G14" s="69">
        <v>543465.93999999994</v>
      </c>
      <c r="I14" s="69">
        <v>2171.5801831249501</v>
      </c>
      <c r="K14" s="68">
        <v>0.40450000000000003</v>
      </c>
      <c r="L14" s="68">
        <v>5.3E-3</v>
      </c>
    </row>
    <row r="15" spans="1:97">
      <c r="A15" s="67" t="s">
        <v>297</v>
      </c>
      <c r="B15" s="14"/>
      <c r="C15" s="14"/>
      <c r="D15" s="14"/>
      <c r="G15" s="69">
        <v>0</v>
      </c>
      <c r="I15" s="69">
        <v>0</v>
      </c>
      <c r="K15" s="68">
        <v>0</v>
      </c>
      <c r="L15" s="68">
        <v>0</v>
      </c>
    </row>
    <row r="16" spans="1:97">
      <c r="A16" t="s">
        <v>222</v>
      </c>
      <c r="B16" t="s">
        <v>222</v>
      </c>
      <c r="C16" s="14"/>
      <c r="D16" s="14"/>
      <c r="E16" t="s">
        <v>222</v>
      </c>
      <c r="F16" t="s">
        <v>222</v>
      </c>
      <c r="G16" s="65">
        <v>0</v>
      </c>
      <c r="H16" s="65">
        <v>0</v>
      </c>
      <c r="I16" s="65">
        <v>0</v>
      </c>
      <c r="J16" s="66">
        <v>0</v>
      </c>
      <c r="K16" s="66">
        <v>0</v>
      </c>
      <c r="L16" s="66">
        <v>0</v>
      </c>
    </row>
    <row r="17" spans="1:12">
      <c r="A17" s="67" t="s">
        <v>298</v>
      </c>
      <c r="B17" s="14"/>
      <c r="C17" s="14"/>
      <c r="D17" s="14"/>
      <c r="G17" s="69">
        <v>543465.93999999994</v>
      </c>
      <c r="I17" s="69">
        <v>2171.5801831249501</v>
      </c>
      <c r="K17" s="68">
        <v>0.40450000000000003</v>
      </c>
      <c r="L17" s="68">
        <v>5.3E-3</v>
      </c>
    </row>
    <row r="18" spans="1:12">
      <c r="A18" t="s">
        <v>649</v>
      </c>
      <c r="B18" t="s">
        <v>650</v>
      </c>
      <c r="C18" t="s">
        <v>122</v>
      </c>
      <c r="D18" t="s">
        <v>651</v>
      </c>
      <c r="E18" t="s">
        <v>652</v>
      </c>
      <c r="F18" t="s">
        <v>109</v>
      </c>
      <c r="G18" s="65">
        <v>459076</v>
      </c>
      <c r="H18" s="65">
        <v>110.4744870000001</v>
      </c>
      <c r="I18" s="65">
        <v>1894.75669379229</v>
      </c>
      <c r="J18" s="66">
        <v>3.5291471911433987E-3</v>
      </c>
      <c r="K18" s="66">
        <v>0.35289999999999999</v>
      </c>
      <c r="L18" s="66">
        <v>4.5999999999999999E-3</v>
      </c>
    </row>
    <row r="19" spans="1:12">
      <c r="A19" t="s">
        <v>653</v>
      </c>
      <c r="B19" t="s">
        <v>654</v>
      </c>
      <c r="C19" t="s">
        <v>122</v>
      </c>
      <c r="D19" t="s">
        <v>647</v>
      </c>
      <c r="E19" t="s">
        <v>652</v>
      </c>
      <c r="F19" t="s">
        <v>109</v>
      </c>
      <c r="G19" s="65">
        <v>84389.94</v>
      </c>
      <c r="H19" s="65">
        <v>87.802198999999902</v>
      </c>
      <c r="I19" s="65">
        <v>276.82348933266002</v>
      </c>
      <c r="J19" s="66">
        <v>7.9000000000000008E-3</v>
      </c>
      <c r="K19" s="66">
        <v>5.16E-2</v>
      </c>
      <c r="L19" s="66">
        <v>6.9999999999999999E-4</v>
      </c>
    </row>
    <row r="20" spans="1:12">
      <c r="A20" s="84" t="s">
        <v>229</v>
      </c>
      <c r="B20" s="14"/>
      <c r="C20" s="14"/>
      <c r="D20" s="14"/>
    </row>
    <row r="21" spans="1:12">
      <c r="A21" s="84" t="s">
        <v>291</v>
      </c>
      <c r="B21" s="14"/>
      <c r="C21" s="14"/>
      <c r="D21" s="14"/>
    </row>
    <row r="22" spans="1:12">
      <c r="A22" s="84" t="s">
        <v>292</v>
      </c>
      <c r="B22" s="14"/>
      <c r="C22" s="14"/>
      <c r="D22" s="14"/>
    </row>
    <row r="23" spans="1:12">
      <c r="A23" s="84" t="s">
        <v>293</v>
      </c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  <row r="392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/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100"/>
    </row>
    <row r="6" spans="1:54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100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2542705.62</v>
      </c>
      <c r="F10" s="7"/>
      <c r="G10" s="63">
        <v>10349.002040606627</v>
      </c>
      <c r="H10" s="7"/>
      <c r="I10" s="64">
        <v>1</v>
      </c>
      <c r="J10" s="64">
        <v>2.53E-2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201</v>
      </c>
      <c r="B11" s="14"/>
      <c r="E11" s="69">
        <v>1245820.5</v>
      </c>
      <c r="G11" s="69">
        <v>6578.7283355192103</v>
      </c>
      <c r="I11" s="68">
        <v>0.63570000000000004</v>
      </c>
      <c r="J11" s="68">
        <v>1.61E-2</v>
      </c>
    </row>
    <row r="12" spans="1:54">
      <c r="A12" s="67" t="s">
        <v>655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222</v>
      </c>
      <c r="B13" t="s">
        <v>222</v>
      </c>
      <c r="C13" t="s">
        <v>222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656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222</v>
      </c>
      <c r="B15" t="s">
        <v>222</v>
      </c>
      <c r="C15" t="s">
        <v>222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657</v>
      </c>
      <c r="B16" s="14"/>
      <c r="E16" s="69">
        <v>1111398.5</v>
      </c>
      <c r="G16" s="69">
        <v>1940.3026295027801</v>
      </c>
      <c r="I16" s="68">
        <v>0.1875</v>
      </c>
      <c r="J16" s="68">
        <v>4.7000000000000002E-3</v>
      </c>
    </row>
    <row r="17" spans="1:10">
      <c r="A17" t="s">
        <v>658</v>
      </c>
      <c r="B17" t="s">
        <v>659</v>
      </c>
      <c r="C17" t="s">
        <v>101</v>
      </c>
      <c r="D17" t="s">
        <v>660</v>
      </c>
      <c r="E17" s="65">
        <v>1111398.5</v>
      </c>
      <c r="F17" s="65">
        <v>174.58208099999956</v>
      </c>
      <c r="G17" s="65">
        <v>1940.3026295027801</v>
      </c>
      <c r="H17" s="66">
        <v>4.5770619423515695E-3</v>
      </c>
      <c r="I17" s="66">
        <v>0.1875</v>
      </c>
      <c r="J17" s="66">
        <v>4.7000000000000002E-3</v>
      </c>
    </row>
    <row r="18" spans="1:10">
      <c r="A18" s="67" t="s">
        <v>661</v>
      </c>
      <c r="B18" s="14"/>
      <c r="E18" s="69">
        <v>134422</v>
      </c>
      <c r="G18" s="69">
        <v>4638.42570601643</v>
      </c>
      <c r="I18" s="68">
        <v>0.44819999999999999</v>
      </c>
      <c r="J18" s="68">
        <v>1.1299999999999999E-2</v>
      </c>
    </row>
    <row r="19" spans="1:10">
      <c r="A19" t="s">
        <v>662</v>
      </c>
      <c r="B19" t="s">
        <v>663</v>
      </c>
      <c r="C19" t="s">
        <v>101</v>
      </c>
      <c r="D19" t="s">
        <v>235</v>
      </c>
      <c r="E19" s="65">
        <v>126161</v>
      </c>
      <c r="F19" s="65">
        <v>100</v>
      </c>
      <c r="G19" s="65">
        <v>126.161</v>
      </c>
      <c r="H19" s="66">
        <v>8.9693784573616486E-3</v>
      </c>
      <c r="I19" s="66">
        <v>1.2200000000000001E-2</v>
      </c>
      <c r="J19" s="66">
        <v>2.9999999999999997E-4</v>
      </c>
    </row>
    <row r="20" spans="1:10">
      <c r="A20" t="s">
        <v>664</v>
      </c>
      <c r="B20" t="s">
        <v>665</v>
      </c>
      <c r="C20" t="s">
        <v>101</v>
      </c>
      <c r="D20" t="s">
        <v>666</v>
      </c>
      <c r="E20" s="65">
        <v>8261</v>
      </c>
      <c r="F20" s="65">
        <v>54621.289262999999</v>
      </c>
      <c r="G20" s="65">
        <v>4512.26470601643</v>
      </c>
      <c r="H20" s="66">
        <v>3.0616401629649081E-3</v>
      </c>
      <c r="I20" s="66">
        <v>0.436</v>
      </c>
      <c r="J20" s="66">
        <v>1.0999999999999999E-2</v>
      </c>
    </row>
    <row r="21" spans="1:10">
      <c r="A21" s="67" t="s">
        <v>227</v>
      </c>
      <c r="B21" s="14"/>
      <c r="E21" s="69">
        <v>1296885.1200000001</v>
      </c>
      <c r="G21" s="69">
        <v>3770.2737050874171</v>
      </c>
      <c r="I21" s="68">
        <v>0.36430000000000001</v>
      </c>
      <c r="J21" s="68">
        <v>9.1999999999999998E-3</v>
      </c>
    </row>
    <row r="22" spans="1:10">
      <c r="A22" s="67" t="s">
        <v>667</v>
      </c>
      <c r="B22" s="14"/>
      <c r="E22" s="69">
        <v>0</v>
      </c>
      <c r="G22" s="69">
        <v>0</v>
      </c>
      <c r="I22" s="68">
        <v>0</v>
      </c>
      <c r="J22" s="68">
        <v>0</v>
      </c>
    </row>
    <row r="23" spans="1:10">
      <c r="A23" t="s">
        <v>222</v>
      </c>
      <c r="B23" t="s">
        <v>222</v>
      </c>
      <c r="C23" t="s">
        <v>222</v>
      </c>
      <c r="E23" s="65">
        <v>0</v>
      </c>
      <c r="F23" s="65">
        <v>0</v>
      </c>
      <c r="G23" s="65">
        <v>0</v>
      </c>
      <c r="H23" s="66"/>
      <c r="I23" s="66">
        <v>0</v>
      </c>
      <c r="J23" s="66">
        <v>0</v>
      </c>
    </row>
    <row r="24" spans="1:10">
      <c r="A24" s="67" t="s">
        <v>668</v>
      </c>
      <c r="B24" s="14"/>
      <c r="E24" s="69">
        <v>0</v>
      </c>
      <c r="G24" s="69">
        <v>0</v>
      </c>
      <c r="I24" s="68">
        <v>0</v>
      </c>
      <c r="J24" s="68">
        <v>0</v>
      </c>
    </row>
    <row r="25" spans="1:10">
      <c r="A25" t="s">
        <v>222</v>
      </c>
      <c r="B25" t="s">
        <v>222</v>
      </c>
      <c r="C25" t="s">
        <v>222</v>
      </c>
      <c r="E25" s="65">
        <v>0</v>
      </c>
      <c r="F25" s="65">
        <v>0</v>
      </c>
      <c r="G25" s="65">
        <v>0</v>
      </c>
      <c r="H25" s="66"/>
      <c r="I25" s="66">
        <v>0</v>
      </c>
      <c r="J25" s="66">
        <v>0</v>
      </c>
    </row>
    <row r="26" spans="1:10">
      <c r="A26" s="67" t="s">
        <v>669</v>
      </c>
      <c r="B26" s="14"/>
      <c r="E26" s="69">
        <v>286646</v>
      </c>
      <c r="G26" s="69">
        <v>887.87984152266699</v>
      </c>
      <c r="I26" s="68">
        <v>8.5800000000000001E-2</v>
      </c>
      <c r="J26" s="68">
        <v>2.2000000000000001E-3</v>
      </c>
    </row>
    <row r="27" spans="1:10">
      <c r="A27" t="s">
        <v>670</v>
      </c>
      <c r="B27" t="s">
        <v>671</v>
      </c>
      <c r="C27" t="s">
        <v>105</v>
      </c>
      <c r="D27" t="s">
        <v>672</v>
      </c>
      <c r="E27" s="65">
        <v>286646</v>
      </c>
      <c r="F27" s="65">
        <v>95.926867999999985</v>
      </c>
      <c r="G27" s="65">
        <v>887.87984152266699</v>
      </c>
      <c r="H27" s="66">
        <v>2.0294536800000754E-3</v>
      </c>
      <c r="I27" s="66">
        <v>8.5800000000000001E-2</v>
      </c>
      <c r="J27" s="66">
        <v>2.2000000000000001E-3</v>
      </c>
    </row>
    <row r="28" spans="1:10">
      <c r="A28" s="67" t="s">
        <v>673</v>
      </c>
      <c r="B28" s="14"/>
      <c r="E28" s="69">
        <v>1010239.12</v>
      </c>
      <c r="G28" s="69">
        <v>2882.3938635647501</v>
      </c>
      <c r="I28" s="68">
        <v>0.27850000000000003</v>
      </c>
      <c r="J28" s="68">
        <v>7.0000000000000001E-3</v>
      </c>
    </row>
    <row r="29" spans="1:10">
      <c r="A29" t="s">
        <v>674</v>
      </c>
      <c r="B29" t="s">
        <v>675</v>
      </c>
      <c r="C29" t="s">
        <v>105</v>
      </c>
      <c r="D29" t="s">
        <v>676</v>
      </c>
      <c r="E29" s="65">
        <v>279246.77</v>
      </c>
      <c r="F29" s="65">
        <v>99.246241000000026</v>
      </c>
      <c r="G29" s="65">
        <v>894.89126723235904</v>
      </c>
      <c r="H29" s="66">
        <v>1.6561778362945455E-3</v>
      </c>
      <c r="I29" s="66">
        <v>8.6499999999999994E-2</v>
      </c>
      <c r="J29" s="66">
        <v>2.2000000000000001E-3</v>
      </c>
    </row>
    <row r="30" spans="1:10">
      <c r="A30" t="s">
        <v>677</v>
      </c>
      <c r="B30" t="s">
        <v>678</v>
      </c>
      <c r="C30" t="s">
        <v>105</v>
      </c>
      <c r="D30" t="s">
        <v>660</v>
      </c>
      <c r="E30" s="65">
        <v>181900.19</v>
      </c>
      <c r="F30" s="65">
        <v>111.59273700000004</v>
      </c>
      <c r="G30" s="65">
        <v>655.44631663168798</v>
      </c>
      <c r="H30" s="66">
        <v>6.5795358418081878E-5</v>
      </c>
      <c r="I30" s="66">
        <v>6.3299999999999995E-2</v>
      </c>
      <c r="J30" s="66">
        <v>1.6000000000000001E-3</v>
      </c>
    </row>
    <row r="31" spans="1:10">
      <c r="A31" t="s">
        <v>679</v>
      </c>
      <c r="B31" t="s">
        <v>680</v>
      </c>
      <c r="C31" t="s">
        <v>109</v>
      </c>
      <c r="D31" t="s">
        <v>681</v>
      </c>
      <c r="E31" s="65">
        <v>257875</v>
      </c>
      <c r="F31" s="65">
        <v>100</v>
      </c>
      <c r="G31" s="65">
        <v>963.42100000000005</v>
      </c>
      <c r="H31" s="66">
        <v>1.2474544334975369E-2</v>
      </c>
      <c r="I31" s="66">
        <v>9.3100000000000002E-2</v>
      </c>
      <c r="J31" s="66">
        <v>2.3999999999999998E-3</v>
      </c>
    </row>
    <row r="32" spans="1:10">
      <c r="A32" t="s">
        <v>682</v>
      </c>
      <c r="B32" t="s">
        <v>683</v>
      </c>
      <c r="C32" t="s">
        <v>105</v>
      </c>
      <c r="D32" t="s">
        <v>361</v>
      </c>
      <c r="E32" s="65">
        <v>67358.039999999994</v>
      </c>
      <c r="F32" s="65">
        <v>16.883753999999978</v>
      </c>
      <c r="G32" s="65">
        <v>36.722014880440902</v>
      </c>
      <c r="H32" s="66">
        <v>5.8331994756358706E-4</v>
      </c>
      <c r="I32" s="66">
        <v>3.5000000000000001E-3</v>
      </c>
      <c r="J32" s="66">
        <v>1E-4</v>
      </c>
    </row>
    <row r="33" spans="1:10">
      <c r="A33" t="s">
        <v>684</v>
      </c>
      <c r="B33" t="s">
        <v>685</v>
      </c>
      <c r="C33" t="s">
        <v>105</v>
      </c>
      <c r="D33" t="s">
        <v>686</v>
      </c>
      <c r="E33" s="65">
        <v>223859.12</v>
      </c>
      <c r="F33" s="65">
        <v>45.917873999999955</v>
      </c>
      <c r="G33" s="65">
        <v>331.91326482026199</v>
      </c>
      <c r="H33" s="66">
        <v>3.6110560947595198E-3</v>
      </c>
      <c r="I33" s="66">
        <v>3.2099999999999997E-2</v>
      </c>
      <c r="J33" s="66">
        <v>8.0000000000000004E-4</v>
      </c>
    </row>
    <row r="34" spans="1:10">
      <c r="A34" s="84" t="s">
        <v>229</v>
      </c>
      <c r="B34" s="14"/>
    </row>
    <row r="35" spans="1:10">
      <c r="A35" s="84" t="s">
        <v>291</v>
      </c>
      <c r="B35" s="14"/>
    </row>
    <row r="36" spans="1:10">
      <c r="A36" s="84" t="s">
        <v>292</v>
      </c>
      <c r="B36" s="14"/>
    </row>
    <row r="37" spans="1:10">
      <c r="A37" s="84" t="s">
        <v>293</v>
      </c>
      <c r="B37" s="14"/>
    </row>
    <row r="38" spans="1:10" hidden="1">
      <c r="B38" s="14"/>
    </row>
    <row r="39" spans="1:10" hidden="1">
      <c r="B39" s="14"/>
    </row>
    <row r="40" spans="1:10" hidden="1">
      <c r="B40" s="14"/>
    </row>
    <row r="41" spans="1:10" hidden="1">
      <c r="B41" s="14"/>
    </row>
    <row r="42" spans="1:10" hidden="1">
      <c r="B42" s="14"/>
    </row>
    <row r="43" spans="1:10" hidden="1">
      <c r="B43" s="14"/>
    </row>
    <row r="44" spans="1:10" hidden="1">
      <c r="B44" s="14"/>
    </row>
    <row r="45" spans="1:10" hidden="1">
      <c r="B45" s="14"/>
    </row>
    <row r="46" spans="1:10" hidden="1">
      <c r="B46" s="14"/>
    </row>
    <row r="47" spans="1:10" hidden="1">
      <c r="B47" s="14"/>
    </row>
    <row r="48" spans="1:10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8" ht="26.25" customHeight="1">
      <c r="A6" s="98" t="s">
        <v>140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687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222</v>
      </c>
      <c r="B12" t="s">
        <v>222</v>
      </c>
      <c r="C12" t="s">
        <v>222</v>
      </c>
      <c r="D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599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222</v>
      </c>
      <c r="B14" t="s">
        <v>222</v>
      </c>
      <c r="C14" t="s">
        <v>222</v>
      </c>
      <c r="D14" t="s">
        <v>222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4" t="s">
        <v>229</v>
      </c>
      <c r="B15" s="14"/>
      <c r="C15" s="14"/>
    </row>
    <row r="16" spans="1:58">
      <c r="A16" s="84" t="s">
        <v>291</v>
      </c>
      <c r="B16" s="14"/>
      <c r="C16" s="14"/>
    </row>
    <row r="17" spans="1:3">
      <c r="A17" s="84" t="s">
        <v>292</v>
      </c>
      <c r="B17" s="14"/>
      <c r="C17" s="14"/>
    </row>
    <row r="18" spans="1:3">
      <c r="A18" s="84" t="s">
        <v>293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/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  <c r="B2" t="s">
        <v>197</v>
      </c>
    </row>
    <row r="3" spans="1:51">
      <c r="A3" s="2" t="s">
        <v>2</v>
      </c>
      <c r="B3" t="s">
        <v>198</v>
      </c>
    </row>
    <row r="4" spans="1:51">
      <c r="A4" s="2" t="s">
        <v>3</v>
      </c>
      <c r="B4" t="s">
        <v>199</v>
      </c>
    </row>
    <row r="5" spans="1:51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1" ht="26.25" customHeight="1">
      <c r="A6" s="98" t="s">
        <v>141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600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601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222</v>
      </c>
      <c r="B15" t="s">
        <v>222</v>
      </c>
      <c r="C15" t="s">
        <v>222</v>
      </c>
      <c r="D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688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t="s">
        <v>222</v>
      </c>
      <c r="D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602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529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600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t="s">
        <v>222</v>
      </c>
      <c r="D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603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602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604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529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4" t="s">
        <v>229</v>
      </c>
      <c r="B33" s="14"/>
      <c r="C33" s="14"/>
    </row>
    <row r="34" spans="1:3">
      <c r="A34" s="84" t="s">
        <v>291</v>
      </c>
      <c r="B34" s="14"/>
      <c r="C34" s="14"/>
    </row>
    <row r="35" spans="1:3">
      <c r="A35" s="84" t="s">
        <v>292</v>
      </c>
      <c r="B35" s="14"/>
      <c r="C35" s="14"/>
    </row>
    <row r="36" spans="1:3">
      <c r="A36" s="84" t="s">
        <v>293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/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  <c r="B2" t="s">
        <v>197</v>
      </c>
    </row>
    <row r="3" spans="1:12">
      <c r="A3" s="2" t="s">
        <v>2</v>
      </c>
      <c r="B3" t="s">
        <v>198</v>
      </c>
    </row>
    <row r="4" spans="1:12">
      <c r="A4" s="2" t="s">
        <v>3</v>
      </c>
      <c r="B4" t="s">
        <v>199</v>
      </c>
    </row>
    <row r="5" spans="1:12" ht="26.25" customHeight="1">
      <c r="A5" s="81" t="s">
        <v>46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s="16" customFormat="1">
      <c r="A6" s="83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30970.262736150016</v>
      </c>
      <c r="J9" s="64">
        <v>1</v>
      </c>
      <c r="K9" s="64">
        <v>7.5300000000000006E-2</v>
      </c>
    </row>
    <row r="10" spans="1:12">
      <c r="A10" s="67" t="s">
        <v>201</v>
      </c>
      <c r="B10" s="23"/>
      <c r="C10" s="24"/>
      <c r="D10" s="24"/>
      <c r="E10" s="24"/>
      <c r="F10" s="24"/>
      <c r="G10" s="24"/>
      <c r="H10" s="68">
        <v>0</v>
      </c>
      <c r="I10" s="69">
        <f>I11+I14</f>
        <v>30970.262736150016</v>
      </c>
      <c r="J10" s="68">
        <v>1</v>
      </c>
      <c r="K10" s="68">
        <v>7.5300000000000006E-2</v>
      </c>
    </row>
    <row r="11" spans="1:12">
      <c r="A11" s="67" t="s">
        <v>202</v>
      </c>
      <c r="B11" s="23"/>
      <c r="C11" s="24"/>
      <c r="D11" s="24"/>
      <c r="E11" s="24"/>
      <c r="F11" s="24"/>
      <c r="G11" s="24"/>
      <c r="H11" s="68">
        <v>0</v>
      </c>
      <c r="I11" s="69">
        <f>I12+I13</f>
        <v>22612.726010000017</v>
      </c>
      <c r="J11" s="68">
        <v>0.72899999999999998</v>
      </c>
      <c r="K11" s="68">
        <v>5.4899999999999997E-2</v>
      </c>
    </row>
    <row r="12" spans="1:12">
      <c r="A12" t="s">
        <v>203</v>
      </c>
      <c r="B12" t="s">
        <v>204</v>
      </c>
      <c r="C12" t="s">
        <v>205</v>
      </c>
      <c r="D12" t="s">
        <v>206</v>
      </c>
      <c r="E12" t="s">
        <v>207</v>
      </c>
      <c r="F12" t="s">
        <v>101</v>
      </c>
      <c r="G12" s="66">
        <v>0</v>
      </c>
      <c r="H12" s="66">
        <v>0</v>
      </c>
      <c r="I12" s="65">
        <v>3.2640000000000002E-2</v>
      </c>
      <c r="J12" s="66">
        <v>0</v>
      </c>
      <c r="K12" s="66">
        <v>0</v>
      </c>
    </row>
    <row r="13" spans="1:12">
      <c r="A13" t="s">
        <v>208</v>
      </c>
      <c r="B13" t="s">
        <v>209</v>
      </c>
      <c r="C13" t="s">
        <v>210</v>
      </c>
      <c r="D13" t="s">
        <v>206</v>
      </c>
      <c r="E13" t="s">
        <v>207</v>
      </c>
      <c r="F13" t="s">
        <v>101</v>
      </c>
      <c r="G13" s="66">
        <v>0</v>
      </c>
      <c r="H13" s="66">
        <v>0</v>
      </c>
      <c r="I13" s="65">
        <f>22479.43129+133.262080000014</f>
        <v>22612.693370000015</v>
      </c>
      <c r="J13" s="66">
        <v>0.72899999999999998</v>
      </c>
      <c r="K13" s="66">
        <v>5.4899999999999997E-2</v>
      </c>
    </row>
    <row r="14" spans="1:12">
      <c r="A14" s="67" t="s">
        <v>211</v>
      </c>
      <c r="C14" s="14"/>
      <c r="H14" s="68">
        <v>0</v>
      </c>
      <c r="I14" s="69">
        <v>8357.5367261499996</v>
      </c>
      <c r="J14" s="68">
        <v>0.27100000000000002</v>
      </c>
      <c r="K14" s="68">
        <v>2.0400000000000001E-2</v>
      </c>
    </row>
    <row r="15" spans="1:12">
      <c r="A15" t="s">
        <v>212</v>
      </c>
      <c r="B15" t="s">
        <v>213</v>
      </c>
      <c r="C15" t="s">
        <v>205</v>
      </c>
      <c r="D15" t="s">
        <v>206</v>
      </c>
      <c r="E15" t="s">
        <v>207</v>
      </c>
      <c r="F15" t="s">
        <v>109</v>
      </c>
      <c r="G15" s="66">
        <v>0</v>
      </c>
      <c r="H15" s="66">
        <v>0</v>
      </c>
      <c r="I15" s="65">
        <v>0.35656384000000002</v>
      </c>
      <c r="J15" s="66">
        <v>0</v>
      </c>
      <c r="K15" s="66">
        <v>0</v>
      </c>
    </row>
    <row r="16" spans="1:12">
      <c r="A16" t="s">
        <v>214</v>
      </c>
      <c r="B16" t="s">
        <v>215</v>
      </c>
      <c r="C16" t="s">
        <v>210</v>
      </c>
      <c r="D16" t="s">
        <v>206</v>
      </c>
      <c r="E16" t="s">
        <v>207</v>
      </c>
      <c r="F16" t="s">
        <v>109</v>
      </c>
      <c r="G16" s="66">
        <v>0</v>
      </c>
      <c r="H16" s="66">
        <v>0</v>
      </c>
      <c r="I16" s="65">
        <v>94.383987680000004</v>
      </c>
      <c r="J16" s="66">
        <v>3.0999999999999999E-3</v>
      </c>
      <c r="K16" s="66">
        <v>2.0000000000000001E-4</v>
      </c>
    </row>
    <row r="17" spans="1:11">
      <c r="A17" t="s">
        <v>216</v>
      </c>
      <c r="B17" t="s">
        <v>217</v>
      </c>
      <c r="C17" t="s">
        <v>205</v>
      </c>
      <c r="D17" t="s">
        <v>206</v>
      </c>
      <c r="E17" t="s">
        <v>207</v>
      </c>
      <c r="F17" t="s">
        <v>105</v>
      </c>
      <c r="G17" s="66">
        <v>0</v>
      </c>
      <c r="H17" s="66">
        <v>0</v>
      </c>
      <c r="I17" s="65">
        <v>32.523779599999997</v>
      </c>
      <c r="J17" s="66">
        <v>1.1000000000000001E-3</v>
      </c>
      <c r="K17" s="66">
        <v>1E-4</v>
      </c>
    </row>
    <row r="18" spans="1:11">
      <c r="A18" t="s">
        <v>218</v>
      </c>
      <c r="B18" t="s">
        <v>219</v>
      </c>
      <c r="C18" t="s">
        <v>210</v>
      </c>
      <c r="D18" t="s">
        <v>206</v>
      </c>
      <c r="E18" t="s">
        <v>207</v>
      </c>
      <c r="F18" t="s">
        <v>105</v>
      </c>
      <c r="G18" s="66">
        <v>0</v>
      </c>
      <c r="H18" s="66">
        <v>0</v>
      </c>
      <c r="I18" s="65">
        <v>7453.8623479999997</v>
      </c>
      <c r="J18" s="66">
        <v>0.2417</v>
      </c>
      <c r="K18" s="66">
        <v>1.8200000000000001E-2</v>
      </c>
    </row>
    <row r="19" spans="1:11">
      <c r="A19" t="s">
        <v>220</v>
      </c>
      <c r="B19" t="s">
        <v>219</v>
      </c>
      <c r="C19" t="s">
        <v>210</v>
      </c>
      <c r="D19" t="s">
        <v>206</v>
      </c>
      <c r="E19" t="s">
        <v>207</v>
      </c>
      <c r="F19" t="s">
        <v>105</v>
      </c>
      <c r="G19" s="66">
        <v>0</v>
      </c>
      <c r="H19" s="66">
        <v>0</v>
      </c>
      <c r="I19" s="65">
        <v>776.41004702999999</v>
      </c>
      <c r="J19" s="66">
        <v>2.52E-2</v>
      </c>
      <c r="K19" s="66">
        <v>1.9E-3</v>
      </c>
    </row>
    <row r="20" spans="1:11">
      <c r="A20" s="67" t="s">
        <v>221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222</v>
      </c>
      <c r="B21" t="s">
        <v>222</v>
      </c>
      <c r="C21" s="14"/>
      <c r="D21" t="s">
        <v>222</v>
      </c>
      <c r="F21" t="s">
        <v>222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223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222</v>
      </c>
      <c r="B23" t="s">
        <v>222</v>
      </c>
      <c r="C23" s="14"/>
      <c r="D23" t="s">
        <v>222</v>
      </c>
      <c r="F23" t="s">
        <v>222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224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222</v>
      </c>
      <c r="B25" t="s">
        <v>222</v>
      </c>
      <c r="C25" s="14"/>
      <c r="D25" t="s">
        <v>222</v>
      </c>
      <c r="F25" t="s">
        <v>222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225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222</v>
      </c>
      <c r="B27" t="s">
        <v>222</v>
      </c>
      <c r="C27" s="14"/>
      <c r="D27" t="s">
        <v>222</v>
      </c>
      <c r="F27" t="s">
        <v>222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226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222</v>
      </c>
      <c r="B29" t="s">
        <v>222</v>
      </c>
      <c r="C29" s="14"/>
      <c r="D29" t="s">
        <v>222</v>
      </c>
      <c r="F29" t="s">
        <v>222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227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s="67" t="s">
        <v>228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t="s">
        <v>222</v>
      </c>
      <c r="B32" t="s">
        <v>222</v>
      </c>
      <c r="C32" s="14"/>
      <c r="D32" t="s">
        <v>222</v>
      </c>
      <c r="F32" t="s">
        <v>222</v>
      </c>
      <c r="G32" s="66">
        <v>0</v>
      </c>
      <c r="H32" s="66">
        <v>0</v>
      </c>
      <c r="I32" s="65">
        <v>0</v>
      </c>
      <c r="J32" s="66">
        <v>0</v>
      </c>
      <c r="K32" s="66">
        <v>0</v>
      </c>
    </row>
    <row r="33" spans="1:11">
      <c r="A33" s="67" t="s">
        <v>226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222</v>
      </c>
      <c r="B34" t="s">
        <v>222</v>
      </c>
      <c r="C34" s="14"/>
      <c r="D34" t="s">
        <v>222</v>
      </c>
      <c r="F34" t="s">
        <v>222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t="s">
        <v>229</v>
      </c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/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  <c r="B2" t="s">
        <v>197</v>
      </c>
    </row>
    <row r="3" spans="1:48">
      <c r="A3" s="2" t="s">
        <v>2</v>
      </c>
      <c r="B3" t="s">
        <v>198</v>
      </c>
    </row>
    <row r="4" spans="1:48">
      <c r="A4" s="2" t="s">
        <v>3</v>
      </c>
      <c r="B4" t="s">
        <v>199</v>
      </c>
    </row>
    <row r="5" spans="1:48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100"/>
    </row>
    <row r="6" spans="1:48" ht="26.25" customHeight="1">
      <c r="A6" s="98" t="s">
        <v>142</v>
      </c>
      <c r="B6" s="99"/>
      <c r="C6" s="99"/>
      <c r="D6" s="99"/>
      <c r="E6" s="99"/>
      <c r="F6" s="99"/>
      <c r="G6" s="99"/>
      <c r="H6" s="99"/>
      <c r="I6" s="99"/>
      <c r="J6" s="100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-6533877</v>
      </c>
      <c r="G10" s="7"/>
      <c r="H10" s="63">
        <v>181.41457072477769</v>
      </c>
      <c r="I10" s="64">
        <v>1</v>
      </c>
      <c r="J10" s="64">
        <v>4.0000000000000002E-4</v>
      </c>
      <c r="AV10" s="14"/>
    </row>
    <row r="11" spans="1:48">
      <c r="A11" s="67" t="s">
        <v>201</v>
      </c>
      <c r="B11" s="14"/>
      <c r="C11" s="14"/>
      <c r="F11" s="69">
        <v>-6533877</v>
      </c>
      <c r="H11" s="69">
        <v>181.41457072477769</v>
      </c>
      <c r="I11" s="68">
        <v>1</v>
      </c>
      <c r="J11" s="68">
        <v>4.0000000000000002E-4</v>
      </c>
    </row>
    <row r="12" spans="1:48">
      <c r="A12" s="67" t="s">
        <v>600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601</v>
      </c>
      <c r="B14" s="14"/>
      <c r="C14" s="14"/>
      <c r="F14" s="69">
        <v>-6533877</v>
      </c>
      <c r="H14" s="69">
        <v>181.41457072477769</v>
      </c>
      <c r="I14" s="68">
        <v>1</v>
      </c>
      <c r="J14" s="68">
        <v>4.0000000000000002E-4</v>
      </c>
    </row>
    <row r="15" spans="1:48">
      <c r="A15" t="s">
        <v>689</v>
      </c>
      <c r="B15" t="s">
        <v>690</v>
      </c>
      <c r="C15" t="s">
        <v>122</v>
      </c>
      <c r="D15" t="s">
        <v>105</v>
      </c>
      <c r="E15" t="s">
        <v>691</v>
      </c>
      <c r="F15" s="65">
        <v>-1200000</v>
      </c>
      <c r="G15" s="65">
        <v>2.5370504402790415</v>
      </c>
      <c r="H15" s="65">
        <v>-30.444605283348501</v>
      </c>
      <c r="I15" s="66">
        <v>-0.1678</v>
      </c>
      <c r="J15" s="66">
        <v>-1E-4</v>
      </c>
    </row>
    <row r="16" spans="1:48">
      <c r="A16" t="s">
        <v>692</v>
      </c>
      <c r="B16" t="s">
        <v>693</v>
      </c>
      <c r="C16" t="s">
        <v>122</v>
      </c>
      <c r="D16" t="s">
        <v>109</v>
      </c>
      <c r="E16" t="s">
        <v>694</v>
      </c>
      <c r="F16" s="65">
        <v>-736877</v>
      </c>
      <c r="G16" s="65">
        <v>-21.870246825668055</v>
      </c>
      <c r="H16" s="65">
        <v>161.156818701578</v>
      </c>
      <c r="I16" s="66">
        <v>0.88829999999999998</v>
      </c>
      <c r="J16" s="66">
        <v>4.0000000000000002E-4</v>
      </c>
    </row>
    <row r="17" spans="1:10">
      <c r="A17" t="s">
        <v>695</v>
      </c>
      <c r="B17" t="s">
        <v>696</v>
      </c>
      <c r="C17" t="s">
        <v>122</v>
      </c>
      <c r="D17" t="s">
        <v>105</v>
      </c>
      <c r="E17" t="s">
        <v>694</v>
      </c>
      <c r="F17" s="65">
        <v>-4597000</v>
      </c>
      <c r="G17" s="65">
        <v>-1.1029444704491669</v>
      </c>
      <c r="H17" s="65">
        <v>50.702357306548201</v>
      </c>
      <c r="I17" s="66">
        <v>0.27950000000000003</v>
      </c>
      <c r="J17" s="66">
        <v>1E-4</v>
      </c>
    </row>
    <row r="18" spans="1:10">
      <c r="A18" s="67" t="s">
        <v>688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602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529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222</v>
      </c>
      <c r="B23" t="s">
        <v>222</v>
      </c>
      <c r="C23" t="s">
        <v>222</v>
      </c>
      <c r="D23" t="s">
        <v>222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227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s="67" t="s">
        <v>600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603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602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529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3">
      <c r="A33" s="84" t="s">
        <v>229</v>
      </c>
      <c r="B33" s="14"/>
      <c r="C33" s="14"/>
    </row>
    <row r="34" spans="1:3">
      <c r="A34" s="84" t="s">
        <v>291</v>
      </c>
      <c r="B34" s="14"/>
      <c r="C34" s="14"/>
    </row>
    <row r="35" spans="1:3">
      <c r="A35" s="84" t="s">
        <v>292</v>
      </c>
      <c r="B35" s="14"/>
      <c r="C35" s="14"/>
    </row>
    <row r="36" spans="1:3">
      <c r="A36" s="84" t="s">
        <v>293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/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  <c r="B2" t="s">
        <v>197</v>
      </c>
    </row>
    <row r="3" spans="1:77">
      <c r="A3" s="2" t="s">
        <v>2</v>
      </c>
      <c r="B3" t="s">
        <v>198</v>
      </c>
    </row>
    <row r="4" spans="1:77">
      <c r="A4" s="2" t="s">
        <v>3</v>
      </c>
      <c r="B4" t="s">
        <v>199</v>
      </c>
    </row>
    <row r="5" spans="1:77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77" ht="26.25" customHeight="1">
      <c r="A6" s="98" t="s">
        <v>144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201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610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222</v>
      </c>
      <c r="B13" t="s">
        <v>222</v>
      </c>
      <c r="C13" s="14"/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611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222</v>
      </c>
      <c r="B15" t="s">
        <v>222</v>
      </c>
      <c r="C15" s="14"/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612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613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C18" s="14"/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614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C20" s="14"/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615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C22" s="14"/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616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C24" s="14"/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610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C27" s="14"/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611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C29" s="14"/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612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613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C32" s="14"/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614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C34" s="14"/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615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C36" s="14"/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616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C38" s="14"/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4" t="s">
        <v>229</v>
      </c>
      <c r="C39" s="14"/>
    </row>
    <row r="40" spans="1:16">
      <c r="A40" s="84" t="s">
        <v>291</v>
      </c>
      <c r="C40" s="14"/>
    </row>
    <row r="41" spans="1:16">
      <c r="A41" s="84" t="s">
        <v>292</v>
      </c>
      <c r="C41" s="14"/>
    </row>
    <row r="42" spans="1:16">
      <c r="A42" s="84" t="s">
        <v>293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6"/>
  <sheetViews>
    <sheetView rightToLeft="1" workbookViewId="0"/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98" t="s">
        <v>145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00"/>
    </row>
    <row r="6" spans="1:59" s="16" customFormat="1" ht="126">
      <c r="A6" s="40" t="s">
        <v>95</v>
      </c>
      <c r="B6" s="41" t="s">
        <v>146</v>
      </c>
      <c r="C6" s="41" t="s">
        <v>48</v>
      </c>
      <c r="D6" s="101" t="s">
        <v>49</v>
      </c>
      <c r="E6" s="101" t="s">
        <v>50</v>
      </c>
      <c r="F6" s="101" t="s">
        <v>70</v>
      </c>
      <c r="G6" s="101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1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0.85</v>
      </c>
      <c r="I9" s="15"/>
      <c r="J9" s="15"/>
      <c r="K9" s="15"/>
      <c r="L9" s="64">
        <v>4.6300000000000001E-2</v>
      </c>
      <c r="M9" s="63">
        <v>5723222.9900000002</v>
      </c>
      <c r="N9" s="7"/>
      <c r="O9" s="63">
        <v>6303.1816376965544</v>
      </c>
      <c r="P9" s="64">
        <v>1</v>
      </c>
      <c r="Q9" s="64">
        <v>1.54E-2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201</v>
      </c>
      <c r="H10" s="69">
        <v>0.85</v>
      </c>
      <c r="L10" s="68">
        <v>4.6300000000000001E-2</v>
      </c>
      <c r="M10" s="69">
        <v>5723222.9900000002</v>
      </c>
      <c r="O10" s="69">
        <v>6303.1816376965544</v>
      </c>
      <c r="P10" s="68">
        <v>1</v>
      </c>
      <c r="Q10" s="68">
        <v>1.54E-2</v>
      </c>
    </row>
    <row r="11" spans="1:59">
      <c r="A11" s="67" t="s">
        <v>697</v>
      </c>
      <c r="H11" s="69">
        <v>0</v>
      </c>
      <c r="L11" s="68">
        <v>0</v>
      </c>
      <c r="M11" s="69">
        <v>2582433.09</v>
      </c>
      <c r="O11" s="69">
        <v>2735.5320676053698</v>
      </c>
      <c r="P11" s="68">
        <v>0.434</v>
      </c>
      <c r="Q11" s="68">
        <v>6.7000000000000002E-3</v>
      </c>
    </row>
    <row r="12" spans="1:59">
      <c r="A12" t="s">
        <v>698</v>
      </c>
      <c r="B12" t="s">
        <v>699</v>
      </c>
      <c r="C12" t="s">
        <v>700</v>
      </c>
      <c r="E12" t="s">
        <v>701</v>
      </c>
      <c r="F12" t="s">
        <v>660</v>
      </c>
      <c r="G12" t="s">
        <v>702</v>
      </c>
      <c r="I12" t="s">
        <v>703</v>
      </c>
      <c r="J12" t="s">
        <v>101</v>
      </c>
      <c r="K12" s="66">
        <v>0</v>
      </c>
      <c r="L12" s="66">
        <v>0</v>
      </c>
      <c r="M12" s="65">
        <v>2582433.09</v>
      </c>
      <c r="N12" s="65">
        <v>105.928478</v>
      </c>
      <c r="O12" s="65">
        <v>2735.5320676053698</v>
      </c>
      <c r="P12" s="66">
        <v>0.434</v>
      </c>
      <c r="Q12" s="66">
        <v>6.7000000000000002E-3</v>
      </c>
    </row>
    <row r="13" spans="1:59">
      <c r="A13" s="67" t="s">
        <v>704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222</v>
      </c>
      <c r="C14" t="s">
        <v>222</v>
      </c>
      <c r="E14" t="s">
        <v>222</v>
      </c>
      <c r="H14" s="65">
        <v>0</v>
      </c>
      <c r="I14" t="s">
        <v>222</v>
      </c>
      <c r="J14" t="s">
        <v>222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705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222</v>
      </c>
      <c r="C16" t="s">
        <v>222</v>
      </c>
      <c r="E16" t="s">
        <v>222</v>
      </c>
      <c r="H16" s="65">
        <v>0</v>
      </c>
      <c r="I16" t="s">
        <v>222</v>
      </c>
      <c r="J16" t="s">
        <v>222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706</v>
      </c>
      <c r="H17" s="69">
        <v>1.03</v>
      </c>
      <c r="L17" s="68">
        <v>0.10249999999999999</v>
      </c>
      <c r="M17" s="69">
        <v>1914789.9</v>
      </c>
      <c r="O17" s="69">
        <v>2275.5681700911841</v>
      </c>
      <c r="P17" s="68">
        <v>0.36099999999999999</v>
      </c>
      <c r="Q17" s="68">
        <v>5.5999999999999999E-3</v>
      </c>
    </row>
    <row r="18" spans="1:17">
      <c r="A18" t="s">
        <v>707</v>
      </c>
      <c r="B18" t="s">
        <v>699</v>
      </c>
      <c r="C18" t="s">
        <v>708</v>
      </c>
      <c r="D18" t="s">
        <v>647</v>
      </c>
      <c r="E18" t="s">
        <v>709</v>
      </c>
      <c r="F18" t="s">
        <v>710</v>
      </c>
      <c r="G18" t="s">
        <v>702</v>
      </c>
      <c r="I18" t="s">
        <v>648</v>
      </c>
      <c r="J18" t="s">
        <v>101</v>
      </c>
      <c r="K18" s="66">
        <v>0</v>
      </c>
      <c r="L18" s="66">
        <v>0</v>
      </c>
      <c r="M18" s="65">
        <v>143328.9</v>
      </c>
      <c r="N18" s="65">
        <v>426.27451000000002</v>
      </c>
      <c r="O18" s="65">
        <v>610.97456616339002</v>
      </c>
      <c r="P18" s="66">
        <v>9.69E-2</v>
      </c>
      <c r="Q18" s="66">
        <v>1.5E-3</v>
      </c>
    </row>
    <row r="19" spans="1:17">
      <c r="A19" t="s">
        <v>711</v>
      </c>
      <c r="B19" t="s">
        <v>699</v>
      </c>
      <c r="C19" t="s">
        <v>712</v>
      </c>
      <c r="D19" t="s">
        <v>647</v>
      </c>
      <c r="E19" t="s">
        <v>709</v>
      </c>
      <c r="F19" t="s">
        <v>713</v>
      </c>
      <c r="G19" t="s">
        <v>702</v>
      </c>
      <c r="H19" s="65">
        <v>1.4</v>
      </c>
      <c r="I19" t="s">
        <v>648</v>
      </c>
      <c r="J19" t="s">
        <v>101</v>
      </c>
      <c r="K19" s="66">
        <v>7.0000000000000007E-2</v>
      </c>
      <c r="L19" s="66">
        <v>0.1835</v>
      </c>
      <c r="M19" s="65">
        <v>928349.4</v>
      </c>
      <c r="N19" s="65">
        <v>88.488450999999998</v>
      </c>
      <c r="O19" s="65">
        <v>821.48200392779404</v>
      </c>
      <c r="P19" s="66">
        <v>0.1303</v>
      </c>
      <c r="Q19" s="66">
        <v>2E-3</v>
      </c>
    </row>
    <row r="20" spans="1:17">
      <c r="A20" t="s">
        <v>714</v>
      </c>
      <c r="B20" t="s">
        <v>699</v>
      </c>
      <c r="C20" t="s">
        <v>715</v>
      </c>
      <c r="D20" t="s">
        <v>647</v>
      </c>
      <c r="E20" t="s">
        <v>222</v>
      </c>
      <c r="F20" t="s">
        <v>716</v>
      </c>
      <c r="G20" t="s">
        <v>597</v>
      </c>
      <c r="H20" s="65">
        <v>1.4</v>
      </c>
      <c r="I20" t="s">
        <v>648</v>
      </c>
      <c r="J20" t="s">
        <v>101</v>
      </c>
      <c r="K20" s="66">
        <v>0.08</v>
      </c>
      <c r="L20" s="66">
        <v>9.7799999999999998E-2</v>
      </c>
      <c r="M20" s="65">
        <v>843111.6</v>
      </c>
      <c r="N20" s="65">
        <v>100</v>
      </c>
      <c r="O20" s="65">
        <v>843.11159999999995</v>
      </c>
      <c r="P20" s="66">
        <v>0.1338</v>
      </c>
      <c r="Q20" s="66">
        <v>2.0999999999999999E-3</v>
      </c>
    </row>
    <row r="21" spans="1:17">
      <c r="A21" s="67" t="s">
        <v>717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t="s">
        <v>222</v>
      </c>
      <c r="C22" t="s">
        <v>222</v>
      </c>
      <c r="E22" t="s">
        <v>222</v>
      </c>
      <c r="H22" s="65">
        <v>0</v>
      </c>
      <c r="I22" t="s">
        <v>222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</row>
    <row r="23" spans="1:17">
      <c r="A23" s="67" t="s">
        <v>718</v>
      </c>
      <c r="H23" s="69">
        <v>0</v>
      </c>
      <c r="L23" s="68">
        <v>0</v>
      </c>
      <c r="M23" s="69">
        <v>0</v>
      </c>
      <c r="O23" s="69">
        <v>0</v>
      </c>
      <c r="P23" s="68">
        <v>0</v>
      </c>
      <c r="Q23" s="68">
        <v>0</v>
      </c>
    </row>
    <row r="24" spans="1:17">
      <c r="A24" s="67" t="s">
        <v>719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222</v>
      </c>
      <c r="C25" t="s">
        <v>222</v>
      </c>
      <c r="E25" t="s">
        <v>222</v>
      </c>
      <c r="H25" s="65">
        <v>0</v>
      </c>
      <c r="I25" t="s">
        <v>222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720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222</v>
      </c>
      <c r="C27" t="s">
        <v>222</v>
      </c>
      <c r="E27" t="s">
        <v>222</v>
      </c>
      <c r="H27" s="65">
        <v>0</v>
      </c>
      <c r="I27" t="s">
        <v>222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721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222</v>
      </c>
      <c r="C29" t="s">
        <v>222</v>
      </c>
      <c r="E29" t="s">
        <v>222</v>
      </c>
      <c r="H29" s="65">
        <v>0</v>
      </c>
      <c r="I29" t="s">
        <v>222</v>
      </c>
      <c r="J29" t="s">
        <v>222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722</v>
      </c>
      <c r="H30" s="69">
        <v>2.3199999999999998</v>
      </c>
      <c r="L30" s="68">
        <v>4.5199999999999997E-2</v>
      </c>
      <c r="M30" s="69">
        <v>1226000</v>
      </c>
      <c r="O30" s="69">
        <v>1292.0814</v>
      </c>
      <c r="P30" s="68">
        <v>0.20499999999999999</v>
      </c>
      <c r="Q30" s="68">
        <v>3.2000000000000002E-3</v>
      </c>
    </row>
    <row r="31" spans="1:17">
      <c r="A31" t="s">
        <v>723</v>
      </c>
      <c r="B31" t="s">
        <v>699</v>
      </c>
      <c r="C31" t="s">
        <v>724</v>
      </c>
      <c r="D31" t="s">
        <v>635</v>
      </c>
      <c r="E31" t="s">
        <v>406</v>
      </c>
      <c r="F31" t="s">
        <v>725</v>
      </c>
      <c r="G31" t="s">
        <v>149</v>
      </c>
      <c r="H31" s="65">
        <v>2.3199999999999998</v>
      </c>
      <c r="I31" t="s">
        <v>392</v>
      </c>
      <c r="J31" t="s">
        <v>101</v>
      </c>
      <c r="K31" s="66">
        <v>5.1799999999999999E-2</v>
      </c>
      <c r="L31" s="66">
        <v>4.5199999999999997E-2</v>
      </c>
      <c r="M31" s="65">
        <v>1226000</v>
      </c>
      <c r="N31" s="65">
        <v>105.39</v>
      </c>
      <c r="O31" s="65">
        <v>1292.0814</v>
      </c>
      <c r="P31" s="66">
        <v>0.20499999999999999</v>
      </c>
      <c r="Q31" s="66">
        <v>3.2000000000000002E-3</v>
      </c>
    </row>
    <row r="32" spans="1:17">
      <c r="A32" s="67" t="s">
        <v>227</v>
      </c>
      <c r="H32" s="69">
        <v>0</v>
      </c>
      <c r="L32" s="68">
        <v>0</v>
      </c>
      <c r="M32" s="69">
        <v>0</v>
      </c>
      <c r="O32" s="69">
        <v>0</v>
      </c>
      <c r="P32" s="68">
        <v>0</v>
      </c>
      <c r="Q32" s="68">
        <v>0</v>
      </c>
    </row>
    <row r="33" spans="1:17">
      <c r="A33" s="67" t="s">
        <v>726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222</v>
      </c>
      <c r="C34" t="s">
        <v>222</v>
      </c>
      <c r="E34" t="s">
        <v>222</v>
      </c>
      <c r="H34" s="65">
        <v>0</v>
      </c>
      <c r="I34" t="s">
        <v>222</v>
      </c>
      <c r="J34" t="s">
        <v>222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705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222</v>
      </c>
      <c r="C36" t="s">
        <v>222</v>
      </c>
      <c r="E36" t="s">
        <v>222</v>
      </c>
      <c r="H36" s="65">
        <v>0</v>
      </c>
      <c r="I36" t="s">
        <v>222</v>
      </c>
      <c r="J36" t="s">
        <v>222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706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222</v>
      </c>
      <c r="C38" t="s">
        <v>222</v>
      </c>
      <c r="E38" t="s">
        <v>222</v>
      </c>
      <c r="H38" s="65">
        <v>0</v>
      </c>
      <c r="I38" t="s">
        <v>222</v>
      </c>
      <c r="J38" t="s">
        <v>222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67" t="s">
        <v>722</v>
      </c>
      <c r="H39" s="69">
        <v>0</v>
      </c>
      <c r="L39" s="68">
        <v>0</v>
      </c>
      <c r="M39" s="69">
        <v>0</v>
      </c>
      <c r="O39" s="69">
        <v>0</v>
      </c>
      <c r="P39" s="68">
        <v>0</v>
      </c>
      <c r="Q39" s="68">
        <v>0</v>
      </c>
    </row>
    <row r="40" spans="1:17">
      <c r="A40" t="s">
        <v>222</v>
      </c>
      <c r="C40" t="s">
        <v>222</v>
      </c>
      <c r="E40" t="s">
        <v>222</v>
      </c>
      <c r="H40" s="65">
        <v>0</v>
      </c>
      <c r="I40" t="s">
        <v>222</v>
      </c>
      <c r="J40" t="s">
        <v>222</v>
      </c>
      <c r="K40" s="66">
        <v>0</v>
      </c>
      <c r="L40" s="66">
        <v>0</v>
      </c>
      <c r="M40" s="65">
        <v>0</v>
      </c>
      <c r="N40" s="65">
        <v>0</v>
      </c>
      <c r="O40" s="65">
        <v>0</v>
      </c>
      <c r="P40" s="66">
        <v>0</v>
      </c>
      <c r="Q40" s="66">
        <v>0</v>
      </c>
    </row>
    <row r="41" spans="1:17">
      <c r="A41" s="84" t="s">
        <v>229</v>
      </c>
    </row>
    <row r="42" spans="1:17">
      <c r="A42" s="84" t="s">
        <v>291</v>
      </c>
    </row>
    <row r="43" spans="1:17">
      <c r="A43" s="84" t="s">
        <v>292</v>
      </c>
    </row>
    <row r="44" spans="1:17">
      <c r="A44" s="84" t="s">
        <v>293</v>
      </c>
    </row>
    <row r="45" spans="1:17" hidden="1"/>
    <row r="46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/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  <c r="B2" t="s">
        <v>197</v>
      </c>
    </row>
    <row r="3" spans="1:63">
      <c r="A3" s="2" t="s">
        <v>2</v>
      </c>
      <c r="B3" t="s">
        <v>198</v>
      </c>
    </row>
    <row r="4" spans="1:63">
      <c r="A4" s="2" t="s">
        <v>3</v>
      </c>
      <c r="B4" t="s">
        <v>199</v>
      </c>
    </row>
    <row r="5" spans="1:63" ht="26.25" customHeight="1">
      <c r="A5" s="103" t="s">
        <v>152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201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622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222</v>
      </c>
      <c r="B12" t="s">
        <v>222</v>
      </c>
      <c r="D12" t="s">
        <v>222</v>
      </c>
      <c r="F12" s="65">
        <v>0</v>
      </c>
      <c r="G12" t="s">
        <v>222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623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222</v>
      </c>
      <c r="B14" t="s">
        <v>222</v>
      </c>
      <c r="D14" t="s">
        <v>222</v>
      </c>
      <c r="F14" s="65">
        <v>0</v>
      </c>
      <c r="G14" t="s">
        <v>222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727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222</v>
      </c>
      <c r="B16" t="s">
        <v>222</v>
      </c>
      <c r="D16" t="s">
        <v>222</v>
      </c>
      <c r="F16" s="65">
        <v>0</v>
      </c>
      <c r="G16" t="s">
        <v>222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728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222</v>
      </c>
      <c r="B18" t="s">
        <v>222</v>
      </c>
      <c r="D18" t="s">
        <v>222</v>
      </c>
      <c r="F18" s="65">
        <v>0</v>
      </c>
      <c r="G18" t="s">
        <v>222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529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222</v>
      </c>
      <c r="B20" t="s">
        <v>222</v>
      </c>
      <c r="D20" t="s">
        <v>222</v>
      </c>
      <c r="F20" s="65">
        <v>0</v>
      </c>
      <c r="G20" t="s">
        <v>222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227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D22" t="s">
        <v>222</v>
      </c>
      <c r="F22" s="65">
        <v>0</v>
      </c>
      <c r="G22" t="s">
        <v>222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4" t="s">
        <v>229</v>
      </c>
    </row>
    <row r="24" spans="1:14">
      <c r="A24" s="84" t="s">
        <v>291</v>
      </c>
    </row>
    <row r="25" spans="1:14">
      <c r="A25" s="84" t="s">
        <v>292</v>
      </c>
    </row>
    <row r="26" spans="1:14">
      <c r="A26" s="84" t="s">
        <v>293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1048576"/>
  <sheetViews>
    <sheetView rightToLeft="1" workbookViewId="0"/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3" t="s">
        <v>155</v>
      </c>
      <c r="B5" s="104"/>
      <c r="C5" s="104"/>
      <c r="D5" s="104"/>
      <c r="E5" s="104"/>
      <c r="F5" s="104"/>
      <c r="G5" s="104"/>
      <c r="H5" s="104"/>
      <c r="I5" s="105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64">
        <v>0</v>
      </c>
      <c r="E9" s="7"/>
      <c r="F9" s="63">
        <v>0</v>
      </c>
      <c r="G9" s="64">
        <v>1</v>
      </c>
      <c r="H9" s="64">
        <v>2.8999999999999998E-3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201</v>
      </c>
      <c r="D10" s="68">
        <v>0</v>
      </c>
      <c r="E10" s="16"/>
      <c r="F10" s="69">
        <v>0</v>
      </c>
      <c r="G10" s="68">
        <v>1</v>
      </c>
      <c r="H10" s="68">
        <v>2.8999999999999998E-3</v>
      </c>
    </row>
    <row r="11" spans="1:54">
      <c r="A11" s="67" t="s">
        <v>729</v>
      </c>
      <c r="D11" s="68">
        <v>0</v>
      </c>
      <c r="E11" s="16"/>
      <c r="F11" s="69">
        <v>0</v>
      </c>
      <c r="G11" s="68">
        <v>1</v>
      </c>
      <c r="H11" s="68">
        <v>2.8999999999999998E-3</v>
      </c>
    </row>
    <row r="12" spans="1:54">
      <c r="A12" t="s">
        <v>222</v>
      </c>
      <c r="D12" s="66">
        <v>0</v>
      </c>
      <c r="E12" t="s">
        <v>222</v>
      </c>
      <c r="F12" s="65">
        <v>0</v>
      </c>
      <c r="G12" s="66">
        <v>0</v>
      </c>
      <c r="H12" s="66">
        <v>0</v>
      </c>
    </row>
    <row r="13" spans="1:54">
      <c r="A13" s="67" t="s">
        <v>730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222</v>
      </c>
      <c r="D14" s="66">
        <v>0</v>
      </c>
      <c r="E14" t="s">
        <v>222</v>
      </c>
      <c r="F14" s="65">
        <v>0</v>
      </c>
      <c r="G14" s="66">
        <v>0</v>
      </c>
      <c r="H14" s="66">
        <v>0</v>
      </c>
    </row>
    <row r="15" spans="1:54">
      <c r="A15" s="67" t="s">
        <v>227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729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222</v>
      </c>
      <c r="D17" s="66">
        <v>0</v>
      </c>
      <c r="E17" t="s">
        <v>222</v>
      </c>
      <c r="F17" s="65">
        <v>0</v>
      </c>
      <c r="G17" s="66">
        <v>0</v>
      </c>
      <c r="H17" s="66">
        <v>0</v>
      </c>
    </row>
    <row r="18" spans="1:8">
      <c r="A18" s="67" t="s">
        <v>730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222</v>
      </c>
      <c r="D19" s="66">
        <v>0</v>
      </c>
      <c r="E19" t="s">
        <v>222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/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3" t="s">
        <v>161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222</v>
      </c>
      <c r="C13" t="s">
        <v>222</v>
      </c>
      <c r="D13" s="16"/>
      <c r="E13" s="66">
        <v>0</v>
      </c>
      <c r="F13" t="s">
        <v>222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607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/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3" t="s">
        <v>166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995.63722212000005</v>
      </c>
      <c r="I9" s="64">
        <v>1</v>
      </c>
      <c r="J9" s="64">
        <v>2.3999999999999998E-3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B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995.63722212000005</v>
      </c>
      <c r="I12" s="68">
        <v>1</v>
      </c>
      <c r="J12" s="68">
        <v>2.3999999999999998E-3</v>
      </c>
    </row>
    <row r="13" spans="1:59">
      <c r="A13" t="s">
        <v>731</v>
      </c>
      <c r="B13" t="s">
        <v>732</v>
      </c>
      <c r="C13" t="s">
        <v>222</v>
      </c>
      <c r="D13" t="s">
        <v>597</v>
      </c>
      <c r="E13" s="66">
        <v>0</v>
      </c>
      <c r="F13" t="s">
        <v>105</v>
      </c>
      <c r="G13" s="66">
        <v>0</v>
      </c>
      <c r="H13" s="65">
        <v>995.63722212000005</v>
      </c>
      <c r="I13" s="66">
        <v>1</v>
      </c>
      <c r="J13" s="66">
        <v>2.3999999999999998E-3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8"/>
  <sheetViews>
    <sheetView rightToLeft="1" workbookViewId="0">
      <selection activeCell="A5" sqref="A5:C9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  <c r="B2" t="s">
        <v>197</v>
      </c>
    </row>
    <row r="3" spans="1:16">
      <c r="A3" s="2" t="s">
        <v>2</v>
      </c>
      <c r="B3" t="s">
        <v>198</v>
      </c>
    </row>
    <row r="4" spans="1:16">
      <c r="A4" s="2" t="s">
        <v>3</v>
      </c>
      <c r="B4" t="s">
        <v>199</v>
      </c>
    </row>
    <row r="5" spans="1:16" ht="26.25" customHeight="1">
      <c r="A5" s="103" t="s">
        <v>168</v>
      </c>
      <c r="B5" s="104"/>
      <c r="C5" s="104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f>B10+B13</f>
        <v>5355.6773034100006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70" t="s">
        <v>201</v>
      </c>
      <c r="B10" s="71">
        <f>SUM(B11:B12)</f>
        <v>2921.259</v>
      </c>
    </row>
    <row r="11" spans="1:16">
      <c r="A11" s="72" t="s">
        <v>733</v>
      </c>
      <c r="B11" s="73">
        <f>199637/1000</f>
        <v>199.637</v>
      </c>
      <c r="C11" s="74">
        <v>44926</v>
      </c>
    </row>
    <row r="12" spans="1:16">
      <c r="A12" s="72" t="s">
        <v>734</v>
      </c>
      <c r="B12" s="73">
        <f>2721622/1000</f>
        <v>2721.6219999999998</v>
      </c>
      <c r="C12" s="74">
        <v>46196</v>
      </c>
    </row>
    <row r="13" spans="1:16">
      <c r="A13" s="70" t="s">
        <v>227</v>
      </c>
      <c r="B13" s="71">
        <f>SUM(B14:B16)</f>
        <v>2434.4183034100001</v>
      </c>
    </row>
    <row r="14" spans="1:16">
      <c r="A14" s="72" t="s">
        <v>735</v>
      </c>
      <c r="B14" s="73">
        <f>920736.434/1000</f>
        <v>920.73643400000003</v>
      </c>
      <c r="C14" s="74">
        <v>44926</v>
      </c>
    </row>
    <row r="15" spans="1:16">
      <c r="A15" s="72" t="s">
        <v>736</v>
      </c>
      <c r="B15" s="73">
        <f>201350.753/1000</f>
        <v>201.350753</v>
      </c>
      <c r="C15" s="74">
        <v>44926</v>
      </c>
    </row>
    <row r="16" spans="1:16">
      <c r="A16" s="72" t="s">
        <v>677</v>
      </c>
      <c r="B16" s="73">
        <f>1312331.11641/1000</f>
        <v>1312.33111641</v>
      </c>
      <c r="C16" s="74">
        <v>45748</v>
      </c>
    </row>
    <row r="17" hidden="1"/>
    <row r="18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106" t="s">
        <v>172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295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258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529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4" t="s">
        <v>229</v>
      </c>
      <c r="C24" s="14"/>
    </row>
    <row r="25" spans="1:15">
      <c r="A25" s="84" t="s">
        <v>291</v>
      </c>
      <c r="C25" s="14"/>
    </row>
    <row r="26" spans="1:15">
      <c r="A26" s="84" t="s">
        <v>293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98" t="s">
        <v>176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622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623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529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4" t="s">
        <v>229</v>
      </c>
      <c r="C24" s="14"/>
    </row>
    <row r="25" spans="1:15">
      <c r="A25" s="84" t="s">
        <v>291</v>
      </c>
      <c r="C25" s="14"/>
    </row>
    <row r="26" spans="1:15">
      <c r="A26" s="84" t="s">
        <v>293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5" workbookViewId="0">
      <selection activeCell="A5" sqref="A5:Q10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  <c r="B2" t="s">
        <v>197</v>
      </c>
    </row>
    <row r="3" spans="1:52">
      <c r="A3" s="2" t="s">
        <v>2</v>
      </c>
      <c r="B3" t="s">
        <v>198</v>
      </c>
    </row>
    <row r="4" spans="1:52">
      <c r="A4" s="2" t="s">
        <v>3</v>
      </c>
      <c r="B4" t="s">
        <v>199</v>
      </c>
    </row>
    <row r="5" spans="1:52" ht="21.75" customHeight="1">
      <c r="A5" s="85" t="s">
        <v>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</row>
    <row r="6" spans="1:52" ht="27.75" customHeight="1">
      <c r="A6" s="88" t="s">
        <v>68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1" t="s">
        <v>191</v>
      </c>
      <c r="N7" s="41" t="s">
        <v>55</v>
      </c>
      <c r="O7" s="41" t="s">
        <v>188</v>
      </c>
      <c r="P7" s="41" t="s">
        <v>56</v>
      </c>
      <c r="Q7" s="92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5.22</v>
      </c>
      <c r="H10" s="7"/>
      <c r="I10" s="7"/>
      <c r="J10" s="64">
        <v>-8.0000000000000002E-3</v>
      </c>
      <c r="K10" s="63">
        <v>269974351</v>
      </c>
      <c r="L10" s="7"/>
      <c r="M10" s="63">
        <v>0</v>
      </c>
      <c r="N10" s="63">
        <v>307622.12361150002</v>
      </c>
      <c r="O10" s="7"/>
      <c r="P10" s="64">
        <v>1</v>
      </c>
      <c r="Q10" s="64">
        <v>0.75070000000000003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201</v>
      </c>
      <c r="B11" s="14"/>
      <c r="C11" s="14"/>
      <c r="G11" s="69">
        <v>5.22</v>
      </c>
      <c r="J11" s="68">
        <v>-8.0000000000000002E-3</v>
      </c>
      <c r="K11" s="69">
        <v>269974351</v>
      </c>
      <c r="M11" s="69">
        <v>0</v>
      </c>
      <c r="N11" s="69">
        <v>307622.12361150002</v>
      </c>
      <c r="P11" s="68">
        <v>1</v>
      </c>
      <c r="Q11" s="68">
        <v>0.75070000000000003</v>
      </c>
    </row>
    <row r="12" spans="1:52">
      <c r="A12" s="67" t="s">
        <v>230</v>
      </c>
      <c r="B12" s="14"/>
      <c r="C12" s="14"/>
      <c r="G12" s="69">
        <v>4.12</v>
      </c>
      <c r="J12" s="68">
        <v>-2.0299999999999999E-2</v>
      </c>
      <c r="K12" s="69">
        <v>134070441</v>
      </c>
      <c r="M12" s="69">
        <v>0</v>
      </c>
      <c r="N12" s="69">
        <v>161192.70685730001</v>
      </c>
      <c r="P12" s="68">
        <v>0.52400000000000002</v>
      </c>
      <c r="Q12" s="68">
        <v>0.39340000000000003</v>
      </c>
    </row>
    <row r="13" spans="1:52">
      <c r="A13" s="67" t="s">
        <v>231</v>
      </c>
      <c r="B13" s="14"/>
      <c r="C13" s="14"/>
      <c r="G13" s="69">
        <v>4.12</v>
      </c>
      <c r="J13" s="68">
        <v>-2.0299999999999999E-2</v>
      </c>
      <c r="K13" s="69">
        <v>134070441</v>
      </c>
      <c r="M13" s="69">
        <v>0</v>
      </c>
      <c r="N13" s="69">
        <v>161192.70685730001</v>
      </c>
      <c r="P13" s="68">
        <v>0.52400000000000002</v>
      </c>
      <c r="Q13" s="68">
        <v>0.39340000000000003</v>
      </c>
    </row>
    <row r="14" spans="1:52">
      <c r="A14" t="s">
        <v>232</v>
      </c>
      <c r="B14" t="s">
        <v>233</v>
      </c>
      <c r="C14" t="s">
        <v>99</v>
      </c>
      <c r="D14" t="s">
        <v>234</v>
      </c>
      <c r="F14" t="s">
        <v>235</v>
      </c>
      <c r="G14" s="65">
        <v>2.73</v>
      </c>
      <c r="H14" t="s">
        <v>101</v>
      </c>
      <c r="I14" s="66">
        <v>0.04</v>
      </c>
      <c r="J14" s="66">
        <v>-2.24E-2</v>
      </c>
      <c r="K14" s="65">
        <v>18649915</v>
      </c>
      <c r="L14" s="65">
        <v>150.46</v>
      </c>
      <c r="M14" s="65">
        <v>0</v>
      </c>
      <c r="N14" s="65">
        <v>28060.662109000001</v>
      </c>
      <c r="O14" s="66">
        <v>1.2999999999999999E-3</v>
      </c>
      <c r="P14" s="66">
        <v>9.1200000000000003E-2</v>
      </c>
      <c r="Q14" s="66">
        <v>6.8500000000000005E-2</v>
      </c>
    </row>
    <row r="15" spans="1:52">
      <c r="A15" t="s">
        <v>236</v>
      </c>
      <c r="B15" t="s">
        <v>237</v>
      </c>
      <c r="C15" t="s">
        <v>99</v>
      </c>
      <c r="D15" t="s">
        <v>234</v>
      </c>
      <c r="F15" t="s">
        <v>238</v>
      </c>
      <c r="G15" s="65">
        <v>12.13</v>
      </c>
      <c r="H15" t="s">
        <v>101</v>
      </c>
      <c r="I15" s="66">
        <v>0.04</v>
      </c>
      <c r="J15" s="66">
        <v>-4.3E-3</v>
      </c>
      <c r="K15" s="65">
        <v>977876</v>
      </c>
      <c r="L15" s="65">
        <v>204.89</v>
      </c>
      <c r="M15" s="65">
        <v>0</v>
      </c>
      <c r="N15" s="65">
        <v>2003.5701363999999</v>
      </c>
      <c r="O15" s="66">
        <v>1E-4</v>
      </c>
      <c r="P15" s="66">
        <v>6.4999999999999997E-3</v>
      </c>
      <c r="Q15" s="66">
        <v>4.8999999999999998E-3</v>
      </c>
    </row>
    <row r="16" spans="1:52">
      <c r="A16" t="s">
        <v>239</v>
      </c>
      <c r="B16" t="s">
        <v>240</v>
      </c>
      <c r="C16" t="s">
        <v>99</v>
      </c>
      <c r="D16" t="s">
        <v>234</v>
      </c>
      <c r="F16" t="s">
        <v>241</v>
      </c>
      <c r="G16" s="65">
        <v>1</v>
      </c>
      <c r="H16" t="s">
        <v>101</v>
      </c>
      <c r="I16" s="66">
        <v>2.75E-2</v>
      </c>
      <c r="J16" s="66">
        <v>-2.3900000000000001E-2</v>
      </c>
      <c r="K16" s="65">
        <v>17983431</v>
      </c>
      <c r="L16" s="65">
        <v>111.53</v>
      </c>
      <c r="M16" s="65">
        <v>0</v>
      </c>
      <c r="N16" s="65">
        <v>20056.920594300002</v>
      </c>
      <c r="O16" s="66">
        <v>1E-3</v>
      </c>
      <c r="P16" s="66">
        <v>6.5199999999999994E-2</v>
      </c>
      <c r="Q16" s="66">
        <v>4.8899999999999999E-2</v>
      </c>
    </row>
    <row r="17" spans="1:17">
      <c r="A17" t="s">
        <v>242</v>
      </c>
      <c r="B17" t="s">
        <v>243</v>
      </c>
      <c r="C17" t="s">
        <v>99</v>
      </c>
      <c r="D17" t="s">
        <v>234</v>
      </c>
      <c r="F17" t="s">
        <v>241</v>
      </c>
      <c r="G17" s="65">
        <v>1.98</v>
      </c>
      <c r="H17" t="s">
        <v>101</v>
      </c>
      <c r="I17" s="66">
        <v>1.7500000000000002E-2</v>
      </c>
      <c r="J17" s="66">
        <v>-2.3E-2</v>
      </c>
      <c r="K17" s="65">
        <v>22905730</v>
      </c>
      <c r="L17" s="65">
        <v>112.76</v>
      </c>
      <c r="M17" s="65">
        <v>0</v>
      </c>
      <c r="N17" s="65">
        <v>25828.501147999999</v>
      </c>
      <c r="O17" s="66">
        <v>1.1999999999999999E-3</v>
      </c>
      <c r="P17" s="66">
        <v>8.4000000000000005E-2</v>
      </c>
      <c r="Q17" s="66">
        <v>6.3E-2</v>
      </c>
    </row>
    <row r="18" spans="1:17">
      <c r="A18" t="s">
        <v>244</v>
      </c>
      <c r="B18" t="s">
        <v>245</v>
      </c>
      <c r="C18" t="s">
        <v>99</v>
      </c>
      <c r="D18" t="s">
        <v>234</v>
      </c>
      <c r="F18" t="s">
        <v>246</v>
      </c>
      <c r="G18" s="65">
        <v>7.55</v>
      </c>
      <c r="H18" t="s">
        <v>101</v>
      </c>
      <c r="I18" s="66">
        <v>5.0000000000000001E-3</v>
      </c>
      <c r="J18" s="66">
        <v>-1.29E-2</v>
      </c>
      <c r="K18" s="65">
        <v>10924863</v>
      </c>
      <c r="L18" s="65">
        <v>117.37</v>
      </c>
      <c r="M18" s="65">
        <v>0</v>
      </c>
      <c r="N18" s="65">
        <v>12822.511703100001</v>
      </c>
      <c r="O18" s="66">
        <v>5.0000000000000001E-4</v>
      </c>
      <c r="P18" s="66">
        <v>4.1700000000000001E-2</v>
      </c>
      <c r="Q18" s="66">
        <v>3.1300000000000001E-2</v>
      </c>
    </row>
    <row r="19" spans="1:17">
      <c r="A19" t="s">
        <v>247</v>
      </c>
      <c r="B19" t="s">
        <v>248</v>
      </c>
      <c r="C19" t="s">
        <v>99</v>
      </c>
      <c r="D19" t="s">
        <v>234</v>
      </c>
      <c r="F19" t="s">
        <v>249</v>
      </c>
      <c r="G19" s="65">
        <v>4.83</v>
      </c>
      <c r="H19" t="s">
        <v>101</v>
      </c>
      <c r="I19" s="66">
        <v>1E-3</v>
      </c>
      <c r="J19" s="66">
        <v>-1.78E-2</v>
      </c>
      <c r="K19" s="65">
        <v>14767446</v>
      </c>
      <c r="L19" s="65">
        <v>112.14</v>
      </c>
      <c r="M19" s="65">
        <v>0</v>
      </c>
      <c r="N19" s="65">
        <v>16560.213944399999</v>
      </c>
      <c r="O19" s="66">
        <v>1.4E-3</v>
      </c>
      <c r="P19" s="66">
        <v>5.3800000000000001E-2</v>
      </c>
      <c r="Q19" s="66">
        <v>4.0399999999999998E-2</v>
      </c>
    </row>
    <row r="20" spans="1:17">
      <c r="A20" t="s">
        <v>250</v>
      </c>
      <c r="B20" t="s">
        <v>251</v>
      </c>
      <c r="C20" t="s">
        <v>99</v>
      </c>
      <c r="D20" t="s">
        <v>234</v>
      </c>
      <c r="F20" t="s">
        <v>252</v>
      </c>
      <c r="G20" s="65">
        <v>4.0199999999999996</v>
      </c>
      <c r="H20" t="s">
        <v>101</v>
      </c>
      <c r="I20" s="66">
        <v>7.4999999999999997E-3</v>
      </c>
      <c r="J20" s="66">
        <v>-1.9699999999999999E-2</v>
      </c>
      <c r="K20" s="65">
        <v>17554227</v>
      </c>
      <c r="L20" s="65">
        <v>115.41</v>
      </c>
      <c r="M20" s="65">
        <v>0</v>
      </c>
      <c r="N20" s="65">
        <v>20259.333380700002</v>
      </c>
      <c r="O20" s="66">
        <v>8.0000000000000004E-4</v>
      </c>
      <c r="P20" s="66">
        <v>6.59E-2</v>
      </c>
      <c r="Q20" s="66">
        <v>4.9399999999999999E-2</v>
      </c>
    </row>
    <row r="21" spans="1:17">
      <c r="A21" t="s">
        <v>253</v>
      </c>
      <c r="B21" t="s">
        <v>254</v>
      </c>
      <c r="C21" t="s">
        <v>99</v>
      </c>
      <c r="D21" t="s">
        <v>234</v>
      </c>
      <c r="F21" t="s">
        <v>238</v>
      </c>
      <c r="G21" s="65">
        <v>10.119999999999999</v>
      </c>
      <c r="H21" t="s">
        <v>101</v>
      </c>
      <c r="I21" s="66">
        <v>1E-3</v>
      </c>
      <c r="J21" s="66">
        <v>-8.6E-3</v>
      </c>
      <c r="K21" s="65">
        <v>6851634</v>
      </c>
      <c r="L21" s="65">
        <v>112.84</v>
      </c>
      <c r="M21" s="65">
        <v>0</v>
      </c>
      <c r="N21" s="65">
        <v>7731.3838056000004</v>
      </c>
      <c r="O21" s="66">
        <v>8.0000000000000004E-4</v>
      </c>
      <c r="P21" s="66">
        <v>2.5100000000000001E-2</v>
      </c>
      <c r="Q21" s="66">
        <v>1.89E-2</v>
      </c>
    </row>
    <row r="22" spans="1:17">
      <c r="A22" t="s">
        <v>255</v>
      </c>
      <c r="B22" t="s">
        <v>256</v>
      </c>
      <c r="C22" t="s">
        <v>99</v>
      </c>
      <c r="D22" t="s">
        <v>234</v>
      </c>
      <c r="F22" t="s">
        <v>257</v>
      </c>
      <c r="G22" s="65">
        <v>5.57</v>
      </c>
      <c r="H22" t="s">
        <v>101</v>
      </c>
      <c r="I22" s="66">
        <v>7.4999999999999997E-3</v>
      </c>
      <c r="J22" s="66">
        <v>-2.2800000000000001E-2</v>
      </c>
      <c r="K22" s="65">
        <v>23455319</v>
      </c>
      <c r="L22" s="65">
        <v>118.82</v>
      </c>
      <c r="M22" s="65">
        <v>0</v>
      </c>
      <c r="N22" s="65">
        <v>27869.6100358</v>
      </c>
      <c r="O22" s="66">
        <v>1.1999999999999999E-3</v>
      </c>
      <c r="P22" s="66">
        <v>9.06E-2</v>
      </c>
      <c r="Q22" s="66">
        <v>6.8000000000000005E-2</v>
      </c>
    </row>
    <row r="23" spans="1:17">
      <c r="A23" s="67" t="s">
        <v>258</v>
      </c>
      <c r="B23" s="14"/>
      <c r="C23" s="14"/>
      <c r="G23" s="69">
        <v>6.44</v>
      </c>
      <c r="J23" s="68">
        <v>5.4999999999999997E-3</v>
      </c>
      <c r="K23" s="69">
        <v>135903910</v>
      </c>
      <c r="M23" s="69">
        <v>0</v>
      </c>
      <c r="N23" s="69">
        <v>146429.41675420001</v>
      </c>
      <c r="P23" s="68">
        <v>0.47599999999999998</v>
      </c>
      <c r="Q23" s="68">
        <v>0.3574</v>
      </c>
    </row>
    <row r="24" spans="1:17">
      <c r="A24" s="67" t="s">
        <v>259</v>
      </c>
      <c r="B24" s="14"/>
      <c r="C24" s="14"/>
      <c r="G24" s="69">
        <v>0.19</v>
      </c>
      <c r="J24" s="68">
        <v>5.0000000000000001E-4</v>
      </c>
      <c r="K24" s="69">
        <v>804551</v>
      </c>
      <c r="M24" s="69">
        <v>0</v>
      </c>
      <c r="N24" s="69">
        <v>804.47054490000005</v>
      </c>
      <c r="P24" s="68">
        <v>2.5999999999999999E-3</v>
      </c>
      <c r="Q24" s="68">
        <v>2E-3</v>
      </c>
    </row>
    <row r="25" spans="1:17">
      <c r="A25" t="s">
        <v>260</v>
      </c>
      <c r="B25" t="s">
        <v>261</v>
      </c>
      <c r="C25" t="s">
        <v>99</v>
      </c>
      <c r="D25" t="s">
        <v>234</v>
      </c>
      <c r="F25" t="s">
        <v>262</v>
      </c>
      <c r="G25" s="65">
        <v>0.19</v>
      </c>
      <c r="H25" t="s">
        <v>101</v>
      </c>
      <c r="I25" s="66">
        <v>0</v>
      </c>
      <c r="J25" s="66">
        <v>5.0000000000000001E-4</v>
      </c>
      <c r="K25" s="65">
        <v>804551</v>
      </c>
      <c r="L25" s="65">
        <v>99.99</v>
      </c>
      <c r="M25" s="65">
        <v>0</v>
      </c>
      <c r="N25" s="65">
        <v>804.47054490000005</v>
      </c>
      <c r="O25" s="66">
        <v>1E-4</v>
      </c>
      <c r="P25" s="66">
        <v>2.5999999999999999E-3</v>
      </c>
      <c r="Q25" s="66">
        <v>2E-3</v>
      </c>
    </row>
    <row r="26" spans="1:17">
      <c r="A26" s="67" t="s">
        <v>263</v>
      </c>
      <c r="B26" s="14"/>
      <c r="C26" s="14"/>
      <c r="G26" s="69">
        <v>5.31</v>
      </c>
      <c r="J26" s="68">
        <v>7.1000000000000004E-3</v>
      </c>
      <c r="K26" s="69">
        <v>90335682</v>
      </c>
      <c r="M26" s="69">
        <v>0</v>
      </c>
      <c r="N26" s="69">
        <v>101604.3462475</v>
      </c>
      <c r="P26" s="68">
        <v>0.33029999999999998</v>
      </c>
      <c r="Q26" s="68">
        <v>0.248</v>
      </c>
    </row>
    <row r="27" spans="1:17">
      <c r="A27" t="s">
        <v>264</v>
      </c>
      <c r="B27" t="s">
        <v>265</v>
      </c>
      <c r="C27" t="s">
        <v>99</v>
      </c>
      <c r="D27" t="s">
        <v>234</v>
      </c>
      <c r="F27" t="s">
        <v>266</v>
      </c>
      <c r="G27" s="65">
        <v>5.23</v>
      </c>
      <c r="H27" t="s">
        <v>101</v>
      </c>
      <c r="I27" s="66">
        <v>0.02</v>
      </c>
      <c r="J27" s="66">
        <v>6.8999999999999999E-3</v>
      </c>
      <c r="K27" s="65">
        <v>18164521</v>
      </c>
      <c r="L27" s="65">
        <v>108.03</v>
      </c>
      <c r="M27" s="65">
        <v>0</v>
      </c>
      <c r="N27" s="65">
        <v>19623.132036300001</v>
      </c>
      <c r="O27" s="66">
        <v>8.9999999999999998E-4</v>
      </c>
      <c r="P27" s="66">
        <v>6.3799999999999996E-2</v>
      </c>
      <c r="Q27" s="66">
        <v>4.7899999999999998E-2</v>
      </c>
    </row>
    <row r="28" spans="1:17">
      <c r="A28" t="s">
        <v>267</v>
      </c>
      <c r="B28" t="s">
        <v>268</v>
      </c>
      <c r="C28" t="s">
        <v>99</v>
      </c>
      <c r="D28" t="s">
        <v>234</v>
      </c>
      <c r="F28" t="s">
        <v>269</v>
      </c>
      <c r="G28" s="65">
        <v>8.15</v>
      </c>
      <c r="H28" t="s">
        <v>101</v>
      </c>
      <c r="I28" s="66">
        <v>0.01</v>
      </c>
      <c r="J28" s="66">
        <v>1.2E-2</v>
      </c>
      <c r="K28" s="65">
        <v>11042138</v>
      </c>
      <c r="L28" s="65">
        <v>98.99</v>
      </c>
      <c r="M28" s="65">
        <v>0</v>
      </c>
      <c r="N28" s="65">
        <v>10930.6124062</v>
      </c>
      <c r="O28" s="66">
        <v>4.0000000000000002E-4</v>
      </c>
      <c r="P28" s="66">
        <v>3.5499999999999997E-2</v>
      </c>
      <c r="Q28" s="66">
        <v>2.6700000000000002E-2</v>
      </c>
    </row>
    <row r="29" spans="1:17">
      <c r="A29" t="s">
        <v>270</v>
      </c>
      <c r="B29" t="s">
        <v>271</v>
      </c>
      <c r="C29" t="s">
        <v>99</v>
      </c>
      <c r="D29" t="s">
        <v>234</v>
      </c>
      <c r="F29" t="s">
        <v>269</v>
      </c>
      <c r="G29" s="65">
        <v>13.96</v>
      </c>
      <c r="H29" t="s">
        <v>101</v>
      </c>
      <c r="I29" s="66">
        <v>1.4999999999999999E-2</v>
      </c>
      <c r="J29" s="66">
        <v>1.9300000000000001E-2</v>
      </c>
      <c r="K29" s="65">
        <v>1995269</v>
      </c>
      <c r="L29" s="65">
        <v>94.7</v>
      </c>
      <c r="M29" s="65">
        <v>0</v>
      </c>
      <c r="N29" s="65">
        <v>1889.5197430000001</v>
      </c>
      <c r="O29" s="66">
        <v>1E-4</v>
      </c>
      <c r="P29" s="66">
        <v>6.1000000000000004E-3</v>
      </c>
      <c r="Q29" s="66">
        <v>4.5999999999999999E-3</v>
      </c>
    </row>
    <row r="30" spans="1:17">
      <c r="A30" t="s">
        <v>272</v>
      </c>
      <c r="B30" t="s">
        <v>273</v>
      </c>
      <c r="C30" t="s">
        <v>99</v>
      </c>
      <c r="D30" t="s">
        <v>234</v>
      </c>
      <c r="F30" t="s">
        <v>274</v>
      </c>
      <c r="G30" s="65">
        <v>6.58</v>
      </c>
      <c r="H30" t="s">
        <v>101</v>
      </c>
      <c r="I30" s="66">
        <v>2.2499999999999999E-2</v>
      </c>
      <c r="J30" s="66">
        <v>9.4000000000000004E-3</v>
      </c>
      <c r="K30" s="65">
        <v>18236600</v>
      </c>
      <c r="L30" s="65">
        <v>108.81</v>
      </c>
      <c r="M30" s="65">
        <v>0</v>
      </c>
      <c r="N30" s="65">
        <v>19843.244460000002</v>
      </c>
      <c r="O30" s="66">
        <v>1E-3</v>
      </c>
      <c r="P30" s="66">
        <v>6.4500000000000002E-2</v>
      </c>
      <c r="Q30" s="66">
        <v>4.8399999999999999E-2</v>
      </c>
    </row>
    <row r="31" spans="1:17">
      <c r="A31" t="s">
        <v>275</v>
      </c>
      <c r="B31" t="s">
        <v>276</v>
      </c>
      <c r="C31" t="s">
        <v>99</v>
      </c>
      <c r="D31" t="s">
        <v>234</v>
      </c>
      <c r="F31" t="s">
        <v>277</v>
      </c>
      <c r="G31" s="65">
        <v>1.83</v>
      </c>
      <c r="H31" t="s">
        <v>101</v>
      </c>
      <c r="I31" s="66">
        <v>1.5E-3</v>
      </c>
      <c r="J31" s="66">
        <v>1.1000000000000001E-3</v>
      </c>
      <c r="K31" s="65">
        <v>17131804</v>
      </c>
      <c r="L31" s="65">
        <v>100.1</v>
      </c>
      <c r="M31" s="65">
        <v>0</v>
      </c>
      <c r="N31" s="65">
        <v>17148.935804000001</v>
      </c>
      <c r="O31" s="66">
        <v>8.9999999999999998E-4</v>
      </c>
      <c r="P31" s="66">
        <v>5.57E-2</v>
      </c>
      <c r="Q31" s="66">
        <v>4.19E-2</v>
      </c>
    </row>
    <row r="32" spans="1:17">
      <c r="A32" t="s">
        <v>278</v>
      </c>
      <c r="B32" t="s">
        <v>279</v>
      </c>
      <c r="C32" t="s">
        <v>99</v>
      </c>
      <c r="D32" t="s">
        <v>234</v>
      </c>
      <c r="F32" t="s">
        <v>280</v>
      </c>
      <c r="G32" s="65">
        <v>4.3899999999999997</v>
      </c>
      <c r="H32" t="s">
        <v>101</v>
      </c>
      <c r="I32" s="66">
        <v>6.25E-2</v>
      </c>
      <c r="J32" s="66">
        <v>5.7999999999999996E-3</v>
      </c>
      <c r="K32" s="65">
        <v>22581129</v>
      </c>
      <c r="L32" s="65">
        <v>134.05000000000001</v>
      </c>
      <c r="M32" s="65">
        <v>0</v>
      </c>
      <c r="N32" s="65">
        <v>30270.003424499999</v>
      </c>
      <c r="O32" s="66">
        <v>1.4E-3</v>
      </c>
      <c r="P32" s="66">
        <v>9.8400000000000001E-2</v>
      </c>
      <c r="Q32" s="66">
        <v>7.3899999999999993E-2</v>
      </c>
    </row>
    <row r="33" spans="1:17">
      <c r="A33" t="s">
        <v>281</v>
      </c>
      <c r="B33" t="s">
        <v>282</v>
      </c>
      <c r="C33" t="s">
        <v>99</v>
      </c>
      <c r="D33" t="s">
        <v>234</v>
      </c>
      <c r="F33" t="s">
        <v>283</v>
      </c>
      <c r="G33" s="65">
        <v>14.03</v>
      </c>
      <c r="H33" t="s">
        <v>101</v>
      </c>
      <c r="I33" s="66">
        <v>5.5E-2</v>
      </c>
      <c r="J33" s="66">
        <v>2.06E-2</v>
      </c>
      <c r="K33" s="65">
        <v>1184221</v>
      </c>
      <c r="L33" s="65">
        <v>160.35</v>
      </c>
      <c r="M33" s="65">
        <v>0</v>
      </c>
      <c r="N33" s="65">
        <v>1898.8983734999999</v>
      </c>
      <c r="O33" s="66">
        <v>1E-4</v>
      </c>
      <c r="P33" s="66">
        <v>6.1999999999999998E-3</v>
      </c>
      <c r="Q33" s="66">
        <v>4.5999999999999999E-3</v>
      </c>
    </row>
    <row r="34" spans="1:17">
      <c r="A34" s="67" t="s">
        <v>284</v>
      </c>
      <c r="B34" s="14"/>
      <c r="C34" s="14"/>
      <c r="G34" s="69">
        <v>9.17</v>
      </c>
      <c r="J34" s="68">
        <v>1.8E-3</v>
      </c>
      <c r="K34" s="69">
        <v>44763677</v>
      </c>
      <c r="M34" s="69">
        <v>0</v>
      </c>
      <c r="N34" s="69">
        <v>44020.599961799999</v>
      </c>
      <c r="P34" s="68">
        <v>0.1431</v>
      </c>
      <c r="Q34" s="68">
        <v>0.1074</v>
      </c>
    </row>
    <row r="35" spans="1:17">
      <c r="A35" t="s">
        <v>285</v>
      </c>
      <c r="B35" t="s">
        <v>286</v>
      </c>
      <c r="C35" t="s">
        <v>99</v>
      </c>
      <c r="D35" t="s">
        <v>234</v>
      </c>
      <c r="F35" t="s">
        <v>287</v>
      </c>
      <c r="G35" s="65">
        <v>9.17</v>
      </c>
      <c r="H35" t="s">
        <v>101</v>
      </c>
      <c r="I35" s="66">
        <v>0</v>
      </c>
      <c r="J35" s="66">
        <v>1.8E-3</v>
      </c>
      <c r="K35" s="65">
        <v>44763677</v>
      </c>
      <c r="L35" s="65">
        <v>98.34</v>
      </c>
      <c r="M35" s="65">
        <v>0</v>
      </c>
      <c r="N35" s="65">
        <v>44020.599961799999</v>
      </c>
      <c r="O35" s="66">
        <v>2.5999999999999999E-3</v>
      </c>
      <c r="P35" s="66">
        <v>0.1431</v>
      </c>
      <c r="Q35" s="66">
        <v>0.1074</v>
      </c>
    </row>
    <row r="36" spans="1:17">
      <c r="A36" s="67" t="s">
        <v>288</v>
      </c>
      <c r="B36" s="14"/>
      <c r="C36" s="14"/>
      <c r="G36" s="69">
        <v>0</v>
      </c>
      <c r="J36" s="68">
        <v>0</v>
      </c>
      <c r="K36" s="69">
        <v>0</v>
      </c>
      <c r="M36" s="69">
        <v>0</v>
      </c>
      <c r="N36" s="69">
        <v>0</v>
      </c>
      <c r="P36" s="68">
        <v>0</v>
      </c>
      <c r="Q36" s="68">
        <v>0</v>
      </c>
    </row>
    <row r="37" spans="1:17">
      <c r="A37" t="s">
        <v>222</v>
      </c>
      <c r="B37" t="s">
        <v>222</v>
      </c>
      <c r="C37" s="14"/>
      <c r="D37" t="s">
        <v>222</v>
      </c>
      <c r="G37" s="65">
        <v>0</v>
      </c>
      <c r="H37" t="s">
        <v>222</v>
      </c>
      <c r="I37" s="66">
        <v>0</v>
      </c>
      <c r="J37" s="66">
        <v>0</v>
      </c>
      <c r="K37" s="65">
        <v>0</v>
      </c>
      <c r="L37" s="65">
        <v>0</v>
      </c>
      <c r="N37" s="65">
        <v>0</v>
      </c>
      <c r="O37" s="66">
        <v>0</v>
      </c>
      <c r="P37" s="66">
        <v>0</v>
      </c>
      <c r="Q37" s="66">
        <v>0</v>
      </c>
    </row>
    <row r="38" spans="1:17">
      <c r="A38" s="67" t="s">
        <v>227</v>
      </c>
      <c r="B38" s="14"/>
      <c r="C38" s="14"/>
      <c r="G38" s="69">
        <v>0</v>
      </c>
      <c r="J38" s="68">
        <v>0</v>
      </c>
      <c r="K38" s="69">
        <v>0</v>
      </c>
      <c r="M38" s="69">
        <v>0</v>
      </c>
      <c r="N38" s="69">
        <v>0</v>
      </c>
      <c r="P38" s="68">
        <v>0</v>
      </c>
      <c r="Q38" s="68">
        <v>0</v>
      </c>
    </row>
    <row r="39" spans="1:17">
      <c r="A39" s="67" t="s">
        <v>289</v>
      </c>
      <c r="B39" s="14"/>
      <c r="C39" s="14"/>
      <c r="G39" s="69">
        <v>0</v>
      </c>
      <c r="J39" s="68">
        <v>0</v>
      </c>
      <c r="K39" s="69">
        <v>0</v>
      </c>
      <c r="M39" s="69">
        <v>0</v>
      </c>
      <c r="N39" s="69">
        <v>0</v>
      </c>
      <c r="P39" s="68">
        <v>0</v>
      </c>
      <c r="Q39" s="68">
        <v>0</v>
      </c>
    </row>
    <row r="40" spans="1:17">
      <c r="A40" t="s">
        <v>222</v>
      </c>
      <c r="B40" t="s">
        <v>222</v>
      </c>
      <c r="C40" s="14"/>
      <c r="D40" t="s">
        <v>222</v>
      </c>
      <c r="G40" s="65">
        <v>0</v>
      </c>
      <c r="H40" t="s">
        <v>222</v>
      </c>
      <c r="I40" s="66">
        <v>0</v>
      </c>
      <c r="J40" s="66">
        <v>0</v>
      </c>
      <c r="K40" s="65">
        <v>0</v>
      </c>
      <c r="L40" s="65">
        <v>0</v>
      </c>
      <c r="N40" s="65">
        <v>0</v>
      </c>
      <c r="O40" s="66">
        <v>0</v>
      </c>
      <c r="P40" s="66">
        <v>0</v>
      </c>
      <c r="Q40" s="66">
        <v>0</v>
      </c>
    </row>
    <row r="41" spans="1:17">
      <c r="A41" s="67" t="s">
        <v>290</v>
      </c>
      <c r="B41" s="14"/>
      <c r="C41" s="14"/>
      <c r="G41" s="69">
        <v>0</v>
      </c>
      <c r="J41" s="68">
        <v>0</v>
      </c>
      <c r="K41" s="69">
        <v>0</v>
      </c>
      <c r="M41" s="69">
        <v>0</v>
      </c>
      <c r="N41" s="69">
        <v>0</v>
      </c>
      <c r="P41" s="68">
        <v>0</v>
      </c>
      <c r="Q41" s="68">
        <v>0</v>
      </c>
    </row>
    <row r="42" spans="1:17">
      <c r="A42" t="s">
        <v>222</v>
      </c>
      <c r="B42" t="s">
        <v>222</v>
      </c>
      <c r="C42" s="14"/>
      <c r="D42" t="s">
        <v>222</v>
      </c>
      <c r="G42" s="65">
        <v>0</v>
      </c>
      <c r="H42" t="s">
        <v>222</v>
      </c>
      <c r="I42" s="66">
        <v>0</v>
      </c>
      <c r="J42" s="66">
        <v>0</v>
      </c>
      <c r="K42" s="65">
        <v>0</v>
      </c>
      <c r="L42" s="65">
        <v>0</v>
      </c>
      <c r="N42" s="65">
        <v>0</v>
      </c>
      <c r="O42" s="66">
        <v>0</v>
      </c>
      <c r="P42" s="66">
        <v>0</v>
      </c>
      <c r="Q42" s="66">
        <v>0</v>
      </c>
    </row>
    <row r="43" spans="1:17">
      <c r="A43" s="84" t="s">
        <v>291</v>
      </c>
      <c r="B43" s="14"/>
      <c r="C43" s="14"/>
    </row>
    <row r="44" spans="1:17">
      <c r="A44" s="84" t="s">
        <v>292</v>
      </c>
      <c r="B44" s="14"/>
      <c r="C44" s="14"/>
    </row>
    <row r="45" spans="1:17">
      <c r="A45" s="84" t="s">
        <v>293</v>
      </c>
      <c r="B45" s="14"/>
      <c r="C45" s="14"/>
    </row>
    <row r="46" spans="1:17">
      <c r="A46" s="84" t="s">
        <v>294</v>
      </c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  <c r="B2" t="s">
        <v>197</v>
      </c>
    </row>
    <row r="3" spans="1:22">
      <c r="A3" s="2" t="s">
        <v>2</v>
      </c>
      <c r="B3" t="s">
        <v>198</v>
      </c>
    </row>
    <row r="4" spans="1:22">
      <c r="A4" s="2" t="s">
        <v>3</v>
      </c>
      <c r="B4" t="s">
        <v>199</v>
      </c>
    </row>
    <row r="5" spans="1:22" ht="26.25" customHeight="1">
      <c r="A5" s="98" t="s">
        <v>178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201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622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222</v>
      </c>
      <c r="B12" t="s">
        <v>222</v>
      </c>
      <c r="C12" t="s">
        <v>222</v>
      </c>
      <c r="D12" t="s">
        <v>222</v>
      </c>
      <c r="E12" s="13"/>
      <c r="F12" s="13"/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623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222</v>
      </c>
      <c r="B14" t="s">
        <v>222</v>
      </c>
      <c r="C14" t="s">
        <v>222</v>
      </c>
      <c r="D14" t="s">
        <v>222</v>
      </c>
      <c r="E14" s="13"/>
      <c r="F14" s="13"/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296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222</v>
      </c>
      <c r="B16" t="s">
        <v>222</v>
      </c>
      <c r="C16" t="s">
        <v>222</v>
      </c>
      <c r="D16" t="s">
        <v>222</v>
      </c>
      <c r="E16" s="13"/>
      <c r="F16" s="13"/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529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222</v>
      </c>
      <c r="B18" t="s">
        <v>222</v>
      </c>
      <c r="C18" t="s">
        <v>222</v>
      </c>
      <c r="D18" t="s">
        <v>222</v>
      </c>
      <c r="E18" s="13"/>
      <c r="F18" s="13"/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4" t="s">
        <v>229</v>
      </c>
      <c r="C24" s="14"/>
    </row>
    <row r="25" spans="1:22">
      <c r="A25" s="84" t="s">
        <v>291</v>
      </c>
      <c r="C25" s="14"/>
    </row>
    <row r="26" spans="1:22">
      <c r="A26" s="84" t="s">
        <v>292</v>
      </c>
      <c r="C26" s="14"/>
    </row>
    <row r="27" spans="1:22">
      <c r="A27" s="84" t="s">
        <v>293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  <c r="B2" t="s">
        <v>197</v>
      </c>
    </row>
    <row r="3" spans="1:67">
      <c r="A3" s="2" t="s">
        <v>2</v>
      </c>
      <c r="B3" t="s">
        <v>198</v>
      </c>
    </row>
    <row r="4" spans="1:67">
      <c r="A4" s="2" t="s">
        <v>3</v>
      </c>
      <c r="B4" t="s">
        <v>199</v>
      </c>
    </row>
    <row r="5" spans="1:67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BO5" s="16"/>
    </row>
    <row r="6" spans="1:67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J6" s="16"/>
      <c r="BO6" s="16"/>
    </row>
    <row r="7" spans="1:67" s="16" customFormat="1" ht="20.25">
      <c r="A7" s="96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1" t="s">
        <v>191</v>
      </c>
      <c r="Q7" s="43" t="s">
        <v>55</v>
      </c>
      <c r="R7" s="43" t="s">
        <v>72</v>
      </c>
      <c r="S7" s="43" t="s">
        <v>56</v>
      </c>
      <c r="T7" s="97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201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295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222</v>
      </c>
      <c r="B13" t="s">
        <v>222</v>
      </c>
      <c r="C13" s="14"/>
      <c r="D13" s="14"/>
      <c r="E13" s="14"/>
      <c r="F13" t="s">
        <v>222</v>
      </c>
      <c r="G13" t="s">
        <v>222</v>
      </c>
      <c r="J13" s="65">
        <v>0</v>
      </c>
      <c r="K13" t="s">
        <v>222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258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222</v>
      </c>
      <c r="B15" t="s">
        <v>222</v>
      </c>
      <c r="C15" s="14"/>
      <c r="D15" s="14"/>
      <c r="E15" s="14"/>
      <c r="F15" t="s">
        <v>222</v>
      </c>
      <c r="G15" t="s">
        <v>222</v>
      </c>
      <c r="J15" s="65">
        <v>0</v>
      </c>
      <c r="K15" t="s">
        <v>222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296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222</v>
      </c>
      <c r="B17" t="s">
        <v>222</v>
      </c>
      <c r="C17" s="14"/>
      <c r="D17" s="14"/>
      <c r="E17" s="14"/>
      <c r="F17" t="s">
        <v>222</v>
      </c>
      <c r="G17" t="s">
        <v>222</v>
      </c>
      <c r="J17" s="65">
        <v>0</v>
      </c>
      <c r="K17" t="s">
        <v>222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227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297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222</v>
      </c>
      <c r="B20" t="s">
        <v>222</v>
      </c>
      <c r="C20" s="14"/>
      <c r="D20" s="14"/>
      <c r="E20" s="14"/>
      <c r="F20" t="s">
        <v>222</v>
      </c>
      <c r="G20" t="s">
        <v>222</v>
      </c>
      <c r="J20" s="65">
        <v>0</v>
      </c>
      <c r="K20" t="s">
        <v>222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298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222</v>
      </c>
      <c r="B22" t="s">
        <v>222</v>
      </c>
      <c r="C22" s="14"/>
      <c r="D22" s="14"/>
      <c r="E22" s="14"/>
      <c r="F22" t="s">
        <v>222</v>
      </c>
      <c r="G22" t="s">
        <v>222</v>
      </c>
      <c r="J22" s="65">
        <v>0</v>
      </c>
      <c r="K22" t="s">
        <v>222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4" t="s">
        <v>229</v>
      </c>
      <c r="B23" s="14"/>
      <c r="C23" s="14"/>
      <c r="D23" s="14"/>
      <c r="E23" s="14"/>
      <c r="F23" s="14"/>
    </row>
    <row r="24" spans="1:20">
      <c r="A24" s="84" t="s">
        <v>291</v>
      </c>
      <c r="B24" s="14"/>
      <c r="C24" s="14"/>
      <c r="D24" s="14"/>
      <c r="E24" s="14"/>
      <c r="F24" s="14"/>
    </row>
    <row r="25" spans="1:20">
      <c r="A25" s="84" t="s">
        <v>292</v>
      </c>
      <c r="B25" s="14"/>
      <c r="C25" s="14"/>
      <c r="D25" s="14"/>
      <c r="E25" s="14"/>
      <c r="F25" s="14"/>
    </row>
    <row r="26" spans="1:20">
      <c r="A26" s="84" t="s">
        <v>293</v>
      </c>
      <c r="B26" s="14"/>
      <c r="C26" s="14"/>
      <c r="D26" s="14"/>
      <c r="E26" s="14"/>
      <c r="F26" s="14"/>
    </row>
    <row r="27" spans="1:20">
      <c r="A27" s="84" t="s">
        <v>294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  <c r="B2" t="s">
        <v>197</v>
      </c>
    </row>
    <row r="3" spans="1:65">
      <c r="A3" s="2" t="s">
        <v>2</v>
      </c>
      <c r="B3" t="s">
        <v>198</v>
      </c>
    </row>
    <row r="4" spans="1:65">
      <c r="A4" s="2" t="s">
        <v>3</v>
      </c>
      <c r="B4" t="s">
        <v>199</v>
      </c>
    </row>
    <row r="5" spans="1:65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65" ht="26.25" customHeight="1">
      <c r="A6" s="98" t="s">
        <v>88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1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4.2</v>
      </c>
      <c r="K10" s="7"/>
      <c r="L10" s="7"/>
      <c r="M10" s="64">
        <v>1.0800000000000001E-2</v>
      </c>
      <c r="N10" s="63">
        <v>27362268.469999999</v>
      </c>
      <c r="O10" s="28"/>
      <c r="P10" s="63">
        <v>6.8164199999999999</v>
      </c>
      <c r="Q10" s="63">
        <v>30552.815476795698</v>
      </c>
      <c r="R10" s="7"/>
      <c r="S10" s="64">
        <v>1</v>
      </c>
      <c r="T10" s="64">
        <v>7.46E-2</v>
      </c>
      <c r="U10" s="30"/>
      <c r="BH10" s="14"/>
      <c r="BI10" s="16"/>
      <c r="BJ10" s="14"/>
      <c r="BM10" s="14"/>
    </row>
    <row r="11" spans="1:65">
      <c r="A11" s="67" t="s">
        <v>201</v>
      </c>
      <c r="B11" s="14"/>
      <c r="C11" s="14"/>
      <c r="D11" s="14"/>
      <c r="E11" s="14"/>
      <c r="J11" s="69">
        <v>4.1399999999999997</v>
      </c>
      <c r="M11" s="68">
        <v>9.9000000000000008E-3</v>
      </c>
      <c r="N11" s="69">
        <v>27083268.469999999</v>
      </c>
      <c r="P11" s="69">
        <v>6.8164199999999999</v>
      </c>
      <c r="Q11" s="69">
        <v>29616.6955595</v>
      </c>
      <c r="S11" s="68">
        <v>0.96940000000000004</v>
      </c>
      <c r="T11" s="68">
        <v>7.2300000000000003E-2</v>
      </c>
    </row>
    <row r="12" spans="1:65">
      <c r="A12" s="67" t="s">
        <v>295</v>
      </c>
      <c r="B12" s="14"/>
      <c r="C12" s="14"/>
      <c r="D12" s="14"/>
      <c r="E12" s="14"/>
      <c r="J12" s="69">
        <v>4.82</v>
      </c>
      <c r="M12" s="68">
        <v>-8.6E-3</v>
      </c>
      <c r="N12" s="69">
        <v>11978814.380000001</v>
      </c>
      <c r="P12" s="69">
        <v>6.8164199999999999</v>
      </c>
      <c r="Q12" s="69">
        <v>14601.772850529</v>
      </c>
      <c r="S12" s="68">
        <v>0.47789999999999999</v>
      </c>
      <c r="T12" s="68">
        <v>3.56E-2</v>
      </c>
    </row>
    <row r="13" spans="1:65">
      <c r="A13" t="s">
        <v>299</v>
      </c>
      <c r="B13" t="s">
        <v>300</v>
      </c>
      <c r="C13" t="s">
        <v>99</v>
      </c>
      <c r="D13" t="s">
        <v>122</v>
      </c>
      <c r="E13" t="s">
        <v>301</v>
      </c>
      <c r="F13" t="s">
        <v>302</v>
      </c>
      <c r="G13" t="s">
        <v>206</v>
      </c>
      <c r="H13" t="s">
        <v>207</v>
      </c>
      <c r="I13" t="s">
        <v>303</v>
      </c>
      <c r="J13" s="65">
        <v>1.08</v>
      </c>
      <c r="K13" t="s">
        <v>101</v>
      </c>
      <c r="L13" s="66">
        <v>6.1999999999999998E-3</v>
      </c>
      <c r="M13" s="66">
        <v>-4.3499999999999997E-2</v>
      </c>
      <c r="N13" s="65">
        <v>2244002</v>
      </c>
      <c r="O13" s="65">
        <v>106.23</v>
      </c>
      <c r="P13" s="65">
        <v>0</v>
      </c>
      <c r="Q13" s="65">
        <v>2383.8033246</v>
      </c>
      <c r="R13" s="66">
        <v>5.0000000000000001E-4</v>
      </c>
      <c r="S13" s="66">
        <v>7.8E-2</v>
      </c>
      <c r="T13" s="66">
        <v>5.7999999999999996E-3</v>
      </c>
    </row>
    <row r="14" spans="1:65">
      <c r="A14" t="s">
        <v>304</v>
      </c>
      <c r="B14" t="s">
        <v>305</v>
      </c>
      <c r="C14" t="s">
        <v>99</v>
      </c>
      <c r="D14" t="s">
        <v>122</v>
      </c>
      <c r="E14" t="s">
        <v>306</v>
      </c>
      <c r="F14" t="s">
        <v>307</v>
      </c>
      <c r="G14" t="s">
        <v>206</v>
      </c>
      <c r="H14" t="s">
        <v>207</v>
      </c>
      <c r="I14" t="s">
        <v>308</v>
      </c>
      <c r="J14" s="65">
        <v>4.7</v>
      </c>
      <c r="K14" t="s">
        <v>101</v>
      </c>
      <c r="L14" s="66">
        <v>3.8E-3</v>
      </c>
      <c r="M14" s="66">
        <v>-1.2500000000000001E-2</v>
      </c>
      <c r="N14" s="65">
        <v>1380368</v>
      </c>
      <c r="O14" s="65">
        <v>108.83</v>
      </c>
      <c r="P14" s="65">
        <v>0</v>
      </c>
      <c r="Q14" s="65">
        <v>1502.2544944000001</v>
      </c>
      <c r="R14" s="66">
        <v>5.0000000000000001E-4</v>
      </c>
      <c r="S14" s="66">
        <v>4.9200000000000001E-2</v>
      </c>
      <c r="T14" s="66">
        <v>3.7000000000000002E-3</v>
      </c>
    </row>
    <row r="15" spans="1:65">
      <c r="A15" t="s">
        <v>309</v>
      </c>
      <c r="B15" t="s">
        <v>310</v>
      </c>
      <c r="C15" t="s">
        <v>99</v>
      </c>
      <c r="D15" t="s">
        <v>122</v>
      </c>
      <c r="E15" t="s">
        <v>311</v>
      </c>
      <c r="F15" t="s">
        <v>312</v>
      </c>
      <c r="G15" t="s">
        <v>206</v>
      </c>
      <c r="H15" t="s">
        <v>207</v>
      </c>
      <c r="I15" t="s">
        <v>313</v>
      </c>
      <c r="J15" s="65">
        <v>14.42</v>
      </c>
      <c r="K15" t="s">
        <v>101</v>
      </c>
      <c r="L15" s="66">
        <v>2.07E-2</v>
      </c>
      <c r="M15" s="66">
        <v>7.1999999999999998E-3</v>
      </c>
      <c r="N15" s="65">
        <v>629418</v>
      </c>
      <c r="O15" s="65">
        <v>121.87</v>
      </c>
      <c r="P15" s="65">
        <v>0</v>
      </c>
      <c r="Q15" s="65">
        <v>767.07171659999995</v>
      </c>
      <c r="R15" s="66">
        <v>2.9999999999999997E-4</v>
      </c>
      <c r="S15" s="66">
        <v>2.5100000000000001E-2</v>
      </c>
      <c r="T15" s="66">
        <v>1.9E-3</v>
      </c>
    </row>
    <row r="16" spans="1:65">
      <c r="A16" t="s">
        <v>314</v>
      </c>
      <c r="B16" t="s">
        <v>315</v>
      </c>
      <c r="C16" t="s">
        <v>99</v>
      </c>
      <c r="D16" t="s">
        <v>122</v>
      </c>
      <c r="E16" t="s">
        <v>316</v>
      </c>
      <c r="F16" t="s">
        <v>307</v>
      </c>
      <c r="G16" t="s">
        <v>206</v>
      </c>
      <c r="H16" t="s">
        <v>207</v>
      </c>
      <c r="I16" t="s">
        <v>317</v>
      </c>
      <c r="J16" s="65">
        <v>1.33</v>
      </c>
      <c r="K16" t="s">
        <v>101</v>
      </c>
      <c r="L16" s="66">
        <v>0.05</v>
      </c>
      <c r="M16" s="66">
        <v>-1.7600000000000001E-2</v>
      </c>
      <c r="N16" s="65">
        <v>457420.23</v>
      </c>
      <c r="O16" s="65">
        <v>116.16</v>
      </c>
      <c r="P16" s="65">
        <v>0</v>
      </c>
      <c r="Q16" s="65">
        <v>531.33933916800004</v>
      </c>
      <c r="R16" s="66">
        <v>2.0000000000000001E-4</v>
      </c>
      <c r="S16" s="66">
        <v>1.7399999999999999E-2</v>
      </c>
      <c r="T16" s="66">
        <v>1.2999999999999999E-3</v>
      </c>
    </row>
    <row r="17" spans="1:20">
      <c r="A17" t="s">
        <v>318</v>
      </c>
      <c r="B17" t="s">
        <v>319</v>
      </c>
      <c r="C17" t="s">
        <v>99</v>
      </c>
      <c r="D17" t="s">
        <v>122</v>
      </c>
      <c r="E17" t="s">
        <v>316</v>
      </c>
      <c r="F17" t="s">
        <v>307</v>
      </c>
      <c r="G17" t="s">
        <v>206</v>
      </c>
      <c r="H17" t="s">
        <v>207</v>
      </c>
      <c r="I17" t="s">
        <v>320</v>
      </c>
      <c r="J17" s="65">
        <v>4.68</v>
      </c>
      <c r="K17" t="s">
        <v>101</v>
      </c>
      <c r="L17" s="66">
        <v>1.7500000000000002E-2</v>
      </c>
      <c r="M17" s="66">
        <v>-1.6299999999999999E-2</v>
      </c>
      <c r="N17" s="65">
        <v>738647.68</v>
      </c>
      <c r="O17" s="65">
        <v>118.24</v>
      </c>
      <c r="P17" s="65">
        <v>0</v>
      </c>
      <c r="Q17" s="65">
        <v>873.37701683199998</v>
      </c>
      <c r="R17" s="66">
        <v>2.0000000000000001E-4</v>
      </c>
      <c r="S17" s="66">
        <v>2.86E-2</v>
      </c>
      <c r="T17" s="66">
        <v>2.0999999999999999E-3</v>
      </c>
    </row>
    <row r="18" spans="1:20">
      <c r="A18" t="s">
        <v>321</v>
      </c>
      <c r="B18" t="s">
        <v>322</v>
      </c>
      <c r="C18" t="s">
        <v>99</v>
      </c>
      <c r="D18" t="s">
        <v>122</v>
      </c>
      <c r="E18" t="s">
        <v>323</v>
      </c>
      <c r="F18" t="s">
        <v>324</v>
      </c>
      <c r="G18" t="s">
        <v>325</v>
      </c>
      <c r="H18" t="s">
        <v>207</v>
      </c>
      <c r="I18" t="s">
        <v>326</v>
      </c>
      <c r="J18" s="65">
        <v>5.94</v>
      </c>
      <c r="K18" t="s">
        <v>101</v>
      </c>
      <c r="L18" s="66">
        <v>3.85E-2</v>
      </c>
      <c r="M18" s="66">
        <v>-8.6E-3</v>
      </c>
      <c r="N18" s="65">
        <v>208721.15</v>
      </c>
      <c r="O18" s="65">
        <v>135.22</v>
      </c>
      <c r="P18" s="65">
        <v>4.1348000000000003</v>
      </c>
      <c r="Q18" s="65">
        <v>286.36753902999999</v>
      </c>
      <c r="R18" s="66">
        <v>1E-4</v>
      </c>
      <c r="S18" s="66">
        <v>9.4000000000000004E-3</v>
      </c>
      <c r="T18" s="66">
        <v>6.9999999999999999E-4</v>
      </c>
    </row>
    <row r="19" spans="1:20">
      <c r="A19" t="s">
        <v>327</v>
      </c>
      <c r="B19" t="s">
        <v>328</v>
      </c>
      <c r="C19" t="s">
        <v>99</v>
      </c>
      <c r="D19" t="s">
        <v>122</v>
      </c>
      <c r="E19" t="s">
        <v>329</v>
      </c>
      <c r="F19" t="s">
        <v>330</v>
      </c>
      <c r="G19" t="s">
        <v>325</v>
      </c>
      <c r="H19" t="s">
        <v>207</v>
      </c>
      <c r="I19" t="s">
        <v>331</v>
      </c>
      <c r="J19" s="65">
        <v>9.76</v>
      </c>
      <c r="K19" t="s">
        <v>101</v>
      </c>
      <c r="L19" s="66">
        <v>8.9999999999999993E-3</v>
      </c>
      <c r="M19" s="66">
        <v>6.1000000000000004E-3</v>
      </c>
      <c r="N19" s="65">
        <v>646338</v>
      </c>
      <c r="O19" s="65">
        <v>103.74</v>
      </c>
      <c r="P19" s="65">
        <v>0</v>
      </c>
      <c r="Q19" s="65">
        <v>670.51104120000002</v>
      </c>
      <c r="R19" s="66">
        <v>2.9999999999999997E-4</v>
      </c>
      <c r="S19" s="66">
        <v>2.1899999999999999E-2</v>
      </c>
      <c r="T19" s="66">
        <v>1.6000000000000001E-3</v>
      </c>
    </row>
    <row r="20" spans="1:20">
      <c r="A20" t="s">
        <v>332</v>
      </c>
      <c r="B20" t="s">
        <v>333</v>
      </c>
      <c r="C20" t="s">
        <v>99</v>
      </c>
      <c r="D20" t="s">
        <v>122</v>
      </c>
      <c r="E20" t="s">
        <v>334</v>
      </c>
      <c r="F20" t="s">
        <v>330</v>
      </c>
      <c r="G20" t="s">
        <v>335</v>
      </c>
      <c r="H20" t="s">
        <v>207</v>
      </c>
      <c r="I20" t="s">
        <v>336</v>
      </c>
      <c r="J20" s="65">
        <v>5.68</v>
      </c>
      <c r="K20" t="s">
        <v>101</v>
      </c>
      <c r="L20" s="66">
        <v>2.81E-2</v>
      </c>
      <c r="M20" s="66">
        <v>-3.8999999999999998E-3</v>
      </c>
      <c r="N20" s="65">
        <v>15235.4</v>
      </c>
      <c r="O20" s="65">
        <v>123.75</v>
      </c>
      <c r="P20" s="65">
        <v>0</v>
      </c>
      <c r="Q20" s="65">
        <v>18.853807499999998</v>
      </c>
      <c r="R20" s="66">
        <v>0</v>
      </c>
      <c r="S20" s="66">
        <v>5.9999999999999995E-4</v>
      </c>
      <c r="T20" s="66">
        <v>0</v>
      </c>
    </row>
    <row r="21" spans="1:20">
      <c r="A21" t="s">
        <v>337</v>
      </c>
      <c r="B21" t="s">
        <v>338</v>
      </c>
      <c r="C21" t="s">
        <v>99</v>
      </c>
      <c r="D21" t="s">
        <v>122</v>
      </c>
      <c r="E21" t="s">
        <v>339</v>
      </c>
      <c r="F21" t="s">
        <v>330</v>
      </c>
      <c r="G21" t="s">
        <v>335</v>
      </c>
      <c r="H21" t="s">
        <v>207</v>
      </c>
      <c r="I21" t="s">
        <v>340</v>
      </c>
      <c r="J21" s="65">
        <v>7.5</v>
      </c>
      <c r="K21" t="s">
        <v>101</v>
      </c>
      <c r="L21" s="66">
        <v>2.5000000000000001E-3</v>
      </c>
      <c r="M21" s="66">
        <v>-1E-4</v>
      </c>
      <c r="N21" s="65">
        <v>762000</v>
      </c>
      <c r="O21" s="65">
        <v>102.29</v>
      </c>
      <c r="P21" s="65">
        <v>0</v>
      </c>
      <c r="Q21" s="65">
        <v>779.44979999999998</v>
      </c>
      <c r="R21" s="66">
        <v>6.9999999999999999E-4</v>
      </c>
      <c r="S21" s="66">
        <v>2.5499999999999998E-2</v>
      </c>
      <c r="T21" s="66">
        <v>1.9E-3</v>
      </c>
    </row>
    <row r="22" spans="1:20">
      <c r="A22" t="s">
        <v>341</v>
      </c>
      <c r="B22" t="s">
        <v>342</v>
      </c>
      <c r="C22" t="s">
        <v>99</v>
      </c>
      <c r="D22" t="s">
        <v>122</v>
      </c>
      <c r="E22" t="s">
        <v>343</v>
      </c>
      <c r="F22" t="s">
        <v>330</v>
      </c>
      <c r="G22" t="s">
        <v>344</v>
      </c>
      <c r="H22" t="s">
        <v>149</v>
      </c>
      <c r="I22" t="s">
        <v>345</v>
      </c>
      <c r="J22" s="65">
        <v>6.9</v>
      </c>
      <c r="K22" t="s">
        <v>101</v>
      </c>
      <c r="L22" s="66">
        <v>1.3299999999999999E-2</v>
      </c>
      <c r="M22" s="66">
        <v>3.5000000000000001E-3</v>
      </c>
      <c r="N22" s="65">
        <v>928000</v>
      </c>
      <c r="O22" s="65">
        <v>109.14</v>
      </c>
      <c r="P22" s="65">
        <v>0</v>
      </c>
      <c r="Q22" s="65">
        <v>1012.8192</v>
      </c>
      <c r="R22" s="66">
        <v>1E-3</v>
      </c>
      <c r="S22" s="66">
        <v>3.3099999999999997E-2</v>
      </c>
      <c r="T22" s="66">
        <v>2.5000000000000001E-3</v>
      </c>
    </row>
    <row r="23" spans="1:20">
      <c r="A23" t="s">
        <v>346</v>
      </c>
      <c r="B23" t="s">
        <v>347</v>
      </c>
      <c r="C23" t="s">
        <v>99</v>
      </c>
      <c r="D23" t="s">
        <v>122</v>
      </c>
      <c r="E23" t="s">
        <v>348</v>
      </c>
      <c r="F23" t="s">
        <v>349</v>
      </c>
      <c r="G23" t="s">
        <v>350</v>
      </c>
      <c r="H23" t="s">
        <v>207</v>
      </c>
      <c r="I23" t="s">
        <v>351</v>
      </c>
      <c r="J23" s="65">
        <v>1.94</v>
      </c>
      <c r="K23" t="s">
        <v>101</v>
      </c>
      <c r="L23" s="66">
        <v>5.3499999999999999E-2</v>
      </c>
      <c r="M23" s="66">
        <v>1E-3</v>
      </c>
      <c r="N23" s="65">
        <v>470168</v>
      </c>
      <c r="O23" s="65">
        <v>116.94</v>
      </c>
      <c r="P23" s="65">
        <v>0</v>
      </c>
      <c r="Q23" s="65">
        <v>549.81445919999999</v>
      </c>
      <c r="R23" s="66">
        <v>4.0000000000000002E-4</v>
      </c>
      <c r="S23" s="66">
        <v>1.7999999999999999E-2</v>
      </c>
      <c r="T23" s="66">
        <v>1.2999999999999999E-3</v>
      </c>
    </row>
    <row r="24" spans="1:20">
      <c r="A24" t="s">
        <v>352</v>
      </c>
      <c r="B24" t="s">
        <v>353</v>
      </c>
      <c r="C24" t="s">
        <v>99</v>
      </c>
      <c r="D24" t="s">
        <v>122</v>
      </c>
      <c r="E24" t="s">
        <v>348</v>
      </c>
      <c r="F24" t="s">
        <v>349</v>
      </c>
      <c r="G24" t="s">
        <v>350</v>
      </c>
      <c r="H24" t="s">
        <v>207</v>
      </c>
      <c r="I24" t="s">
        <v>354</v>
      </c>
      <c r="J24" s="65">
        <v>5.96</v>
      </c>
      <c r="K24" t="s">
        <v>101</v>
      </c>
      <c r="L24" s="66">
        <v>1.2500000000000001E-2</v>
      </c>
      <c r="M24" s="66">
        <v>8.6999999999999994E-3</v>
      </c>
      <c r="N24" s="65">
        <v>1160000</v>
      </c>
      <c r="O24" s="65">
        <v>102.56</v>
      </c>
      <c r="P24" s="65">
        <v>0</v>
      </c>
      <c r="Q24" s="65">
        <v>1189.6959999999999</v>
      </c>
      <c r="R24" s="66">
        <v>2.5999999999999999E-3</v>
      </c>
      <c r="S24" s="66">
        <v>3.8899999999999997E-2</v>
      </c>
      <c r="T24" s="66">
        <v>2.8999999999999998E-3</v>
      </c>
    </row>
    <row r="25" spans="1:20">
      <c r="A25" t="s">
        <v>355</v>
      </c>
      <c r="B25" t="s">
        <v>356</v>
      </c>
      <c r="C25" t="s">
        <v>99</v>
      </c>
      <c r="D25" t="s">
        <v>122</v>
      </c>
      <c r="E25" t="s">
        <v>306</v>
      </c>
      <c r="F25" t="s">
        <v>307</v>
      </c>
      <c r="G25" t="s">
        <v>344</v>
      </c>
      <c r="H25" t="s">
        <v>149</v>
      </c>
      <c r="I25" t="s">
        <v>357</v>
      </c>
      <c r="J25" s="65">
        <v>0.95</v>
      </c>
      <c r="K25" t="s">
        <v>101</v>
      </c>
      <c r="L25" s="66">
        <v>1.6899999999999998E-2</v>
      </c>
      <c r="M25" s="66">
        <v>-8.0999999999999996E-3</v>
      </c>
      <c r="N25" s="65">
        <v>20</v>
      </c>
      <c r="O25" s="65">
        <v>5300000</v>
      </c>
      <c r="P25" s="65">
        <v>0</v>
      </c>
      <c r="Q25" s="65">
        <v>1060</v>
      </c>
      <c r="R25" s="66">
        <v>0</v>
      </c>
      <c r="S25" s="66">
        <v>3.4700000000000002E-2</v>
      </c>
      <c r="T25" s="66">
        <v>2.5999999999999999E-3</v>
      </c>
    </row>
    <row r="26" spans="1:20">
      <c r="A26" t="s">
        <v>358</v>
      </c>
      <c r="B26" t="s">
        <v>359</v>
      </c>
      <c r="C26" t="s">
        <v>99</v>
      </c>
      <c r="D26" t="s">
        <v>122</v>
      </c>
      <c r="E26" t="s">
        <v>360</v>
      </c>
      <c r="F26" t="s">
        <v>307</v>
      </c>
      <c r="G26" t="s">
        <v>350</v>
      </c>
      <c r="H26" t="s">
        <v>207</v>
      </c>
      <c r="I26" t="s">
        <v>361</v>
      </c>
      <c r="J26" s="65">
        <v>0.25</v>
      </c>
      <c r="K26" t="s">
        <v>101</v>
      </c>
      <c r="L26" s="66">
        <v>4.4999999999999998E-2</v>
      </c>
      <c r="M26" s="66">
        <v>-8.9999999999999998E-4</v>
      </c>
      <c r="N26" s="65">
        <v>193432</v>
      </c>
      <c r="O26" s="65">
        <v>124.65</v>
      </c>
      <c r="P26" s="65">
        <v>2.6816200000000001</v>
      </c>
      <c r="Q26" s="65">
        <v>243.79460800000001</v>
      </c>
      <c r="R26" s="66">
        <v>1E-4</v>
      </c>
      <c r="S26" s="66">
        <v>8.0000000000000002E-3</v>
      </c>
      <c r="T26" s="66">
        <v>5.9999999999999995E-4</v>
      </c>
    </row>
    <row r="27" spans="1:20">
      <c r="A27" t="s">
        <v>362</v>
      </c>
      <c r="B27" t="s">
        <v>363</v>
      </c>
      <c r="C27" t="s">
        <v>99</v>
      </c>
      <c r="D27" t="s">
        <v>122</v>
      </c>
      <c r="E27" t="s">
        <v>316</v>
      </c>
      <c r="F27" t="s">
        <v>307</v>
      </c>
      <c r="G27" t="s">
        <v>344</v>
      </c>
      <c r="H27" t="s">
        <v>149</v>
      </c>
      <c r="I27" t="s">
        <v>364</v>
      </c>
      <c r="J27" s="65">
        <v>1.57</v>
      </c>
      <c r="K27" t="s">
        <v>101</v>
      </c>
      <c r="L27" s="66">
        <v>1.4200000000000001E-2</v>
      </c>
      <c r="M27" s="66">
        <v>-4.4000000000000003E-3</v>
      </c>
      <c r="N27" s="65">
        <v>7</v>
      </c>
      <c r="O27" s="65">
        <v>5355445</v>
      </c>
      <c r="P27" s="65">
        <v>0</v>
      </c>
      <c r="Q27" s="65">
        <v>374.88114999999999</v>
      </c>
      <c r="R27" s="66">
        <v>0</v>
      </c>
      <c r="S27" s="66">
        <v>1.23E-2</v>
      </c>
      <c r="T27" s="66">
        <v>8.9999999999999998E-4</v>
      </c>
    </row>
    <row r="28" spans="1:20">
      <c r="A28" t="s">
        <v>365</v>
      </c>
      <c r="B28" t="s">
        <v>366</v>
      </c>
      <c r="C28" t="s">
        <v>99</v>
      </c>
      <c r="D28" t="s">
        <v>122</v>
      </c>
      <c r="E28" t="s">
        <v>367</v>
      </c>
      <c r="F28" t="s">
        <v>324</v>
      </c>
      <c r="G28" t="s">
        <v>350</v>
      </c>
      <c r="H28" t="s">
        <v>207</v>
      </c>
      <c r="I28" t="s">
        <v>368</v>
      </c>
      <c r="J28" s="65">
        <v>4.68</v>
      </c>
      <c r="K28" t="s">
        <v>101</v>
      </c>
      <c r="L28" s="66">
        <v>1.23E-2</v>
      </c>
      <c r="M28" s="66">
        <v>-5.5999999999999999E-3</v>
      </c>
      <c r="N28" s="65">
        <v>121243.85</v>
      </c>
      <c r="O28" s="65">
        <v>112.07</v>
      </c>
      <c r="P28" s="65">
        <v>0</v>
      </c>
      <c r="Q28" s="65">
        <v>135.87798269499999</v>
      </c>
      <c r="R28" s="66">
        <v>1E-4</v>
      </c>
      <c r="S28" s="66">
        <v>4.4000000000000003E-3</v>
      </c>
      <c r="T28" s="66">
        <v>2.9999999999999997E-4</v>
      </c>
    </row>
    <row r="29" spans="1:20">
      <c r="A29" t="s">
        <v>369</v>
      </c>
      <c r="B29" t="s">
        <v>370</v>
      </c>
      <c r="C29" t="s">
        <v>99</v>
      </c>
      <c r="D29" t="s">
        <v>122</v>
      </c>
      <c r="E29" t="s">
        <v>371</v>
      </c>
      <c r="F29" t="s">
        <v>330</v>
      </c>
      <c r="G29" t="s">
        <v>372</v>
      </c>
      <c r="H29" t="s">
        <v>207</v>
      </c>
      <c r="I29" t="s">
        <v>373</v>
      </c>
      <c r="J29" s="65">
        <v>7.73</v>
      </c>
      <c r="K29" t="s">
        <v>101</v>
      </c>
      <c r="L29" s="66">
        <v>5.0000000000000001E-3</v>
      </c>
      <c r="M29" s="66">
        <v>3.3E-3</v>
      </c>
      <c r="N29" s="65">
        <v>768000</v>
      </c>
      <c r="O29" s="65">
        <v>102.08</v>
      </c>
      <c r="P29" s="65">
        <v>0</v>
      </c>
      <c r="Q29" s="65">
        <v>783.97439999999995</v>
      </c>
      <c r="R29" s="66">
        <v>3.8999999999999998E-3</v>
      </c>
      <c r="S29" s="66">
        <v>2.5700000000000001E-2</v>
      </c>
      <c r="T29" s="66">
        <v>1.9E-3</v>
      </c>
    </row>
    <row r="30" spans="1:20">
      <c r="A30" t="s">
        <v>374</v>
      </c>
      <c r="B30" t="s">
        <v>375</v>
      </c>
      <c r="C30" t="s">
        <v>99</v>
      </c>
      <c r="D30" t="s">
        <v>122</v>
      </c>
      <c r="E30" t="s">
        <v>376</v>
      </c>
      <c r="F30" t="s">
        <v>349</v>
      </c>
      <c r="G30" t="s">
        <v>377</v>
      </c>
      <c r="H30" t="s">
        <v>149</v>
      </c>
      <c r="I30" t="s">
        <v>378</v>
      </c>
      <c r="J30" s="65">
        <v>5.49</v>
      </c>
      <c r="K30" t="s">
        <v>101</v>
      </c>
      <c r="L30" s="66">
        <v>2.4500000000000001E-2</v>
      </c>
      <c r="M30" s="66">
        <v>2.0999999999999999E-3</v>
      </c>
      <c r="N30" s="65">
        <v>665000</v>
      </c>
      <c r="O30" s="65">
        <v>115.09</v>
      </c>
      <c r="P30" s="65">
        <v>0</v>
      </c>
      <c r="Q30" s="65">
        <v>765.34849999999994</v>
      </c>
      <c r="R30" s="66">
        <v>1.6999999999999999E-3</v>
      </c>
      <c r="S30" s="66">
        <v>2.5100000000000001E-2</v>
      </c>
      <c r="T30" s="66">
        <v>1.9E-3</v>
      </c>
    </row>
    <row r="31" spans="1:20">
      <c r="A31" t="s">
        <v>379</v>
      </c>
      <c r="B31" t="s">
        <v>380</v>
      </c>
      <c r="C31" t="s">
        <v>99</v>
      </c>
      <c r="D31" t="s">
        <v>122</v>
      </c>
      <c r="E31" t="s">
        <v>381</v>
      </c>
      <c r="F31" t="s">
        <v>330</v>
      </c>
      <c r="G31" t="s">
        <v>382</v>
      </c>
      <c r="H31" t="s">
        <v>207</v>
      </c>
      <c r="I31" t="s">
        <v>383</v>
      </c>
      <c r="J31" s="65">
        <v>3.06</v>
      </c>
      <c r="K31" t="s">
        <v>101</v>
      </c>
      <c r="L31" s="66">
        <v>3.0599999999999999E-2</v>
      </c>
      <c r="M31" s="66">
        <v>-8.3999999999999995E-3</v>
      </c>
      <c r="N31" s="65">
        <v>86793.07</v>
      </c>
      <c r="O31" s="65">
        <v>116.72</v>
      </c>
      <c r="P31" s="65">
        <v>0</v>
      </c>
      <c r="Q31" s="65">
        <v>101.304871304</v>
      </c>
      <c r="R31" s="66">
        <v>2.0000000000000001E-4</v>
      </c>
      <c r="S31" s="66">
        <v>3.3E-3</v>
      </c>
      <c r="T31" s="66">
        <v>2.0000000000000001E-4</v>
      </c>
    </row>
    <row r="32" spans="1:20">
      <c r="A32" t="s">
        <v>384</v>
      </c>
      <c r="B32" t="s">
        <v>385</v>
      </c>
      <c r="C32" t="s">
        <v>99</v>
      </c>
      <c r="D32" t="s">
        <v>122</v>
      </c>
      <c r="E32" t="s">
        <v>386</v>
      </c>
      <c r="F32" t="s">
        <v>330</v>
      </c>
      <c r="G32" t="s">
        <v>387</v>
      </c>
      <c r="H32" t="s">
        <v>207</v>
      </c>
      <c r="I32" t="s">
        <v>388</v>
      </c>
      <c r="J32" s="65">
        <v>4.63</v>
      </c>
      <c r="K32" t="s">
        <v>101</v>
      </c>
      <c r="L32" s="66">
        <v>3.3000000000000002E-2</v>
      </c>
      <c r="M32" s="66">
        <v>1.1599999999999999E-2</v>
      </c>
      <c r="N32" s="65">
        <v>504000</v>
      </c>
      <c r="O32" s="65">
        <v>113.34</v>
      </c>
      <c r="P32" s="65">
        <v>0</v>
      </c>
      <c r="Q32" s="65">
        <v>571.23360000000002</v>
      </c>
      <c r="R32" s="66">
        <v>1E-3</v>
      </c>
      <c r="S32" s="66">
        <v>1.8700000000000001E-2</v>
      </c>
      <c r="T32" s="66">
        <v>1.4E-3</v>
      </c>
    </row>
    <row r="33" spans="1:20">
      <c r="A33" s="67" t="s">
        <v>258</v>
      </c>
      <c r="B33" s="14"/>
      <c r="C33" s="14"/>
      <c r="D33" s="14"/>
      <c r="E33" s="14"/>
      <c r="J33" s="69">
        <v>3.77</v>
      </c>
      <c r="M33" s="68">
        <v>2.4799999999999999E-2</v>
      </c>
      <c r="N33" s="69">
        <v>10448450.960000001</v>
      </c>
      <c r="P33" s="69">
        <v>0</v>
      </c>
      <c r="Q33" s="69">
        <v>10730.798493636999</v>
      </c>
      <c r="S33" s="68">
        <v>0.35120000000000001</v>
      </c>
      <c r="T33" s="68">
        <v>2.6200000000000001E-2</v>
      </c>
    </row>
    <row r="34" spans="1:20">
      <c r="A34" t="s">
        <v>389</v>
      </c>
      <c r="B34" t="s">
        <v>390</v>
      </c>
      <c r="C34" t="s">
        <v>99</v>
      </c>
      <c r="D34" t="s">
        <v>122</v>
      </c>
      <c r="E34" t="s">
        <v>391</v>
      </c>
      <c r="F34" t="s">
        <v>392</v>
      </c>
      <c r="G34" t="s">
        <v>393</v>
      </c>
      <c r="H34" t="s">
        <v>149</v>
      </c>
      <c r="I34" t="s">
        <v>361</v>
      </c>
      <c r="J34" s="65">
        <v>1.4</v>
      </c>
      <c r="K34" t="s">
        <v>101</v>
      </c>
      <c r="L34" s="66">
        <v>1.49E-2</v>
      </c>
      <c r="M34" s="66">
        <v>4.4999999999999997E-3</v>
      </c>
      <c r="N34" s="65">
        <v>7411.03</v>
      </c>
      <c r="O34" s="65">
        <v>101.96</v>
      </c>
      <c r="P34" s="65">
        <v>0</v>
      </c>
      <c r="Q34" s="65">
        <v>7.5562861879999996</v>
      </c>
      <c r="R34" s="66">
        <v>0</v>
      </c>
      <c r="S34" s="66">
        <v>2.0000000000000001E-4</v>
      </c>
      <c r="T34" s="66">
        <v>0</v>
      </c>
    </row>
    <row r="35" spans="1:20">
      <c r="A35" t="s">
        <v>394</v>
      </c>
      <c r="B35" t="s">
        <v>395</v>
      </c>
      <c r="C35" t="s">
        <v>99</v>
      </c>
      <c r="D35" t="s">
        <v>122</v>
      </c>
      <c r="E35" t="s">
        <v>396</v>
      </c>
      <c r="F35" t="s">
        <v>349</v>
      </c>
      <c r="G35" t="s">
        <v>393</v>
      </c>
      <c r="H35" t="s">
        <v>149</v>
      </c>
      <c r="I35" t="s">
        <v>383</v>
      </c>
      <c r="J35" s="65">
        <v>6</v>
      </c>
      <c r="K35" t="s">
        <v>101</v>
      </c>
      <c r="L35" s="66">
        <v>3.6900000000000002E-2</v>
      </c>
      <c r="M35" s="66">
        <v>2.0199999999999999E-2</v>
      </c>
      <c r="N35" s="65">
        <v>217399.52</v>
      </c>
      <c r="O35" s="65">
        <v>111</v>
      </c>
      <c r="P35" s="65">
        <v>0</v>
      </c>
      <c r="Q35" s="65">
        <v>241.31346719999999</v>
      </c>
      <c r="R35" s="66">
        <v>6.9999999999999999E-4</v>
      </c>
      <c r="S35" s="66">
        <v>7.9000000000000008E-3</v>
      </c>
      <c r="T35" s="66">
        <v>5.9999999999999995E-4</v>
      </c>
    </row>
    <row r="36" spans="1:20">
      <c r="A36" t="s">
        <v>397</v>
      </c>
      <c r="B36" t="s">
        <v>398</v>
      </c>
      <c r="C36" t="s">
        <v>99</v>
      </c>
      <c r="D36" t="s">
        <v>122</v>
      </c>
      <c r="E36" t="s">
        <v>399</v>
      </c>
      <c r="F36" t="s">
        <v>400</v>
      </c>
      <c r="G36" t="s">
        <v>350</v>
      </c>
      <c r="H36" t="s">
        <v>207</v>
      </c>
      <c r="I36" t="s">
        <v>401</v>
      </c>
      <c r="J36" s="65">
        <v>3.57</v>
      </c>
      <c r="K36" t="s">
        <v>101</v>
      </c>
      <c r="L36" s="66">
        <v>2.18E-2</v>
      </c>
      <c r="M36" s="66">
        <v>1.5100000000000001E-2</v>
      </c>
      <c r="N36" s="65">
        <v>744375</v>
      </c>
      <c r="O36" s="65">
        <v>102.75</v>
      </c>
      <c r="P36" s="65">
        <v>0</v>
      </c>
      <c r="Q36" s="65">
        <v>764.84531249999998</v>
      </c>
      <c r="R36" s="66">
        <v>2.5999999999999999E-3</v>
      </c>
      <c r="S36" s="66">
        <v>2.5000000000000001E-2</v>
      </c>
      <c r="T36" s="66">
        <v>1.9E-3</v>
      </c>
    </row>
    <row r="37" spans="1:20">
      <c r="A37" t="s">
        <v>402</v>
      </c>
      <c r="B37" t="s">
        <v>403</v>
      </c>
      <c r="C37" t="s">
        <v>99</v>
      </c>
      <c r="D37" t="s">
        <v>122</v>
      </c>
      <c r="E37" t="s">
        <v>404</v>
      </c>
      <c r="F37" t="s">
        <v>405</v>
      </c>
      <c r="G37" t="s">
        <v>406</v>
      </c>
      <c r="H37" t="s">
        <v>149</v>
      </c>
      <c r="I37" t="s">
        <v>407</v>
      </c>
      <c r="J37" s="65">
        <v>4.24</v>
      </c>
      <c r="K37" t="s">
        <v>101</v>
      </c>
      <c r="L37" s="66">
        <v>2.58E-2</v>
      </c>
      <c r="M37" s="66">
        <v>1.5900000000000001E-2</v>
      </c>
      <c r="N37" s="65">
        <v>500595</v>
      </c>
      <c r="O37" s="65">
        <v>104.87</v>
      </c>
      <c r="P37" s="65">
        <v>0</v>
      </c>
      <c r="Q37" s="65">
        <v>524.97397650000005</v>
      </c>
      <c r="R37" s="66">
        <v>2.3999999999999998E-3</v>
      </c>
      <c r="S37" s="66">
        <v>1.72E-2</v>
      </c>
      <c r="T37" s="66">
        <v>1.2999999999999999E-3</v>
      </c>
    </row>
    <row r="38" spans="1:20">
      <c r="A38" t="s">
        <v>408</v>
      </c>
      <c r="B38" t="s">
        <v>409</v>
      </c>
      <c r="C38" t="s">
        <v>99</v>
      </c>
      <c r="D38" t="s">
        <v>122</v>
      </c>
      <c r="E38" t="s">
        <v>410</v>
      </c>
      <c r="F38" t="s">
        <v>349</v>
      </c>
      <c r="G38" t="s">
        <v>372</v>
      </c>
      <c r="H38" t="s">
        <v>207</v>
      </c>
      <c r="I38" t="s">
        <v>411</v>
      </c>
      <c r="J38" s="65">
        <v>3.78</v>
      </c>
      <c r="K38" t="s">
        <v>101</v>
      </c>
      <c r="L38" s="66">
        <v>5.7000000000000002E-2</v>
      </c>
      <c r="M38" s="66">
        <v>4.7E-2</v>
      </c>
      <c r="N38" s="65">
        <v>874000</v>
      </c>
      <c r="O38" s="65">
        <v>104.9</v>
      </c>
      <c r="P38" s="65">
        <v>0</v>
      </c>
      <c r="Q38" s="65">
        <v>916.82600000000002</v>
      </c>
      <c r="R38" s="66">
        <v>4.1999999999999997E-3</v>
      </c>
      <c r="S38" s="66">
        <v>0.03</v>
      </c>
      <c r="T38" s="66">
        <v>2.2000000000000001E-3</v>
      </c>
    </row>
    <row r="39" spans="1:20">
      <c r="A39" t="s">
        <v>412</v>
      </c>
      <c r="B39" t="s">
        <v>413</v>
      </c>
      <c r="C39" t="s">
        <v>99</v>
      </c>
      <c r="D39" t="s">
        <v>122</v>
      </c>
      <c r="E39" t="s">
        <v>414</v>
      </c>
      <c r="F39" t="s">
        <v>131</v>
      </c>
      <c r="G39" t="s">
        <v>372</v>
      </c>
      <c r="H39" t="s">
        <v>207</v>
      </c>
      <c r="I39" t="s">
        <v>383</v>
      </c>
      <c r="J39" s="65">
        <v>1.71</v>
      </c>
      <c r="K39" t="s">
        <v>101</v>
      </c>
      <c r="L39" s="66">
        <v>2.1600000000000001E-2</v>
      </c>
      <c r="M39" s="66">
        <v>8.6E-3</v>
      </c>
      <c r="N39" s="65">
        <v>48899.83</v>
      </c>
      <c r="O39" s="65">
        <v>102.81</v>
      </c>
      <c r="P39" s="65">
        <v>0</v>
      </c>
      <c r="Q39" s="65">
        <v>50.273915223000003</v>
      </c>
      <c r="R39" s="66">
        <v>1E-4</v>
      </c>
      <c r="S39" s="66">
        <v>1.6000000000000001E-3</v>
      </c>
      <c r="T39" s="66">
        <v>1E-4</v>
      </c>
    </row>
    <row r="40" spans="1:20">
      <c r="A40" t="s">
        <v>415</v>
      </c>
      <c r="B40" t="s">
        <v>416</v>
      </c>
      <c r="C40" t="s">
        <v>99</v>
      </c>
      <c r="D40" t="s">
        <v>122</v>
      </c>
      <c r="E40" t="s">
        <v>417</v>
      </c>
      <c r="F40" t="s">
        <v>418</v>
      </c>
      <c r="G40" t="s">
        <v>372</v>
      </c>
      <c r="H40" t="s">
        <v>207</v>
      </c>
      <c r="I40" t="s">
        <v>419</v>
      </c>
      <c r="J40" s="65">
        <v>7.63</v>
      </c>
      <c r="K40" t="s">
        <v>101</v>
      </c>
      <c r="L40" s="66">
        <v>2.3400000000000001E-2</v>
      </c>
      <c r="M40" s="66">
        <v>2.47E-2</v>
      </c>
      <c r="N40" s="65">
        <v>99516</v>
      </c>
      <c r="O40" s="65">
        <v>99.64</v>
      </c>
      <c r="P40" s="65">
        <v>0</v>
      </c>
      <c r="Q40" s="65">
        <v>99.157742400000004</v>
      </c>
      <c r="R40" s="66">
        <v>2.9999999999999997E-4</v>
      </c>
      <c r="S40" s="66">
        <v>3.2000000000000002E-3</v>
      </c>
      <c r="T40" s="66">
        <v>2.0000000000000001E-4</v>
      </c>
    </row>
    <row r="41" spans="1:20">
      <c r="A41" t="s">
        <v>420</v>
      </c>
      <c r="B41" t="s">
        <v>421</v>
      </c>
      <c r="C41" t="s">
        <v>99</v>
      </c>
      <c r="D41" t="s">
        <v>122</v>
      </c>
      <c r="E41" t="s">
        <v>422</v>
      </c>
      <c r="F41" t="s">
        <v>405</v>
      </c>
      <c r="G41" t="s">
        <v>377</v>
      </c>
      <c r="H41" t="s">
        <v>149</v>
      </c>
      <c r="I41" t="s">
        <v>423</v>
      </c>
      <c r="J41" s="65">
        <v>3.16</v>
      </c>
      <c r="K41" t="s">
        <v>101</v>
      </c>
      <c r="L41" s="66">
        <v>2.9499999999999998E-2</v>
      </c>
      <c r="M41" s="66">
        <v>1.49E-2</v>
      </c>
      <c r="N41" s="65">
        <v>146167.95000000001</v>
      </c>
      <c r="O41" s="65">
        <v>105.43</v>
      </c>
      <c r="P41" s="65">
        <v>0</v>
      </c>
      <c r="Q41" s="65">
        <v>154.10486968500001</v>
      </c>
      <c r="R41" s="66">
        <v>5.0000000000000001E-4</v>
      </c>
      <c r="S41" s="66">
        <v>5.0000000000000001E-3</v>
      </c>
      <c r="T41" s="66">
        <v>4.0000000000000002E-4</v>
      </c>
    </row>
    <row r="42" spans="1:20">
      <c r="A42" t="s">
        <v>424</v>
      </c>
      <c r="B42" t="s">
        <v>425</v>
      </c>
      <c r="C42" t="s">
        <v>99</v>
      </c>
      <c r="D42" t="s">
        <v>122</v>
      </c>
      <c r="E42" t="s">
        <v>426</v>
      </c>
      <c r="F42" t="s">
        <v>312</v>
      </c>
      <c r="G42" t="s">
        <v>382</v>
      </c>
      <c r="H42" t="s">
        <v>207</v>
      </c>
      <c r="I42" t="s">
        <v>427</v>
      </c>
      <c r="J42" s="65">
        <v>0.57999999999999996</v>
      </c>
      <c r="K42" t="s">
        <v>101</v>
      </c>
      <c r="L42" s="66">
        <v>3.6999999999999998E-2</v>
      </c>
      <c r="M42" s="66">
        <v>1.9E-2</v>
      </c>
      <c r="N42" s="65">
        <v>711612</v>
      </c>
      <c r="O42" s="65">
        <v>102.58</v>
      </c>
      <c r="P42" s="65">
        <v>0</v>
      </c>
      <c r="Q42" s="65">
        <v>729.97158960000002</v>
      </c>
      <c r="R42" s="66">
        <v>5.4000000000000003E-3</v>
      </c>
      <c r="S42" s="66">
        <v>2.3900000000000001E-2</v>
      </c>
      <c r="T42" s="66">
        <v>1.8E-3</v>
      </c>
    </row>
    <row r="43" spans="1:20">
      <c r="A43" t="s">
        <v>428</v>
      </c>
      <c r="B43" t="s">
        <v>429</v>
      </c>
      <c r="C43" t="s">
        <v>99</v>
      </c>
      <c r="D43" t="s">
        <v>122</v>
      </c>
      <c r="E43" t="s">
        <v>430</v>
      </c>
      <c r="F43" t="s">
        <v>431</v>
      </c>
      <c r="G43" t="s">
        <v>382</v>
      </c>
      <c r="H43" t="s">
        <v>207</v>
      </c>
      <c r="I43" t="s">
        <v>432</v>
      </c>
      <c r="J43" s="65">
        <v>2.83</v>
      </c>
      <c r="K43" t="s">
        <v>101</v>
      </c>
      <c r="L43" s="66">
        <v>3.9E-2</v>
      </c>
      <c r="M43" s="66">
        <v>2.3E-2</v>
      </c>
      <c r="N43" s="65">
        <v>509000</v>
      </c>
      <c r="O43" s="65">
        <v>104.57</v>
      </c>
      <c r="P43" s="65">
        <v>0</v>
      </c>
      <c r="Q43" s="65">
        <v>532.26130000000001</v>
      </c>
      <c r="R43" s="66">
        <v>5.0000000000000001E-4</v>
      </c>
      <c r="S43" s="66">
        <v>1.7399999999999999E-2</v>
      </c>
      <c r="T43" s="66">
        <v>1.2999999999999999E-3</v>
      </c>
    </row>
    <row r="44" spans="1:20">
      <c r="A44" t="s">
        <v>433</v>
      </c>
      <c r="B44" t="s">
        <v>434</v>
      </c>
      <c r="C44" t="s">
        <v>99</v>
      </c>
      <c r="D44" t="s">
        <v>122</v>
      </c>
      <c r="E44" t="s">
        <v>435</v>
      </c>
      <c r="F44" t="s">
        <v>349</v>
      </c>
      <c r="G44" t="s">
        <v>377</v>
      </c>
      <c r="H44" t="s">
        <v>149</v>
      </c>
      <c r="I44" t="s">
        <v>436</v>
      </c>
      <c r="J44" s="65">
        <v>5.0199999999999996</v>
      </c>
      <c r="K44" t="s">
        <v>101</v>
      </c>
      <c r="L44" s="66">
        <v>2.3E-2</v>
      </c>
      <c r="M44" s="66">
        <v>2.0899999999999998E-2</v>
      </c>
      <c r="N44" s="65">
        <v>825430</v>
      </c>
      <c r="O44" s="65">
        <v>101.2</v>
      </c>
      <c r="P44" s="65">
        <v>0</v>
      </c>
      <c r="Q44" s="65">
        <v>835.33515999999997</v>
      </c>
      <c r="R44" s="66">
        <v>1.4E-3</v>
      </c>
      <c r="S44" s="66">
        <v>2.7300000000000001E-2</v>
      </c>
      <c r="T44" s="66">
        <v>2E-3</v>
      </c>
    </row>
    <row r="45" spans="1:20">
      <c r="A45" t="s">
        <v>437</v>
      </c>
      <c r="B45" t="s">
        <v>438</v>
      </c>
      <c r="C45" t="s">
        <v>99</v>
      </c>
      <c r="D45" t="s">
        <v>122</v>
      </c>
      <c r="E45" t="s">
        <v>439</v>
      </c>
      <c r="F45" t="s">
        <v>405</v>
      </c>
      <c r="G45" t="s">
        <v>382</v>
      </c>
      <c r="H45" t="s">
        <v>207</v>
      </c>
      <c r="I45" t="s">
        <v>440</v>
      </c>
      <c r="J45" s="65">
        <v>2.02</v>
      </c>
      <c r="K45" t="s">
        <v>101</v>
      </c>
      <c r="L45" s="66">
        <v>4.2000000000000003E-2</v>
      </c>
      <c r="M45" s="66">
        <v>1.41E-2</v>
      </c>
      <c r="N45" s="65">
        <v>39341.339999999997</v>
      </c>
      <c r="O45" s="65">
        <v>107.4</v>
      </c>
      <c r="P45" s="65">
        <v>0</v>
      </c>
      <c r="Q45" s="65">
        <v>42.252599160000003</v>
      </c>
      <c r="R45" s="66">
        <v>1E-4</v>
      </c>
      <c r="S45" s="66">
        <v>1.4E-3</v>
      </c>
      <c r="T45" s="66">
        <v>1E-4</v>
      </c>
    </row>
    <row r="46" spans="1:20">
      <c r="A46" t="s">
        <v>441</v>
      </c>
      <c r="B46" t="s">
        <v>442</v>
      </c>
      <c r="C46" t="s">
        <v>99</v>
      </c>
      <c r="D46" t="s">
        <v>122</v>
      </c>
      <c r="E46" t="s">
        <v>439</v>
      </c>
      <c r="F46" t="s">
        <v>405</v>
      </c>
      <c r="G46" t="s">
        <v>382</v>
      </c>
      <c r="H46" t="s">
        <v>207</v>
      </c>
      <c r="I46" t="s">
        <v>443</v>
      </c>
      <c r="J46" s="65">
        <v>3.55</v>
      </c>
      <c r="K46" t="s">
        <v>101</v>
      </c>
      <c r="L46" s="66">
        <v>4.2999999999999997E-2</v>
      </c>
      <c r="M46" s="66">
        <v>1.61E-2</v>
      </c>
      <c r="N46" s="65">
        <v>277985.01</v>
      </c>
      <c r="O46" s="65">
        <v>110.66</v>
      </c>
      <c r="P46" s="65">
        <v>0</v>
      </c>
      <c r="Q46" s="65">
        <v>307.61821206600001</v>
      </c>
      <c r="R46" s="66">
        <v>2.0000000000000001E-4</v>
      </c>
      <c r="S46" s="66">
        <v>1.01E-2</v>
      </c>
      <c r="T46" s="66">
        <v>8.0000000000000004E-4</v>
      </c>
    </row>
    <row r="47" spans="1:20">
      <c r="A47" t="s">
        <v>444</v>
      </c>
      <c r="B47" t="s">
        <v>445</v>
      </c>
      <c r="C47" t="s">
        <v>99</v>
      </c>
      <c r="D47" t="s">
        <v>122</v>
      </c>
      <c r="E47" t="s">
        <v>446</v>
      </c>
      <c r="F47" t="s">
        <v>431</v>
      </c>
      <c r="G47" t="s">
        <v>382</v>
      </c>
      <c r="H47" t="s">
        <v>207</v>
      </c>
      <c r="I47" t="s">
        <v>447</v>
      </c>
      <c r="J47" s="65">
        <v>6.28</v>
      </c>
      <c r="K47" t="s">
        <v>101</v>
      </c>
      <c r="L47" s="66">
        <v>2.7400000000000001E-2</v>
      </c>
      <c r="M47" s="66">
        <v>2.5100000000000001E-2</v>
      </c>
      <c r="N47" s="65">
        <v>504661</v>
      </c>
      <c r="O47" s="65">
        <v>102.75</v>
      </c>
      <c r="P47" s="65">
        <v>0</v>
      </c>
      <c r="Q47" s="65">
        <v>518.53917750000005</v>
      </c>
      <c r="R47" s="66">
        <v>6.9999999999999999E-4</v>
      </c>
      <c r="S47" s="66">
        <v>1.7000000000000001E-2</v>
      </c>
      <c r="T47" s="66">
        <v>1.2999999999999999E-3</v>
      </c>
    </row>
    <row r="48" spans="1:20">
      <c r="A48" t="s">
        <v>448</v>
      </c>
      <c r="B48" t="s">
        <v>449</v>
      </c>
      <c r="C48" t="s">
        <v>99</v>
      </c>
      <c r="D48" t="s">
        <v>122</v>
      </c>
      <c r="E48" t="s">
        <v>446</v>
      </c>
      <c r="F48" t="s">
        <v>431</v>
      </c>
      <c r="G48" t="s">
        <v>382</v>
      </c>
      <c r="H48" t="s">
        <v>207</v>
      </c>
      <c r="I48" t="s">
        <v>443</v>
      </c>
      <c r="J48" s="65">
        <v>4.24</v>
      </c>
      <c r="K48" t="s">
        <v>101</v>
      </c>
      <c r="L48" s="66">
        <v>2.1999999999999999E-2</v>
      </c>
      <c r="M48" s="66">
        <v>1.9099999999999999E-2</v>
      </c>
      <c r="N48" s="65">
        <v>51932</v>
      </c>
      <c r="O48" s="65">
        <v>101.83</v>
      </c>
      <c r="P48" s="65">
        <v>0</v>
      </c>
      <c r="Q48" s="65">
        <v>52.882355599999997</v>
      </c>
      <c r="R48" s="66">
        <v>0</v>
      </c>
      <c r="S48" s="66">
        <v>1.6999999999999999E-3</v>
      </c>
      <c r="T48" s="66">
        <v>1E-4</v>
      </c>
    </row>
    <row r="49" spans="1:20">
      <c r="A49" t="s">
        <v>450</v>
      </c>
      <c r="B49" t="s">
        <v>451</v>
      </c>
      <c r="C49" t="s">
        <v>99</v>
      </c>
      <c r="D49" t="s">
        <v>122</v>
      </c>
      <c r="E49" t="s">
        <v>452</v>
      </c>
      <c r="F49" t="s">
        <v>349</v>
      </c>
      <c r="G49" t="s">
        <v>382</v>
      </c>
      <c r="H49" t="s">
        <v>207</v>
      </c>
      <c r="I49" t="s">
        <v>453</v>
      </c>
      <c r="J49" s="65">
        <v>1.3</v>
      </c>
      <c r="K49" t="s">
        <v>101</v>
      </c>
      <c r="L49" s="66">
        <v>4.65E-2</v>
      </c>
      <c r="M49" s="66">
        <v>4.1200000000000001E-2</v>
      </c>
      <c r="N49" s="65">
        <v>601395.31000000006</v>
      </c>
      <c r="O49" s="65">
        <v>101.5</v>
      </c>
      <c r="P49" s="65">
        <v>0</v>
      </c>
      <c r="Q49" s="65">
        <v>610.41623964999997</v>
      </c>
      <c r="R49" s="66">
        <v>2.5000000000000001E-3</v>
      </c>
      <c r="S49" s="66">
        <v>0.02</v>
      </c>
      <c r="T49" s="66">
        <v>1.5E-3</v>
      </c>
    </row>
    <row r="50" spans="1:20">
      <c r="A50" t="s">
        <v>454</v>
      </c>
      <c r="B50" t="s">
        <v>455</v>
      </c>
      <c r="C50" t="s">
        <v>99</v>
      </c>
      <c r="D50" t="s">
        <v>122</v>
      </c>
      <c r="E50" t="s">
        <v>456</v>
      </c>
      <c r="F50" t="s">
        <v>131</v>
      </c>
      <c r="G50" t="s">
        <v>382</v>
      </c>
      <c r="H50" t="s">
        <v>207</v>
      </c>
      <c r="I50" t="s">
        <v>457</v>
      </c>
      <c r="J50" s="65">
        <v>3.72</v>
      </c>
      <c r="K50" t="s">
        <v>101</v>
      </c>
      <c r="L50" s="66">
        <v>2.5000000000000001E-2</v>
      </c>
      <c r="M50" s="66">
        <v>2.7900000000000001E-2</v>
      </c>
      <c r="N50" s="65">
        <v>166595</v>
      </c>
      <c r="O50" s="65">
        <v>100.75</v>
      </c>
      <c r="P50" s="65">
        <v>0</v>
      </c>
      <c r="Q50" s="65">
        <v>167.84446249999999</v>
      </c>
      <c r="R50" s="66">
        <v>1E-4</v>
      </c>
      <c r="S50" s="66">
        <v>5.4999999999999997E-3</v>
      </c>
      <c r="T50" s="66">
        <v>4.0000000000000002E-4</v>
      </c>
    </row>
    <row r="51" spans="1:20">
      <c r="A51" t="s">
        <v>458</v>
      </c>
      <c r="B51" t="s">
        <v>459</v>
      </c>
      <c r="C51" t="s">
        <v>99</v>
      </c>
      <c r="D51" t="s">
        <v>122</v>
      </c>
      <c r="E51" t="s">
        <v>460</v>
      </c>
      <c r="F51" t="s">
        <v>405</v>
      </c>
      <c r="G51" t="s">
        <v>382</v>
      </c>
      <c r="H51" t="s">
        <v>207</v>
      </c>
      <c r="I51" t="s">
        <v>461</v>
      </c>
      <c r="J51" s="65">
        <v>5.98</v>
      </c>
      <c r="K51" t="s">
        <v>101</v>
      </c>
      <c r="L51" s="66">
        <v>2.8000000000000001E-2</v>
      </c>
      <c r="M51" s="66">
        <v>2.5899999999999999E-2</v>
      </c>
      <c r="N51" s="65">
        <v>407454</v>
      </c>
      <c r="O51" s="65">
        <v>102.5</v>
      </c>
      <c r="P51" s="65">
        <v>0</v>
      </c>
      <c r="Q51" s="65">
        <v>417.64035000000001</v>
      </c>
      <c r="R51" s="66">
        <v>8.0000000000000004E-4</v>
      </c>
      <c r="S51" s="66">
        <v>1.37E-2</v>
      </c>
      <c r="T51" s="66">
        <v>1E-3</v>
      </c>
    </row>
    <row r="52" spans="1:20">
      <c r="A52" t="s">
        <v>462</v>
      </c>
      <c r="B52" t="s">
        <v>463</v>
      </c>
      <c r="C52" t="s">
        <v>99</v>
      </c>
      <c r="D52" t="s">
        <v>122</v>
      </c>
      <c r="E52" t="s">
        <v>464</v>
      </c>
      <c r="F52" t="s">
        <v>324</v>
      </c>
      <c r="G52" t="s">
        <v>387</v>
      </c>
      <c r="H52" t="s">
        <v>207</v>
      </c>
      <c r="I52" t="s">
        <v>345</v>
      </c>
      <c r="J52" s="65">
        <v>5.69</v>
      </c>
      <c r="K52" t="s">
        <v>101</v>
      </c>
      <c r="L52" s="66">
        <v>2.5000000000000001E-2</v>
      </c>
      <c r="M52" s="66">
        <v>2.63E-2</v>
      </c>
      <c r="N52" s="65">
        <v>1014000</v>
      </c>
      <c r="O52" s="65">
        <v>99.47</v>
      </c>
      <c r="P52" s="65">
        <v>0</v>
      </c>
      <c r="Q52" s="65">
        <v>1008.6258</v>
      </c>
      <c r="R52" s="66">
        <v>1.1999999999999999E-3</v>
      </c>
      <c r="S52" s="66">
        <v>3.3000000000000002E-2</v>
      </c>
      <c r="T52" s="66">
        <v>2.5000000000000001E-3</v>
      </c>
    </row>
    <row r="53" spans="1:20">
      <c r="A53" t="s">
        <v>465</v>
      </c>
      <c r="B53" t="s">
        <v>466</v>
      </c>
      <c r="C53" t="s">
        <v>99</v>
      </c>
      <c r="D53" t="s">
        <v>122</v>
      </c>
      <c r="E53" t="s">
        <v>430</v>
      </c>
      <c r="F53" t="s">
        <v>431</v>
      </c>
      <c r="G53" t="s">
        <v>467</v>
      </c>
      <c r="H53" t="s">
        <v>149</v>
      </c>
      <c r="I53" t="s">
        <v>468</v>
      </c>
      <c r="J53" s="65">
        <v>1.59</v>
      </c>
      <c r="K53" t="s">
        <v>101</v>
      </c>
      <c r="L53" s="66">
        <v>4.5999999999999999E-2</v>
      </c>
      <c r="M53" s="66">
        <v>1.7100000000000001E-2</v>
      </c>
      <c r="N53" s="65">
        <v>714064.14</v>
      </c>
      <c r="O53" s="65">
        <v>105.8</v>
      </c>
      <c r="P53" s="65">
        <v>0</v>
      </c>
      <c r="Q53" s="65">
        <v>755.47986012000001</v>
      </c>
      <c r="R53" s="66">
        <v>1E-3</v>
      </c>
      <c r="S53" s="66">
        <v>2.47E-2</v>
      </c>
      <c r="T53" s="66">
        <v>1.8E-3</v>
      </c>
    </row>
    <row r="54" spans="1:20">
      <c r="A54" t="s">
        <v>469</v>
      </c>
      <c r="B54" t="s">
        <v>470</v>
      </c>
      <c r="C54" t="s">
        <v>99</v>
      </c>
      <c r="D54" t="s">
        <v>122</v>
      </c>
      <c r="E54" t="s">
        <v>430</v>
      </c>
      <c r="F54" t="s">
        <v>431</v>
      </c>
      <c r="G54" t="s">
        <v>467</v>
      </c>
      <c r="H54" t="s">
        <v>149</v>
      </c>
      <c r="I54" t="s">
        <v>471</v>
      </c>
      <c r="J54" s="65">
        <v>0.08</v>
      </c>
      <c r="K54" t="s">
        <v>101</v>
      </c>
      <c r="L54" s="66">
        <v>4.02E-2</v>
      </c>
      <c r="M54" s="66">
        <v>1.7500000000000002E-2</v>
      </c>
      <c r="N54" s="65">
        <v>108061.6</v>
      </c>
      <c r="O54" s="65">
        <v>101.87</v>
      </c>
      <c r="P54" s="65">
        <v>0</v>
      </c>
      <c r="Q54" s="65">
        <v>110.08235191999999</v>
      </c>
      <c r="R54" s="66">
        <v>1.9E-3</v>
      </c>
      <c r="S54" s="66">
        <v>3.5999999999999999E-3</v>
      </c>
      <c r="T54" s="66">
        <v>2.9999999999999997E-4</v>
      </c>
    </row>
    <row r="55" spans="1:20">
      <c r="A55" t="s">
        <v>472</v>
      </c>
      <c r="B55" t="s">
        <v>473</v>
      </c>
      <c r="C55" t="s">
        <v>99</v>
      </c>
      <c r="D55" t="s">
        <v>122</v>
      </c>
      <c r="E55" t="s">
        <v>474</v>
      </c>
      <c r="F55" t="s">
        <v>475</v>
      </c>
      <c r="G55" t="s">
        <v>467</v>
      </c>
      <c r="H55" t="s">
        <v>149</v>
      </c>
      <c r="I55" t="s">
        <v>411</v>
      </c>
      <c r="J55" s="65">
        <v>6.57</v>
      </c>
      <c r="K55" t="s">
        <v>122</v>
      </c>
      <c r="L55" s="66">
        <v>1.4999999999999999E-2</v>
      </c>
      <c r="M55" s="66">
        <v>2.5899999999999999E-2</v>
      </c>
      <c r="N55" s="65">
        <v>549000</v>
      </c>
      <c r="O55" s="65">
        <v>93.38</v>
      </c>
      <c r="P55" s="65">
        <v>0</v>
      </c>
      <c r="Q55" s="65">
        <v>512.65620000000001</v>
      </c>
      <c r="R55" s="66">
        <v>1.4E-3</v>
      </c>
      <c r="S55" s="66">
        <v>1.6799999999999999E-2</v>
      </c>
      <c r="T55" s="66">
        <v>1.2999999999999999E-3</v>
      </c>
    </row>
    <row r="56" spans="1:20">
      <c r="A56" t="s">
        <v>476</v>
      </c>
      <c r="B56" t="s">
        <v>477</v>
      </c>
      <c r="C56" t="s">
        <v>99</v>
      </c>
      <c r="D56" t="s">
        <v>122</v>
      </c>
      <c r="E56" t="s">
        <v>478</v>
      </c>
      <c r="F56" t="s">
        <v>431</v>
      </c>
      <c r="G56" t="s">
        <v>467</v>
      </c>
      <c r="H56" t="s">
        <v>149</v>
      </c>
      <c r="I56" t="s">
        <v>479</v>
      </c>
      <c r="J56" s="65">
        <v>1.24</v>
      </c>
      <c r="K56" t="s">
        <v>101</v>
      </c>
      <c r="L56" s="66">
        <v>2.4500000000000001E-2</v>
      </c>
      <c r="M56" s="66">
        <v>7.1000000000000004E-3</v>
      </c>
      <c r="N56" s="65">
        <v>9</v>
      </c>
      <c r="O56" s="65">
        <v>102.7</v>
      </c>
      <c r="P56" s="65">
        <v>0</v>
      </c>
      <c r="Q56" s="65">
        <v>9.2429999999999995E-3</v>
      </c>
      <c r="R56" s="66">
        <v>0</v>
      </c>
      <c r="S56" s="66">
        <v>0</v>
      </c>
      <c r="T56" s="66">
        <v>0</v>
      </c>
    </row>
    <row r="57" spans="1:20">
      <c r="A57" t="s">
        <v>480</v>
      </c>
      <c r="B57" t="s">
        <v>481</v>
      </c>
      <c r="C57" t="s">
        <v>99</v>
      </c>
      <c r="D57" t="s">
        <v>122</v>
      </c>
      <c r="E57" t="s">
        <v>482</v>
      </c>
      <c r="F57" t="s">
        <v>324</v>
      </c>
      <c r="G57" t="s">
        <v>387</v>
      </c>
      <c r="H57" t="s">
        <v>207</v>
      </c>
      <c r="I57" t="s">
        <v>440</v>
      </c>
      <c r="J57" s="65">
        <v>4.5199999999999996</v>
      </c>
      <c r="K57" t="s">
        <v>101</v>
      </c>
      <c r="L57" s="66">
        <v>2.7E-2</v>
      </c>
      <c r="M57" s="66">
        <v>3.85E-2</v>
      </c>
      <c r="N57" s="65">
        <v>399234.63</v>
      </c>
      <c r="O57" s="65">
        <v>95.15</v>
      </c>
      <c r="P57" s="65">
        <v>0</v>
      </c>
      <c r="Q57" s="65">
        <v>379.87175044499998</v>
      </c>
      <c r="R57" s="66">
        <v>5.0000000000000001E-4</v>
      </c>
      <c r="S57" s="66">
        <v>1.24E-2</v>
      </c>
      <c r="T57" s="66">
        <v>8.9999999999999998E-4</v>
      </c>
    </row>
    <row r="58" spans="1:20">
      <c r="A58" t="s">
        <v>483</v>
      </c>
      <c r="B58" t="s">
        <v>484</v>
      </c>
      <c r="C58" t="s">
        <v>99</v>
      </c>
      <c r="D58" t="s">
        <v>122</v>
      </c>
      <c r="E58" t="s">
        <v>485</v>
      </c>
      <c r="F58" t="s">
        <v>324</v>
      </c>
      <c r="G58" t="s">
        <v>467</v>
      </c>
      <c r="H58" t="s">
        <v>149</v>
      </c>
      <c r="I58" t="s">
        <v>383</v>
      </c>
      <c r="J58" s="65">
        <v>1.22</v>
      </c>
      <c r="K58" t="s">
        <v>101</v>
      </c>
      <c r="L58" s="66">
        <v>4.5499999999999999E-2</v>
      </c>
      <c r="M58" s="66">
        <v>1.0800000000000001E-2</v>
      </c>
      <c r="N58" s="65">
        <v>6531.6</v>
      </c>
      <c r="O58" s="65">
        <v>105.43</v>
      </c>
      <c r="P58" s="65">
        <v>0</v>
      </c>
      <c r="Q58" s="65">
        <v>6.8862658799999998</v>
      </c>
      <c r="R58" s="66">
        <v>1E-4</v>
      </c>
      <c r="S58" s="66">
        <v>2.0000000000000001E-4</v>
      </c>
      <c r="T58" s="66">
        <v>0</v>
      </c>
    </row>
    <row r="59" spans="1:20">
      <c r="A59" t="s">
        <v>486</v>
      </c>
      <c r="B59" t="s">
        <v>487</v>
      </c>
      <c r="C59" t="s">
        <v>99</v>
      </c>
      <c r="D59" t="s">
        <v>122</v>
      </c>
      <c r="E59" t="s">
        <v>485</v>
      </c>
      <c r="F59" t="s">
        <v>324</v>
      </c>
      <c r="G59" t="s">
        <v>467</v>
      </c>
      <c r="H59" t="s">
        <v>149</v>
      </c>
      <c r="I59" t="s">
        <v>457</v>
      </c>
      <c r="J59" s="65">
        <v>3.35</v>
      </c>
      <c r="K59" t="s">
        <v>101</v>
      </c>
      <c r="L59" s="66">
        <v>3.2899999999999999E-2</v>
      </c>
      <c r="M59" s="66">
        <v>1.52E-2</v>
      </c>
      <c r="N59" s="65">
        <v>133306.5</v>
      </c>
      <c r="O59" s="65">
        <v>105.98</v>
      </c>
      <c r="P59" s="65">
        <v>0</v>
      </c>
      <c r="Q59" s="65">
        <v>141.2782287</v>
      </c>
      <c r="R59" s="66">
        <v>2.9999999999999997E-4</v>
      </c>
      <c r="S59" s="66">
        <v>4.5999999999999999E-3</v>
      </c>
      <c r="T59" s="66">
        <v>2.9999999999999997E-4</v>
      </c>
    </row>
    <row r="60" spans="1:20">
      <c r="A60" t="s">
        <v>488</v>
      </c>
      <c r="B60" t="s">
        <v>489</v>
      </c>
      <c r="C60" t="s">
        <v>99</v>
      </c>
      <c r="D60" t="s">
        <v>122</v>
      </c>
      <c r="E60" t="s">
        <v>490</v>
      </c>
      <c r="F60" t="s">
        <v>405</v>
      </c>
      <c r="G60" t="s">
        <v>491</v>
      </c>
      <c r="H60" t="s">
        <v>149</v>
      </c>
      <c r="I60" t="s">
        <v>492</v>
      </c>
      <c r="J60" s="65">
        <v>0.97</v>
      </c>
      <c r="K60" t="s">
        <v>101</v>
      </c>
      <c r="L60" s="66">
        <v>6.3E-2</v>
      </c>
      <c r="M60" s="66">
        <v>1.8599999999999998E-2</v>
      </c>
      <c r="N60" s="65">
        <v>15348.5</v>
      </c>
      <c r="O60" s="65">
        <v>105.98</v>
      </c>
      <c r="P60" s="65">
        <v>0</v>
      </c>
      <c r="Q60" s="65">
        <v>16.2663403</v>
      </c>
      <c r="R60" s="66">
        <v>2.9999999999999997E-4</v>
      </c>
      <c r="S60" s="66">
        <v>5.0000000000000001E-4</v>
      </c>
      <c r="T60" s="66">
        <v>0</v>
      </c>
    </row>
    <row r="61" spans="1:20">
      <c r="A61" t="s">
        <v>493</v>
      </c>
      <c r="B61" t="s">
        <v>494</v>
      </c>
      <c r="C61" t="s">
        <v>99</v>
      </c>
      <c r="D61" t="s">
        <v>122</v>
      </c>
      <c r="E61" t="s">
        <v>495</v>
      </c>
      <c r="F61" t="s">
        <v>405</v>
      </c>
      <c r="G61" t="s">
        <v>491</v>
      </c>
      <c r="H61" t="s">
        <v>149</v>
      </c>
      <c r="I61" t="s">
        <v>496</v>
      </c>
      <c r="J61" s="65">
        <v>2.42</v>
      </c>
      <c r="K61" t="s">
        <v>101</v>
      </c>
      <c r="L61" s="66">
        <v>4.3999999999999997E-2</v>
      </c>
      <c r="M61" s="66">
        <v>2.2700000000000001E-2</v>
      </c>
      <c r="N61" s="65">
        <v>351125</v>
      </c>
      <c r="O61" s="65">
        <v>106.35</v>
      </c>
      <c r="P61" s="65">
        <v>0</v>
      </c>
      <c r="Q61" s="65">
        <v>373.42143750000002</v>
      </c>
      <c r="R61" s="66">
        <v>1.6000000000000001E-3</v>
      </c>
      <c r="S61" s="66">
        <v>1.2200000000000001E-2</v>
      </c>
      <c r="T61" s="66">
        <v>8.9999999999999998E-4</v>
      </c>
    </row>
    <row r="62" spans="1:20">
      <c r="A62" t="s">
        <v>497</v>
      </c>
      <c r="B62" t="s">
        <v>498</v>
      </c>
      <c r="C62" t="s">
        <v>99</v>
      </c>
      <c r="D62" t="s">
        <v>122</v>
      </c>
      <c r="E62" t="s">
        <v>499</v>
      </c>
      <c r="F62" t="s">
        <v>405</v>
      </c>
      <c r="G62" t="s">
        <v>500</v>
      </c>
      <c r="H62" t="s">
        <v>207</v>
      </c>
      <c r="I62" t="s">
        <v>501</v>
      </c>
      <c r="J62" s="65">
        <v>2.4</v>
      </c>
      <c r="K62" t="s">
        <v>101</v>
      </c>
      <c r="L62" s="66">
        <v>4.8000000000000001E-2</v>
      </c>
      <c r="M62" s="66">
        <v>2.0299999999999999E-2</v>
      </c>
      <c r="N62" s="65">
        <v>424000</v>
      </c>
      <c r="O62" s="65">
        <v>106.7</v>
      </c>
      <c r="P62" s="65">
        <v>0</v>
      </c>
      <c r="Q62" s="65">
        <v>452.40800000000002</v>
      </c>
      <c r="R62" s="66">
        <v>2.5000000000000001E-3</v>
      </c>
      <c r="S62" s="66">
        <v>1.4800000000000001E-2</v>
      </c>
      <c r="T62" s="66">
        <v>1.1000000000000001E-3</v>
      </c>
    </row>
    <row r="63" spans="1:20">
      <c r="A63" s="67" t="s">
        <v>296</v>
      </c>
      <c r="B63" s="14"/>
      <c r="C63" s="14"/>
      <c r="D63" s="14"/>
      <c r="E63" s="14"/>
      <c r="J63" s="69">
        <v>2.79</v>
      </c>
      <c r="M63" s="68">
        <v>3.5799999999999998E-2</v>
      </c>
      <c r="N63" s="69">
        <v>4656003.13</v>
      </c>
      <c r="P63" s="69">
        <v>0</v>
      </c>
      <c r="Q63" s="69">
        <v>4284.1242153339999</v>
      </c>
      <c r="S63" s="68">
        <v>0.14019999999999999</v>
      </c>
      <c r="T63" s="68">
        <v>1.0500000000000001E-2</v>
      </c>
    </row>
    <row r="64" spans="1:20">
      <c r="A64" t="s">
        <v>502</v>
      </c>
      <c r="B64" t="s">
        <v>503</v>
      </c>
      <c r="C64" t="s">
        <v>99</v>
      </c>
      <c r="D64" t="s">
        <v>122</v>
      </c>
      <c r="E64" t="s">
        <v>301</v>
      </c>
      <c r="F64" t="s">
        <v>302</v>
      </c>
      <c r="G64" t="s">
        <v>206</v>
      </c>
      <c r="H64" t="s">
        <v>207</v>
      </c>
      <c r="I64" t="s">
        <v>504</v>
      </c>
      <c r="J64" s="65">
        <v>1.86</v>
      </c>
      <c r="K64" t="s">
        <v>101</v>
      </c>
      <c r="L64" s="66">
        <v>2.9000000000000001E-2</v>
      </c>
      <c r="M64" s="66">
        <v>2.4E-2</v>
      </c>
      <c r="N64" s="65">
        <v>1227246</v>
      </c>
      <c r="O64" s="65">
        <v>90.18</v>
      </c>
      <c r="P64" s="65">
        <v>0</v>
      </c>
      <c r="Q64" s="65">
        <v>1106.7304428</v>
      </c>
      <c r="R64" s="66">
        <v>1.4E-3</v>
      </c>
      <c r="S64" s="66">
        <v>3.6200000000000003E-2</v>
      </c>
      <c r="T64" s="66">
        <v>2.7000000000000001E-3</v>
      </c>
    </row>
    <row r="65" spans="1:20">
      <c r="A65" t="s">
        <v>505</v>
      </c>
      <c r="B65" t="s">
        <v>506</v>
      </c>
      <c r="C65" t="s">
        <v>99</v>
      </c>
      <c r="D65" t="s">
        <v>122</v>
      </c>
      <c r="E65" t="s">
        <v>507</v>
      </c>
      <c r="F65" t="s">
        <v>508</v>
      </c>
      <c r="G65" t="s">
        <v>335</v>
      </c>
      <c r="H65" t="s">
        <v>207</v>
      </c>
      <c r="I65" t="s">
        <v>509</v>
      </c>
      <c r="J65" s="65">
        <v>1.93</v>
      </c>
      <c r="K65" t="s">
        <v>101</v>
      </c>
      <c r="L65" s="66">
        <v>3.49E-2</v>
      </c>
      <c r="M65" s="66">
        <v>2.7199999999999998E-2</v>
      </c>
      <c r="N65" s="65">
        <v>245578.5</v>
      </c>
      <c r="O65" s="65">
        <v>92.28</v>
      </c>
      <c r="P65" s="65">
        <v>0</v>
      </c>
      <c r="Q65" s="65">
        <v>226.61983979999999</v>
      </c>
      <c r="R65" s="66">
        <v>2.0000000000000001E-4</v>
      </c>
      <c r="S65" s="66">
        <v>7.4000000000000003E-3</v>
      </c>
      <c r="T65" s="66">
        <v>5.9999999999999995E-4</v>
      </c>
    </row>
    <row r="66" spans="1:20">
      <c r="A66" t="s">
        <v>510</v>
      </c>
      <c r="B66" t="s">
        <v>511</v>
      </c>
      <c r="C66" t="s">
        <v>99</v>
      </c>
      <c r="D66" t="s">
        <v>122</v>
      </c>
      <c r="E66" t="s">
        <v>343</v>
      </c>
      <c r="F66" t="s">
        <v>330</v>
      </c>
      <c r="G66" t="s">
        <v>344</v>
      </c>
      <c r="H66" t="s">
        <v>149</v>
      </c>
      <c r="I66" t="s">
        <v>512</v>
      </c>
      <c r="J66" s="65">
        <v>3.74</v>
      </c>
      <c r="K66" t="s">
        <v>101</v>
      </c>
      <c r="L66" s="66">
        <v>3.78E-2</v>
      </c>
      <c r="M66" s="66">
        <v>3.8899999999999997E-2</v>
      </c>
      <c r="N66" s="65">
        <v>360708.4</v>
      </c>
      <c r="O66" s="65">
        <v>100.45</v>
      </c>
      <c r="P66" s="65">
        <v>0</v>
      </c>
      <c r="Q66" s="65">
        <v>362.33158780000002</v>
      </c>
      <c r="R66" s="66">
        <v>1.6000000000000001E-3</v>
      </c>
      <c r="S66" s="66">
        <v>1.1900000000000001E-2</v>
      </c>
      <c r="T66" s="66">
        <v>8.9999999999999998E-4</v>
      </c>
    </row>
    <row r="67" spans="1:20">
      <c r="A67" t="s">
        <v>513</v>
      </c>
      <c r="B67" t="s">
        <v>514</v>
      </c>
      <c r="C67" t="s">
        <v>99</v>
      </c>
      <c r="D67" t="s">
        <v>122</v>
      </c>
      <c r="E67" t="s">
        <v>515</v>
      </c>
      <c r="F67" t="s">
        <v>349</v>
      </c>
      <c r="G67" t="s">
        <v>344</v>
      </c>
      <c r="H67" t="s">
        <v>149</v>
      </c>
      <c r="I67" t="s">
        <v>516</v>
      </c>
      <c r="J67" s="65">
        <v>4.6399999999999997</v>
      </c>
      <c r="K67" t="s">
        <v>101</v>
      </c>
      <c r="L67" s="66">
        <v>4.2999999999999997E-2</v>
      </c>
      <c r="M67" s="66">
        <v>6.0999999999999999E-2</v>
      </c>
      <c r="N67" s="65">
        <v>817543.08</v>
      </c>
      <c r="O67" s="65">
        <v>93.4</v>
      </c>
      <c r="P67" s="65">
        <v>0</v>
      </c>
      <c r="Q67" s="65">
        <v>763.58523672000001</v>
      </c>
      <c r="R67" s="66">
        <v>5.9999999999999995E-4</v>
      </c>
      <c r="S67" s="66">
        <v>2.5000000000000001E-2</v>
      </c>
      <c r="T67" s="66">
        <v>1.9E-3</v>
      </c>
    </row>
    <row r="68" spans="1:20">
      <c r="A68" t="s">
        <v>517</v>
      </c>
      <c r="B68" t="s">
        <v>518</v>
      </c>
      <c r="C68" t="s">
        <v>99</v>
      </c>
      <c r="D68" t="s">
        <v>122</v>
      </c>
      <c r="E68" t="s">
        <v>519</v>
      </c>
      <c r="F68" t="s">
        <v>520</v>
      </c>
      <c r="G68" t="s">
        <v>372</v>
      </c>
      <c r="H68" t="s">
        <v>207</v>
      </c>
      <c r="I68" t="s">
        <v>521</v>
      </c>
      <c r="J68" s="65">
        <v>2.15</v>
      </c>
      <c r="K68" t="s">
        <v>101</v>
      </c>
      <c r="L68" s="66">
        <v>3.9E-2</v>
      </c>
      <c r="M68" s="66">
        <v>2.3300000000000001E-2</v>
      </c>
      <c r="N68" s="65">
        <v>746394</v>
      </c>
      <c r="O68" s="65">
        <v>92.19</v>
      </c>
      <c r="P68" s="65">
        <v>0</v>
      </c>
      <c r="Q68" s="65">
        <v>688.10062860000005</v>
      </c>
      <c r="R68" s="66">
        <v>3.8E-3</v>
      </c>
      <c r="S68" s="66">
        <v>2.2499999999999999E-2</v>
      </c>
      <c r="T68" s="66">
        <v>1.6999999999999999E-3</v>
      </c>
    </row>
    <row r="69" spans="1:20">
      <c r="A69" t="s">
        <v>522</v>
      </c>
      <c r="B69" t="s">
        <v>523</v>
      </c>
      <c r="C69" t="s">
        <v>99</v>
      </c>
      <c r="D69" t="s">
        <v>122</v>
      </c>
      <c r="E69" t="s">
        <v>524</v>
      </c>
      <c r="F69" t="s">
        <v>100</v>
      </c>
      <c r="G69" t="s">
        <v>406</v>
      </c>
      <c r="H69" t="s">
        <v>149</v>
      </c>
      <c r="I69" t="s">
        <v>525</v>
      </c>
      <c r="J69" s="65">
        <v>2.6</v>
      </c>
      <c r="K69" t="s">
        <v>101</v>
      </c>
      <c r="L69" s="66">
        <v>3.85E-2</v>
      </c>
      <c r="M69" s="66">
        <v>2.6100000000000002E-2</v>
      </c>
      <c r="N69" s="65">
        <v>530398.89</v>
      </c>
      <c r="O69" s="65">
        <v>93.02</v>
      </c>
      <c r="P69" s="65">
        <v>0</v>
      </c>
      <c r="Q69" s="65">
        <v>493.37704747800001</v>
      </c>
      <c r="R69" s="66">
        <v>1.6000000000000001E-3</v>
      </c>
      <c r="S69" s="66">
        <v>1.61E-2</v>
      </c>
      <c r="T69" s="66">
        <v>1.1999999999999999E-3</v>
      </c>
    </row>
    <row r="70" spans="1:20">
      <c r="A70" t="s">
        <v>526</v>
      </c>
      <c r="B70" t="s">
        <v>527</v>
      </c>
      <c r="C70" t="s">
        <v>99</v>
      </c>
      <c r="D70" t="s">
        <v>122</v>
      </c>
      <c r="E70" t="s">
        <v>482</v>
      </c>
      <c r="F70" t="s">
        <v>324</v>
      </c>
      <c r="G70" t="s">
        <v>387</v>
      </c>
      <c r="H70" t="s">
        <v>207</v>
      </c>
      <c r="I70" t="s">
        <v>528</v>
      </c>
      <c r="J70" s="65">
        <v>2.79</v>
      </c>
      <c r="K70" t="s">
        <v>101</v>
      </c>
      <c r="L70" s="66">
        <v>4.7E-2</v>
      </c>
      <c r="M70" s="66">
        <v>4.8099999999999997E-2</v>
      </c>
      <c r="N70" s="65">
        <v>728134.26</v>
      </c>
      <c r="O70" s="65">
        <v>88.36</v>
      </c>
      <c r="P70" s="65">
        <v>0</v>
      </c>
      <c r="Q70" s="65">
        <v>643.37943213599999</v>
      </c>
      <c r="R70" s="66">
        <v>1.2999999999999999E-3</v>
      </c>
      <c r="S70" s="66">
        <v>2.1100000000000001E-2</v>
      </c>
      <c r="T70" s="66">
        <v>1.6000000000000001E-3</v>
      </c>
    </row>
    <row r="71" spans="1:20">
      <c r="A71" s="67" t="s">
        <v>529</v>
      </c>
      <c r="B71" s="14"/>
      <c r="C71" s="14"/>
      <c r="D71" s="14"/>
      <c r="E71" s="14"/>
      <c r="J71" s="69">
        <v>0</v>
      </c>
      <c r="M71" s="68">
        <v>0</v>
      </c>
      <c r="N71" s="69">
        <v>0</v>
      </c>
      <c r="P71" s="69">
        <v>0</v>
      </c>
      <c r="Q71" s="69">
        <v>0</v>
      </c>
      <c r="S71" s="68">
        <v>0</v>
      </c>
      <c r="T71" s="68">
        <v>0</v>
      </c>
    </row>
    <row r="72" spans="1:20">
      <c r="A72" t="s">
        <v>222</v>
      </c>
      <c r="B72" t="s">
        <v>222</v>
      </c>
      <c r="C72" s="14"/>
      <c r="D72" s="14"/>
      <c r="E72" s="14"/>
      <c r="F72" t="s">
        <v>222</v>
      </c>
      <c r="G72" t="s">
        <v>222</v>
      </c>
      <c r="J72" s="65">
        <v>0</v>
      </c>
      <c r="K72" t="s">
        <v>222</v>
      </c>
      <c r="L72" s="66">
        <v>0</v>
      </c>
      <c r="M72" s="66">
        <v>0</v>
      </c>
      <c r="N72" s="65">
        <v>0</v>
      </c>
      <c r="O72" s="65">
        <v>0</v>
      </c>
      <c r="Q72" s="65">
        <v>0</v>
      </c>
      <c r="R72" s="66">
        <v>0</v>
      </c>
      <c r="S72" s="66">
        <v>0</v>
      </c>
      <c r="T72" s="66">
        <v>0</v>
      </c>
    </row>
    <row r="73" spans="1:20">
      <c r="A73" s="67" t="s">
        <v>227</v>
      </c>
      <c r="B73" s="14"/>
      <c r="C73" s="14"/>
      <c r="D73" s="14"/>
      <c r="E73" s="14"/>
      <c r="J73" s="69">
        <v>5.97</v>
      </c>
      <c r="M73" s="68">
        <v>3.9100000000000003E-2</v>
      </c>
      <c r="N73" s="69">
        <v>279000</v>
      </c>
      <c r="P73" s="69">
        <v>0</v>
      </c>
      <c r="Q73" s="69">
        <v>936.11991729570002</v>
      </c>
      <c r="S73" s="68">
        <v>3.0599999999999999E-2</v>
      </c>
      <c r="T73" s="68">
        <v>2.3E-3</v>
      </c>
    </row>
    <row r="74" spans="1:20">
      <c r="A74" s="67" t="s">
        <v>297</v>
      </c>
      <c r="B74" s="14"/>
      <c r="C74" s="14"/>
      <c r="D74" s="14"/>
      <c r="E74" s="14"/>
      <c r="J74" s="69">
        <v>0</v>
      </c>
      <c r="M74" s="68">
        <v>0</v>
      </c>
      <c r="N74" s="69">
        <v>0</v>
      </c>
      <c r="P74" s="69">
        <v>0</v>
      </c>
      <c r="Q74" s="69">
        <v>0</v>
      </c>
      <c r="S74" s="68">
        <v>0</v>
      </c>
      <c r="T74" s="68">
        <v>0</v>
      </c>
    </row>
    <row r="75" spans="1:20">
      <c r="A75" t="s">
        <v>222</v>
      </c>
      <c r="B75" t="s">
        <v>222</v>
      </c>
      <c r="C75" s="14"/>
      <c r="D75" s="14"/>
      <c r="E75" s="14"/>
      <c r="F75" t="s">
        <v>222</v>
      </c>
      <c r="G75" t="s">
        <v>222</v>
      </c>
      <c r="J75" s="65">
        <v>0</v>
      </c>
      <c r="K75" t="s">
        <v>222</v>
      </c>
      <c r="L75" s="66">
        <v>0</v>
      </c>
      <c r="M75" s="66">
        <v>0</v>
      </c>
      <c r="N75" s="65">
        <v>0</v>
      </c>
      <c r="O75" s="65">
        <v>0</v>
      </c>
      <c r="Q75" s="65">
        <v>0</v>
      </c>
      <c r="R75" s="66">
        <v>0</v>
      </c>
      <c r="S75" s="66">
        <v>0</v>
      </c>
      <c r="T75" s="66">
        <v>0</v>
      </c>
    </row>
    <row r="76" spans="1:20">
      <c r="A76" s="67" t="s">
        <v>298</v>
      </c>
      <c r="B76" s="14"/>
      <c r="C76" s="14"/>
      <c r="D76" s="14"/>
      <c r="E76" s="14"/>
      <c r="J76" s="69">
        <v>5.97</v>
      </c>
      <c r="M76" s="68">
        <v>3.9100000000000003E-2</v>
      </c>
      <c r="N76" s="69">
        <v>279000</v>
      </c>
      <c r="P76" s="69">
        <v>0</v>
      </c>
      <c r="Q76" s="69">
        <v>936.11991729570002</v>
      </c>
      <c r="S76" s="68">
        <v>3.0599999999999999E-2</v>
      </c>
      <c r="T76" s="68">
        <v>2.3E-3</v>
      </c>
    </row>
    <row r="77" spans="1:20">
      <c r="A77" t="s">
        <v>530</v>
      </c>
      <c r="B77" t="s">
        <v>531</v>
      </c>
      <c r="C77" t="s">
        <v>122</v>
      </c>
      <c r="D77" t="s">
        <v>532</v>
      </c>
      <c r="E77" t="s">
        <v>533</v>
      </c>
      <c r="F77" t="s">
        <v>534</v>
      </c>
      <c r="G77" t="s">
        <v>535</v>
      </c>
      <c r="H77" t="s">
        <v>536</v>
      </c>
      <c r="I77" t="s">
        <v>235</v>
      </c>
      <c r="J77" s="65">
        <v>6.55</v>
      </c>
      <c r="K77" t="s">
        <v>105</v>
      </c>
      <c r="L77" s="66">
        <v>4.1300000000000003E-2</v>
      </c>
      <c r="M77" s="66">
        <v>3.5400000000000001E-2</v>
      </c>
      <c r="N77" s="65">
        <v>167000</v>
      </c>
      <c r="O77" s="65">
        <v>103.989</v>
      </c>
      <c r="P77" s="65">
        <v>0</v>
      </c>
      <c r="Q77" s="65">
        <v>560.75340327000004</v>
      </c>
      <c r="R77" s="66">
        <v>2.9999999999999997E-4</v>
      </c>
      <c r="S77" s="66">
        <v>1.84E-2</v>
      </c>
      <c r="T77" s="66">
        <v>1.4E-3</v>
      </c>
    </row>
    <row r="78" spans="1:20">
      <c r="A78" t="s">
        <v>537</v>
      </c>
      <c r="B78" t="s">
        <v>538</v>
      </c>
      <c r="C78" t="s">
        <v>122</v>
      </c>
      <c r="D78" t="s">
        <v>532</v>
      </c>
      <c r="E78" t="s">
        <v>539</v>
      </c>
      <c r="F78" t="s">
        <v>540</v>
      </c>
      <c r="G78" t="s">
        <v>541</v>
      </c>
      <c r="H78" t="s">
        <v>536</v>
      </c>
      <c r="I78" t="s">
        <v>542</v>
      </c>
      <c r="J78" s="65">
        <v>5.1100000000000003</v>
      </c>
      <c r="K78" t="s">
        <v>105</v>
      </c>
      <c r="L78" s="66">
        <v>0.05</v>
      </c>
      <c r="M78" s="66">
        <v>4.4600000000000001E-2</v>
      </c>
      <c r="N78" s="65">
        <v>112000</v>
      </c>
      <c r="O78" s="65">
        <v>103.79333330357143</v>
      </c>
      <c r="P78" s="65">
        <v>0</v>
      </c>
      <c r="Q78" s="65">
        <v>375.36651402569998</v>
      </c>
      <c r="R78" s="66">
        <v>1E-4</v>
      </c>
      <c r="S78" s="66">
        <v>1.23E-2</v>
      </c>
      <c r="T78" s="66">
        <v>8.9999999999999998E-4</v>
      </c>
    </row>
    <row r="79" spans="1:20">
      <c r="A79" s="84" t="s">
        <v>229</v>
      </c>
      <c r="B79" s="14"/>
      <c r="C79" s="14"/>
      <c r="D79" s="14"/>
      <c r="E79" s="14"/>
    </row>
    <row r="80" spans="1:20">
      <c r="A80" s="84" t="s">
        <v>291</v>
      </c>
      <c r="B80" s="14"/>
      <c r="C80" s="14"/>
      <c r="D80" s="14"/>
      <c r="E80" s="14"/>
    </row>
    <row r="81" spans="1:5">
      <c r="A81" s="84" t="s">
        <v>292</v>
      </c>
      <c r="B81" s="14"/>
      <c r="C81" s="14"/>
      <c r="D81" s="14"/>
      <c r="E81" s="14"/>
    </row>
    <row r="82" spans="1:5">
      <c r="A82" s="84" t="s">
        <v>293</v>
      </c>
      <c r="B82" s="14"/>
      <c r="C82" s="14"/>
      <c r="D82" s="14"/>
      <c r="E82" s="14"/>
    </row>
    <row r="83" spans="1:5">
      <c r="A83" s="84" t="s">
        <v>294</v>
      </c>
      <c r="B83" s="14"/>
      <c r="C83" s="14"/>
      <c r="D83" s="14"/>
      <c r="E83" s="14"/>
    </row>
    <row r="84" spans="1:5" hidden="1">
      <c r="B84" s="14"/>
      <c r="C84" s="14"/>
      <c r="D84" s="14"/>
      <c r="E84" s="14"/>
    </row>
    <row r="85" spans="1:5" hidden="1">
      <c r="B85" s="14"/>
      <c r="C85" s="14"/>
      <c r="D85" s="14"/>
      <c r="E85" s="14"/>
    </row>
    <row r="86" spans="1:5" hidden="1">
      <c r="B86" s="14"/>
      <c r="C86" s="14"/>
      <c r="D86" s="14"/>
      <c r="E86" s="14"/>
    </row>
    <row r="87" spans="1:5" hidden="1">
      <c r="B87" s="14"/>
      <c r="C87" s="14"/>
      <c r="D87" s="14"/>
      <c r="E87" s="14"/>
    </row>
    <row r="88" spans="1:5" hidden="1">
      <c r="B88" s="14"/>
      <c r="C88" s="14"/>
      <c r="D88" s="14"/>
      <c r="E88" s="14"/>
    </row>
    <row r="89" spans="1:5" hidden="1">
      <c r="B89" s="14"/>
      <c r="C89" s="14"/>
      <c r="D89" s="14"/>
      <c r="E89" s="14"/>
    </row>
    <row r="90" spans="1:5" hidden="1">
      <c r="B90" s="14"/>
      <c r="C90" s="14"/>
      <c r="D90" s="14"/>
      <c r="E90" s="14"/>
    </row>
    <row r="91" spans="1:5" hidden="1">
      <c r="B91" s="14"/>
      <c r="C91" s="14"/>
      <c r="D91" s="14"/>
      <c r="E91" s="14"/>
    </row>
    <row r="92" spans="1:5" hidden="1">
      <c r="B92" s="14"/>
      <c r="C92" s="14"/>
      <c r="D92" s="14"/>
      <c r="E92" s="14"/>
    </row>
    <row r="93" spans="1:5" hidden="1">
      <c r="B93" s="14"/>
      <c r="C93" s="14"/>
      <c r="D93" s="14"/>
      <c r="E93" s="14"/>
    </row>
    <row r="94" spans="1:5" hidden="1">
      <c r="B94" s="14"/>
      <c r="C94" s="14"/>
      <c r="D94" s="14"/>
      <c r="E94" s="14"/>
    </row>
    <row r="95" spans="1:5" hidden="1">
      <c r="B95" s="14"/>
      <c r="C95" s="14"/>
      <c r="D95" s="14"/>
      <c r="E95" s="14"/>
    </row>
    <row r="96" spans="1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  <c r="B2" t="s">
        <v>197</v>
      </c>
    </row>
    <row r="3" spans="1:61">
      <c r="A3" s="2" t="s">
        <v>2</v>
      </c>
      <c r="B3" t="s">
        <v>198</v>
      </c>
    </row>
    <row r="4" spans="1:61">
      <c r="A4" s="2" t="s">
        <v>3</v>
      </c>
      <c r="B4" t="s">
        <v>199</v>
      </c>
    </row>
    <row r="5" spans="1:61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BI5" s="16"/>
    </row>
    <row r="6" spans="1:61" ht="26.25" customHeight="1">
      <c r="A6" s="98" t="s">
        <v>90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E6" s="16"/>
      <c r="BI6" s="16"/>
    </row>
    <row r="7" spans="1:61" s="16" customFormat="1" ht="20.25">
      <c r="A7" s="40" t="s">
        <v>47</v>
      </c>
      <c r="B7" s="41" t="s">
        <v>48</v>
      </c>
      <c r="C7" s="101" t="s">
        <v>69</v>
      </c>
      <c r="D7" s="101" t="s">
        <v>82</v>
      </c>
      <c r="E7" s="101" t="s">
        <v>49</v>
      </c>
      <c r="F7" s="101" t="s">
        <v>83</v>
      </c>
      <c r="G7" s="101" t="s">
        <v>52</v>
      </c>
      <c r="H7" s="91" t="s">
        <v>186</v>
      </c>
      <c r="I7" s="91" t="s">
        <v>187</v>
      </c>
      <c r="J7" s="91" t="s">
        <v>191</v>
      </c>
      <c r="K7" s="91" t="s">
        <v>55</v>
      </c>
      <c r="L7" s="91" t="s">
        <v>72</v>
      </c>
      <c r="M7" s="91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669636</v>
      </c>
      <c r="I10" s="7"/>
      <c r="J10" s="63">
        <v>0</v>
      </c>
      <c r="K10" s="63">
        <v>5788.8119900000002</v>
      </c>
      <c r="L10" s="7"/>
      <c r="M10" s="64">
        <v>1</v>
      </c>
      <c r="N10" s="64">
        <v>1.41E-2</v>
      </c>
      <c r="BE10" s="14"/>
      <c r="BF10" s="16"/>
      <c r="BG10" s="14"/>
      <c r="BI10" s="14"/>
    </row>
    <row r="11" spans="1:61">
      <c r="A11" s="67" t="s">
        <v>201</v>
      </c>
      <c r="D11" s="14"/>
      <c r="E11" s="14"/>
      <c r="F11" s="14"/>
      <c r="H11" s="69">
        <v>669636</v>
      </c>
      <c r="J11" s="69">
        <v>0</v>
      </c>
      <c r="K11" s="69">
        <v>5788.8119900000002</v>
      </c>
      <c r="M11" s="68">
        <v>1</v>
      </c>
      <c r="N11" s="68">
        <v>1.41E-2</v>
      </c>
    </row>
    <row r="12" spans="1:61">
      <c r="A12" s="67" t="s">
        <v>543</v>
      </c>
      <c r="D12" s="14"/>
      <c r="E12" s="14"/>
      <c r="F12" s="14"/>
      <c r="H12" s="69">
        <v>41564</v>
      </c>
      <c r="J12" s="69">
        <v>0</v>
      </c>
      <c r="K12" s="69">
        <v>1770.9500800000001</v>
      </c>
      <c r="M12" s="68">
        <v>0.30590000000000001</v>
      </c>
      <c r="N12" s="68">
        <v>4.3E-3</v>
      </c>
    </row>
    <row r="13" spans="1:61">
      <c r="A13" t="s">
        <v>544</v>
      </c>
      <c r="B13" t="s">
        <v>545</v>
      </c>
      <c r="C13" t="s">
        <v>99</v>
      </c>
      <c r="D13" t="s">
        <v>122</v>
      </c>
      <c r="E13" t="s">
        <v>546</v>
      </c>
      <c r="F13" t="s">
        <v>330</v>
      </c>
      <c r="G13" t="s">
        <v>101</v>
      </c>
      <c r="H13" s="65">
        <v>17000</v>
      </c>
      <c r="I13" s="65">
        <v>5834</v>
      </c>
      <c r="J13" s="65">
        <v>0</v>
      </c>
      <c r="K13" s="65">
        <v>991.78</v>
      </c>
      <c r="L13" s="66">
        <v>1E-4</v>
      </c>
      <c r="M13" s="66">
        <v>0.17130000000000001</v>
      </c>
      <c r="N13" s="66">
        <v>2.3999999999999998E-3</v>
      </c>
    </row>
    <row r="14" spans="1:61">
      <c r="A14" t="s">
        <v>547</v>
      </c>
      <c r="B14" t="s">
        <v>548</v>
      </c>
      <c r="C14" t="s">
        <v>99</v>
      </c>
      <c r="D14" t="s">
        <v>122</v>
      </c>
      <c r="E14" t="s">
        <v>549</v>
      </c>
      <c r="F14" t="s">
        <v>550</v>
      </c>
      <c r="G14" t="s">
        <v>101</v>
      </c>
      <c r="H14" s="65">
        <v>24564</v>
      </c>
      <c r="I14" s="65">
        <v>3172</v>
      </c>
      <c r="J14" s="65">
        <v>0</v>
      </c>
      <c r="K14" s="65">
        <v>779.17007999999998</v>
      </c>
      <c r="L14" s="66">
        <v>0</v>
      </c>
      <c r="M14" s="66">
        <v>0.1346</v>
      </c>
      <c r="N14" s="66">
        <v>1.9E-3</v>
      </c>
    </row>
    <row r="15" spans="1:61">
      <c r="A15" s="67" t="s">
        <v>551</v>
      </c>
      <c r="D15" s="14"/>
      <c r="E15" s="14"/>
      <c r="F15" s="14"/>
      <c r="H15" s="69">
        <v>12108</v>
      </c>
      <c r="J15" s="69">
        <v>0</v>
      </c>
      <c r="K15" s="69">
        <v>127.25508000000001</v>
      </c>
      <c r="M15" s="68">
        <v>2.1999999999999999E-2</v>
      </c>
      <c r="N15" s="68">
        <v>2.9999999999999997E-4</v>
      </c>
    </row>
    <row r="16" spans="1:61">
      <c r="A16" t="s">
        <v>552</v>
      </c>
      <c r="B16" t="s">
        <v>553</v>
      </c>
      <c r="C16" t="s">
        <v>99</v>
      </c>
      <c r="D16" t="s">
        <v>122</v>
      </c>
      <c r="E16" t="s">
        <v>554</v>
      </c>
      <c r="F16" t="s">
        <v>124</v>
      </c>
      <c r="G16" t="s">
        <v>101</v>
      </c>
      <c r="H16" s="65">
        <v>12108</v>
      </c>
      <c r="I16" s="65">
        <v>1051</v>
      </c>
      <c r="J16" s="65">
        <v>0</v>
      </c>
      <c r="K16" s="65">
        <v>127.25508000000001</v>
      </c>
      <c r="L16" s="66">
        <v>1E-4</v>
      </c>
      <c r="M16" s="66">
        <v>2.1999999999999999E-2</v>
      </c>
      <c r="N16" s="66">
        <v>2.9999999999999997E-4</v>
      </c>
    </row>
    <row r="17" spans="1:14">
      <c r="A17" s="67" t="s">
        <v>555</v>
      </c>
      <c r="D17" s="14"/>
      <c r="E17" s="14"/>
      <c r="F17" s="14"/>
      <c r="H17" s="69">
        <v>615964</v>
      </c>
      <c r="J17" s="69">
        <v>0</v>
      </c>
      <c r="K17" s="69">
        <v>3890.6068300000002</v>
      </c>
      <c r="M17" s="68">
        <v>0.67210000000000003</v>
      </c>
      <c r="N17" s="68">
        <v>9.4999999999999998E-3</v>
      </c>
    </row>
    <row r="18" spans="1:14">
      <c r="A18" t="s">
        <v>556</v>
      </c>
      <c r="B18" t="s">
        <v>557</v>
      </c>
      <c r="C18" t="s">
        <v>99</v>
      </c>
      <c r="D18" t="s">
        <v>122</v>
      </c>
      <c r="E18" t="s">
        <v>558</v>
      </c>
      <c r="F18" t="s">
        <v>559</v>
      </c>
      <c r="G18" t="s">
        <v>101</v>
      </c>
      <c r="H18" s="65">
        <v>135086</v>
      </c>
      <c r="I18" s="65">
        <v>236.9</v>
      </c>
      <c r="J18" s="65">
        <v>0</v>
      </c>
      <c r="K18" s="65">
        <v>320.01873399999999</v>
      </c>
      <c r="L18" s="66">
        <v>2.5000000000000001E-3</v>
      </c>
      <c r="M18" s="66">
        <v>5.5300000000000002E-2</v>
      </c>
      <c r="N18" s="66">
        <v>8.0000000000000004E-4</v>
      </c>
    </row>
    <row r="19" spans="1:14">
      <c r="A19" t="s">
        <v>560</v>
      </c>
      <c r="B19" t="s">
        <v>561</v>
      </c>
      <c r="C19" t="s">
        <v>99</v>
      </c>
      <c r="D19" t="s">
        <v>122</v>
      </c>
      <c r="E19" t="s">
        <v>490</v>
      </c>
      <c r="F19" t="s">
        <v>405</v>
      </c>
      <c r="G19" t="s">
        <v>101</v>
      </c>
      <c r="H19" s="65">
        <v>267672</v>
      </c>
      <c r="I19" s="65">
        <v>380.8</v>
      </c>
      <c r="J19" s="65">
        <v>0</v>
      </c>
      <c r="K19" s="65">
        <v>1019.294976</v>
      </c>
      <c r="L19" s="66">
        <v>1.1000000000000001E-3</v>
      </c>
      <c r="M19" s="66">
        <v>0.17610000000000001</v>
      </c>
      <c r="N19" s="66">
        <v>2.5000000000000001E-3</v>
      </c>
    </row>
    <row r="20" spans="1:14">
      <c r="A20" t="s">
        <v>562</v>
      </c>
      <c r="B20" t="s">
        <v>563</v>
      </c>
      <c r="C20" t="s">
        <v>99</v>
      </c>
      <c r="D20" t="s">
        <v>122</v>
      </c>
      <c r="E20" t="s">
        <v>495</v>
      </c>
      <c r="F20" t="s">
        <v>405</v>
      </c>
      <c r="G20" t="s">
        <v>101</v>
      </c>
      <c r="H20" s="65">
        <v>26240</v>
      </c>
      <c r="I20" s="65">
        <v>2819</v>
      </c>
      <c r="J20" s="65">
        <v>0</v>
      </c>
      <c r="K20" s="65">
        <v>739.7056</v>
      </c>
      <c r="L20" s="66">
        <v>1.2999999999999999E-3</v>
      </c>
      <c r="M20" s="66">
        <v>0.1278</v>
      </c>
      <c r="N20" s="66">
        <v>1.8E-3</v>
      </c>
    </row>
    <row r="21" spans="1:14">
      <c r="A21" t="s">
        <v>564</v>
      </c>
      <c r="B21" t="s">
        <v>565</v>
      </c>
      <c r="C21" t="s">
        <v>99</v>
      </c>
      <c r="D21" t="s">
        <v>122</v>
      </c>
      <c r="E21" t="s">
        <v>566</v>
      </c>
      <c r="F21" t="s">
        <v>405</v>
      </c>
      <c r="G21" t="s">
        <v>101</v>
      </c>
      <c r="H21" s="65">
        <v>32966</v>
      </c>
      <c r="I21" s="65">
        <v>2272</v>
      </c>
      <c r="J21" s="65">
        <v>0</v>
      </c>
      <c r="K21" s="65">
        <v>748.98752000000002</v>
      </c>
      <c r="L21" s="66">
        <v>1.6999999999999999E-3</v>
      </c>
      <c r="M21" s="66">
        <v>0.12939999999999999</v>
      </c>
      <c r="N21" s="66">
        <v>1.8E-3</v>
      </c>
    </row>
    <row r="22" spans="1:14">
      <c r="A22" t="s">
        <v>567</v>
      </c>
      <c r="B22" t="s">
        <v>568</v>
      </c>
      <c r="C22" t="s">
        <v>99</v>
      </c>
      <c r="D22" t="s">
        <v>122</v>
      </c>
      <c r="E22" t="s">
        <v>376</v>
      </c>
      <c r="F22" t="s">
        <v>349</v>
      </c>
      <c r="G22" t="s">
        <v>101</v>
      </c>
      <c r="H22" s="65">
        <v>154000</v>
      </c>
      <c r="I22" s="65">
        <v>690</v>
      </c>
      <c r="J22" s="65">
        <v>0</v>
      </c>
      <c r="K22" s="65">
        <v>1062.5999999999999</v>
      </c>
      <c r="L22" s="66">
        <v>8.9999999999999998E-4</v>
      </c>
      <c r="M22" s="66">
        <v>0.18360000000000001</v>
      </c>
      <c r="N22" s="66">
        <v>2.5999999999999999E-3</v>
      </c>
    </row>
    <row r="23" spans="1:14">
      <c r="A23" s="67" t="s">
        <v>569</v>
      </c>
      <c r="D23" s="14"/>
      <c r="E23" s="14"/>
      <c r="F23" s="14"/>
      <c r="H23" s="69">
        <v>0</v>
      </c>
      <c r="J23" s="69">
        <v>0</v>
      </c>
      <c r="K23" s="69">
        <v>0</v>
      </c>
      <c r="M23" s="68">
        <v>0</v>
      </c>
      <c r="N23" s="68">
        <v>0</v>
      </c>
    </row>
    <row r="24" spans="1:14">
      <c r="A24" t="s">
        <v>222</v>
      </c>
      <c r="B24" t="s">
        <v>222</v>
      </c>
      <c r="D24" s="14"/>
      <c r="E24" s="14"/>
      <c r="F24" t="s">
        <v>222</v>
      </c>
      <c r="G24" t="s">
        <v>222</v>
      </c>
      <c r="H24" s="65">
        <v>0</v>
      </c>
      <c r="I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227</v>
      </c>
      <c r="D25" s="14"/>
      <c r="E25" s="14"/>
      <c r="F25" s="14"/>
      <c r="H25" s="69">
        <v>0</v>
      </c>
      <c r="J25" s="69">
        <v>0</v>
      </c>
      <c r="K25" s="69">
        <v>0</v>
      </c>
      <c r="M25" s="68">
        <v>0</v>
      </c>
      <c r="N25" s="68">
        <v>0</v>
      </c>
    </row>
    <row r="26" spans="1:14">
      <c r="A26" s="67" t="s">
        <v>297</v>
      </c>
      <c r="D26" s="14"/>
      <c r="E26" s="14"/>
      <c r="F26" s="14"/>
      <c r="H26" s="69">
        <v>0</v>
      </c>
      <c r="J26" s="69">
        <v>0</v>
      </c>
      <c r="K26" s="69">
        <v>0</v>
      </c>
      <c r="M26" s="68">
        <v>0</v>
      </c>
      <c r="N26" s="68">
        <v>0</v>
      </c>
    </row>
    <row r="27" spans="1:14">
      <c r="A27" t="s">
        <v>222</v>
      </c>
      <c r="B27" t="s">
        <v>222</v>
      </c>
      <c r="D27" s="14"/>
      <c r="E27" s="14"/>
      <c r="F27" t="s">
        <v>222</v>
      </c>
      <c r="G27" t="s">
        <v>222</v>
      </c>
      <c r="H27" s="65">
        <v>0</v>
      </c>
      <c r="I27" s="65">
        <v>0</v>
      </c>
      <c r="K27" s="65">
        <v>0</v>
      </c>
      <c r="L27" s="66">
        <v>0</v>
      </c>
      <c r="M27" s="66">
        <v>0</v>
      </c>
      <c r="N27" s="66">
        <v>0</v>
      </c>
    </row>
    <row r="28" spans="1:14">
      <c r="A28" s="67" t="s">
        <v>298</v>
      </c>
      <c r="D28" s="14"/>
      <c r="E28" s="14"/>
      <c r="F28" s="14"/>
      <c r="H28" s="69">
        <v>0</v>
      </c>
      <c r="J28" s="69">
        <v>0</v>
      </c>
      <c r="K28" s="69">
        <v>0</v>
      </c>
      <c r="M28" s="68">
        <v>0</v>
      </c>
      <c r="N28" s="68">
        <v>0</v>
      </c>
    </row>
    <row r="29" spans="1:14">
      <c r="A29" t="s">
        <v>222</v>
      </c>
      <c r="B29" t="s">
        <v>222</v>
      </c>
      <c r="D29" s="14"/>
      <c r="E29" s="14"/>
      <c r="F29" t="s">
        <v>222</v>
      </c>
      <c r="G29" t="s">
        <v>222</v>
      </c>
      <c r="H29" s="65">
        <v>0</v>
      </c>
      <c r="I29" s="65">
        <v>0</v>
      </c>
      <c r="K29" s="65">
        <v>0</v>
      </c>
      <c r="L29" s="66">
        <v>0</v>
      </c>
      <c r="M29" s="66">
        <v>0</v>
      </c>
      <c r="N29" s="66">
        <v>0</v>
      </c>
    </row>
    <row r="30" spans="1:14">
      <c r="A30" s="84" t="s">
        <v>229</v>
      </c>
      <c r="D30" s="14"/>
      <c r="E30" s="14"/>
      <c r="F30" s="14"/>
    </row>
    <row r="31" spans="1:14">
      <c r="A31" s="84" t="s">
        <v>291</v>
      </c>
      <c r="D31" s="14"/>
      <c r="E31" s="14"/>
      <c r="F31" s="14"/>
    </row>
    <row r="32" spans="1:14">
      <c r="A32" s="84" t="s">
        <v>292</v>
      </c>
      <c r="D32" s="14"/>
      <c r="E32" s="14"/>
      <c r="F32" s="14"/>
    </row>
    <row r="33" spans="1:6">
      <c r="A33" s="84" t="s">
        <v>293</v>
      </c>
      <c r="D33" s="14"/>
      <c r="E33" s="14"/>
      <c r="F33" s="14"/>
    </row>
    <row r="34" spans="1:6">
      <c r="A34" s="84" t="s">
        <v>294</v>
      </c>
      <c r="D34" s="14"/>
      <c r="E34" s="14"/>
      <c r="F34" s="14"/>
    </row>
    <row r="35" spans="1:6" hidden="1">
      <c r="D35" s="14"/>
      <c r="E35" s="14"/>
      <c r="F35" s="14"/>
    </row>
    <row r="36" spans="1:6" hidden="1">
      <c r="D36" s="14"/>
      <c r="E36" s="14"/>
      <c r="F36" s="14"/>
    </row>
    <row r="37" spans="1:6" hidden="1">
      <c r="D37" s="14"/>
      <c r="E37" s="14"/>
      <c r="F37" s="14"/>
    </row>
    <row r="38" spans="1:6" hidden="1">
      <c r="D38" s="14"/>
      <c r="E38" s="14"/>
      <c r="F38" s="14"/>
    </row>
    <row r="39" spans="1:6" hidden="1">
      <c r="D39" s="14"/>
      <c r="E39" s="14"/>
      <c r="F39" s="14"/>
    </row>
    <row r="40" spans="1:6" hidden="1">
      <c r="D40" s="14"/>
      <c r="E40" s="14"/>
      <c r="F40" s="14"/>
    </row>
    <row r="41" spans="1:6" hidden="1">
      <c r="D41" s="14"/>
      <c r="E41" s="14"/>
      <c r="F41" s="14"/>
    </row>
    <row r="42" spans="1:6" hidden="1">
      <c r="D42" s="14"/>
      <c r="E42" s="14"/>
      <c r="F42" s="14"/>
    </row>
    <row r="43" spans="1:6" hidden="1">
      <c r="D43" s="14"/>
      <c r="E43" s="14"/>
      <c r="F43" s="14"/>
    </row>
    <row r="44" spans="1:6" hidden="1">
      <c r="D44" s="14"/>
      <c r="E44" s="14"/>
      <c r="F44" s="14"/>
    </row>
    <row r="45" spans="1:6" hidden="1">
      <c r="D45" s="14"/>
      <c r="E45" s="14"/>
      <c r="F45" s="14"/>
    </row>
    <row r="46" spans="1:6" hidden="1">
      <c r="D46" s="14"/>
      <c r="E46" s="14"/>
      <c r="F46" s="14"/>
    </row>
    <row r="47" spans="1:6" hidden="1">
      <c r="D47" s="14"/>
      <c r="E47" s="14"/>
      <c r="F47" s="14"/>
    </row>
    <row r="48" spans="1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5" sqref="A5:M10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  <c r="B2" t="s">
        <v>197</v>
      </c>
    </row>
    <row r="3" spans="1:62">
      <c r="A3" s="2" t="s">
        <v>2</v>
      </c>
      <c r="B3" t="s">
        <v>198</v>
      </c>
    </row>
    <row r="4" spans="1:62">
      <c r="A4" s="2" t="s">
        <v>3</v>
      </c>
      <c r="B4" t="s">
        <v>199</v>
      </c>
    </row>
    <row r="5" spans="1:62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  <c r="BJ5" s="16"/>
    </row>
    <row r="6" spans="1:62" ht="26.25" customHeight="1">
      <c r="A6" s="98" t="s">
        <v>193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1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73669</v>
      </c>
      <c r="H10" s="7"/>
      <c r="I10" s="63">
        <v>0</v>
      </c>
      <c r="J10" s="63">
        <v>6252.0942581500003</v>
      </c>
      <c r="K10" s="7"/>
      <c r="L10" s="64">
        <v>1</v>
      </c>
      <c r="M10" s="64">
        <v>1.5299999999999999E-2</v>
      </c>
      <c r="N10" s="30"/>
      <c r="BG10" s="14"/>
      <c r="BH10" s="16"/>
      <c r="BJ10" s="14"/>
    </row>
    <row r="11" spans="1:62">
      <c r="A11" s="67" t="s">
        <v>201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570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571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572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573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529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222</v>
      </c>
      <c r="B21" t="s">
        <v>222</v>
      </c>
      <c r="C21" s="14"/>
      <c r="D21" s="14"/>
      <c r="E21" t="s">
        <v>222</v>
      </c>
      <c r="F21" t="s">
        <v>222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574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222</v>
      </c>
      <c r="B23" t="s">
        <v>222</v>
      </c>
      <c r="C23" s="14"/>
      <c r="D23" s="14"/>
      <c r="E23" t="s">
        <v>222</v>
      </c>
      <c r="F23" t="s">
        <v>222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227</v>
      </c>
      <c r="C24" s="14"/>
      <c r="D24" s="14"/>
      <c r="E24" s="14"/>
      <c r="F24" s="14"/>
      <c r="G24" s="69">
        <v>73669</v>
      </c>
      <c r="I24" s="69">
        <v>0</v>
      </c>
      <c r="J24" s="69">
        <v>6252.0942581500003</v>
      </c>
      <c r="L24" s="68">
        <v>1</v>
      </c>
      <c r="M24" s="68">
        <v>1.5299999999999999E-2</v>
      </c>
    </row>
    <row r="25" spans="1:13">
      <c r="A25" s="67" t="s">
        <v>575</v>
      </c>
      <c r="C25" s="14"/>
      <c r="D25" s="14"/>
      <c r="E25" s="14"/>
      <c r="F25" s="14"/>
      <c r="G25" s="69">
        <v>73669</v>
      </c>
      <c r="I25" s="69">
        <v>0</v>
      </c>
      <c r="J25" s="69">
        <v>6252.0942581500003</v>
      </c>
      <c r="L25" s="68">
        <v>1</v>
      </c>
      <c r="M25" s="68">
        <v>1.5299999999999999E-2</v>
      </c>
    </row>
    <row r="26" spans="1:13">
      <c r="A26" t="s">
        <v>576</v>
      </c>
      <c r="B26" t="s">
        <v>577</v>
      </c>
      <c r="C26" t="s">
        <v>578</v>
      </c>
      <c r="D26" t="s">
        <v>579</v>
      </c>
      <c r="E26" t="s">
        <v>580</v>
      </c>
      <c r="F26" t="s">
        <v>105</v>
      </c>
      <c r="G26" s="65">
        <v>19210</v>
      </c>
      <c r="H26" s="65">
        <v>1772</v>
      </c>
      <c r="I26" s="65">
        <v>0</v>
      </c>
      <c r="J26" s="65">
        <v>1099.1554748000001</v>
      </c>
      <c r="K26" s="66">
        <v>0</v>
      </c>
      <c r="L26" s="66">
        <v>0.17580000000000001</v>
      </c>
      <c r="M26" s="66">
        <v>2.7000000000000001E-3</v>
      </c>
    </row>
    <row r="27" spans="1:13">
      <c r="A27" t="s">
        <v>581</v>
      </c>
      <c r="B27" t="s">
        <v>582</v>
      </c>
      <c r="C27" t="s">
        <v>583</v>
      </c>
      <c r="D27" t="s">
        <v>584</v>
      </c>
      <c r="E27" t="s">
        <v>580</v>
      </c>
      <c r="F27" t="s">
        <v>105</v>
      </c>
      <c r="G27" s="65">
        <v>41417</v>
      </c>
      <c r="H27" s="65">
        <v>2363</v>
      </c>
      <c r="I27" s="65">
        <v>0</v>
      </c>
      <c r="J27" s="65">
        <v>3160.1696995900002</v>
      </c>
      <c r="K27" s="66">
        <v>0</v>
      </c>
      <c r="L27" s="66">
        <v>0.50549999999999995</v>
      </c>
      <c r="M27" s="66">
        <v>7.7000000000000002E-3</v>
      </c>
    </row>
    <row r="28" spans="1:13">
      <c r="A28" t="s">
        <v>585</v>
      </c>
      <c r="B28" t="s">
        <v>586</v>
      </c>
      <c r="C28" t="s">
        <v>583</v>
      </c>
      <c r="D28" t="s">
        <v>587</v>
      </c>
      <c r="E28" t="s">
        <v>580</v>
      </c>
      <c r="F28" t="s">
        <v>105</v>
      </c>
      <c r="G28" s="65">
        <v>13042</v>
      </c>
      <c r="H28" s="65">
        <v>4732</v>
      </c>
      <c r="I28" s="65">
        <v>0</v>
      </c>
      <c r="J28" s="65">
        <v>1992.7690837600001</v>
      </c>
      <c r="K28" s="66">
        <v>0</v>
      </c>
      <c r="L28" s="66">
        <v>0.31869999999999998</v>
      </c>
      <c r="M28" s="66">
        <v>4.8999999999999998E-3</v>
      </c>
    </row>
    <row r="29" spans="1:13">
      <c r="A29" s="67" t="s">
        <v>588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222</v>
      </c>
      <c r="B30" t="s">
        <v>222</v>
      </c>
      <c r="C30" s="14"/>
      <c r="D30" s="14"/>
      <c r="E30" t="s">
        <v>222</v>
      </c>
      <c r="F30" t="s">
        <v>222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529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222</v>
      </c>
      <c r="B32" t="s">
        <v>222</v>
      </c>
      <c r="C32" s="14"/>
      <c r="D32" s="14"/>
      <c r="E32" t="s">
        <v>222</v>
      </c>
      <c r="F32" t="s">
        <v>222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13">
      <c r="A33" s="67" t="s">
        <v>574</v>
      </c>
      <c r="C33" s="14"/>
      <c r="D33" s="14"/>
      <c r="E33" s="14"/>
      <c r="F33" s="14"/>
      <c r="G33" s="69">
        <v>0</v>
      </c>
      <c r="I33" s="69">
        <v>0</v>
      </c>
      <c r="J33" s="69">
        <v>0</v>
      </c>
      <c r="L33" s="68">
        <v>0</v>
      </c>
      <c r="M33" s="68">
        <v>0</v>
      </c>
    </row>
    <row r="34" spans="1:13">
      <c r="A34" t="s">
        <v>222</v>
      </c>
      <c r="B34" t="s">
        <v>222</v>
      </c>
      <c r="C34" s="14"/>
      <c r="D34" s="14"/>
      <c r="E34" t="s">
        <v>222</v>
      </c>
      <c r="F34" t="s">
        <v>222</v>
      </c>
      <c r="G34" s="65">
        <v>0</v>
      </c>
      <c r="H34" s="65">
        <v>0</v>
      </c>
      <c r="J34" s="65">
        <v>0</v>
      </c>
      <c r="K34" s="66">
        <v>0</v>
      </c>
      <c r="L34" s="66">
        <v>0</v>
      </c>
      <c r="M34" s="66">
        <v>0</v>
      </c>
    </row>
    <row r="35" spans="1:13">
      <c r="A35" s="84" t="s">
        <v>229</v>
      </c>
      <c r="C35" s="14"/>
      <c r="D35" s="14"/>
      <c r="E35" s="14"/>
      <c r="F35" s="14"/>
    </row>
    <row r="36" spans="1:13">
      <c r="A36" s="84" t="s">
        <v>291</v>
      </c>
      <c r="C36" s="14"/>
      <c r="D36" s="14"/>
      <c r="E36" s="14"/>
      <c r="F36" s="14"/>
    </row>
    <row r="37" spans="1:13">
      <c r="A37" s="84" t="s">
        <v>292</v>
      </c>
      <c r="C37" s="14"/>
      <c r="D37" s="14"/>
      <c r="E37" s="14"/>
      <c r="F37" s="14"/>
    </row>
    <row r="38" spans="1:13">
      <c r="A38" s="84" t="s">
        <v>293</v>
      </c>
      <c r="C38" s="14"/>
      <c r="D38" s="14"/>
      <c r="E38" s="14"/>
      <c r="F38" s="14"/>
    </row>
    <row r="39" spans="1:13">
      <c r="A39" s="84" t="s">
        <v>294</v>
      </c>
      <c r="C39" s="14"/>
      <c r="D39" s="14"/>
      <c r="E39" s="14"/>
      <c r="F39" s="14"/>
    </row>
    <row r="40" spans="1:13" hidden="1"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4" ht="26.25" customHeight="1">
      <c r="A6" s="98" t="s">
        <v>92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2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318358.23</v>
      </c>
      <c r="J10" s="7"/>
      <c r="K10" s="63">
        <v>975.48526185000003</v>
      </c>
      <c r="L10" s="7"/>
      <c r="M10" s="64">
        <v>1</v>
      </c>
      <c r="N10" s="64">
        <v>2.3999999999999998E-3</v>
      </c>
      <c r="O10" s="30"/>
      <c r="BF10" s="14"/>
      <c r="BG10" s="16"/>
      <c r="BH10" s="14"/>
      <c r="BL10" s="14"/>
    </row>
    <row r="11" spans="1:64">
      <c r="A11" s="67" t="s">
        <v>201</v>
      </c>
      <c r="B11" s="14"/>
      <c r="C11" s="14"/>
      <c r="D11" s="14"/>
      <c r="I11" s="69">
        <v>316678.23</v>
      </c>
      <c r="K11" s="69">
        <v>270.75988665</v>
      </c>
      <c r="M11" s="68">
        <v>0.27760000000000001</v>
      </c>
      <c r="N11" s="68">
        <v>6.9999999999999999E-4</v>
      </c>
    </row>
    <row r="12" spans="1:64">
      <c r="A12" s="67" t="s">
        <v>589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H13" t="s">
        <v>222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590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H15" t="s">
        <v>222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316678.23</v>
      </c>
      <c r="K16" s="69">
        <v>270.75988665</v>
      </c>
      <c r="M16" s="68">
        <v>0.27760000000000001</v>
      </c>
      <c r="N16" s="68">
        <v>6.9999999999999999E-4</v>
      </c>
    </row>
    <row r="17" spans="1:14">
      <c r="A17" t="s">
        <v>591</v>
      </c>
      <c r="B17" t="s">
        <v>592</v>
      </c>
      <c r="C17" t="s">
        <v>99</v>
      </c>
      <c r="D17" t="s">
        <v>593</v>
      </c>
      <c r="E17" t="s">
        <v>580</v>
      </c>
      <c r="F17" t="s">
        <v>325</v>
      </c>
      <c r="G17" t="s">
        <v>207</v>
      </c>
      <c r="H17" t="s">
        <v>105</v>
      </c>
      <c r="I17" s="65">
        <v>316678.23</v>
      </c>
      <c r="J17" s="65">
        <v>85.5</v>
      </c>
      <c r="K17" s="65">
        <v>270.75988665</v>
      </c>
      <c r="L17" s="66">
        <v>8.0000000000000004E-4</v>
      </c>
      <c r="M17" s="66">
        <v>0.27760000000000001</v>
      </c>
      <c r="N17" s="66">
        <v>6.9999999999999999E-4</v>
      </c>
    </row>
    <row r="18" spans="1:14">
      <c r="A18" s="67" t="s">
        <v>529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H19" t="s">
        <v>222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227</v>
      </c>
      <c r="B20" s="14"/>
      <c r="C20" s="14"/>
      <c r="D20" s="14"/>
      <c r="I20" s="69">
        <v>1680</v>
      </c>
      <c r="K20" s="69">
        <v>704.72537520000003</v>
      </c>
      <c r="M20" s="68">
        <v>0.72240000000000004</v>
      </c>
      <c r="N20" s="68">
        <v>1.6999999999999999E-3</v>
      </c>
    </row>
    <row r="21" spans="1:14">
      <c r="A21" s="67" t="s">
        <v>589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H22" t="s">
        <v>222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590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H24" t="s">
        <v>222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1680</v>
      </c>
      <c r="K25" s="69">
        <v>704.72537520000003</v>
      </c>
      <c r="M25" s="68">
        <v>0.72240000000000004</v>
      </c>
      <c r="N25" s="68">
        <v>1.6999999999999999E-3</v>
      </c>
    </row>
    <row r="26" spans="1:14">
      <c r="A26" t="s">
        <v>594</v>
      </c>
      <c r="B26" t="s">
        <v>595</v>
      </c>
      <c r="C26" t="s">
        <v>122</v>
      </c>
      <c r="D26" t="s">
        <v>596</v>
      </c>
      <c r="E26" t="s">
        <v>580</v>
      </c>
      <c r="F26" t="s">
        <v>222</v>
      </c>
      <c r="G26" t="s">
        <v>597</v>
      </c>
      <c r="H26" t="s">
        <v>105</v>
      </c>
      <c r="I26" s="65">
        <v>1680</v>
      </c>
      <c r="J26" s="65">
        <v>12991</v>
      </c>
      <c r="K26" s="65">
        <v>704.72537520000003</v>
      </c>
      <c r="L26" s="66">
        <v>0</v>
      </c>
      <c r="M26" s="66">
        <v>0.72240000000000004</v>
      </c>
      <c r="N26" s="66">
        <v>1.6999999999999999E-3</v>
      </c>
    </row>
    <row r="27" spans="1:14">
      <c r="A27" s="67" t="s">
        <v>529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222</v>
      </c>
      <c r="B28" t="s">
        <v>222</v>
      </c>
      <c r="C28" s="14"/>
      <c r="D28" s="14"/>
      <c r="E28" t="s">
        <v>222</v>
      </c>
      <c r="F28" t="s">
        <v>222</v>
      </c>
      <c r="H28" t="s">
        <v>222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4" t="s">
        <v>229</v>
      </c>
      <c r="B29" s="14"/>
      <c r="C29" s="14"/>
      <c r="D29" s="14"/>
    </row>
    <row r="30" spans="1:14">
      <c r="A30" s="84" t="s">
        <v>291</v>
      </c>
      <c r="B30" s="14"/>
      <c r="C30" s="14"/>
      <c r="D30" s="14"/>
    </row>
    <row r="31" spans="1:14">
      <c r="A31" s="84" t="s">
        <v>292</v>
      </c>
      <c r="B31" s="14"/>
      <c r="C31" s="14"/>
      <c r="D31" s="14"/>
    </row>
    <row r="32" spans="1:14">
      <c r="A32" s="84" t="s">
        <v>293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9" ht="26.25" customHeight="1">
      <c r="A6" s="98" t="s">
        <v>94</v>
      </c>
      <c r="B6" s="99"/>
      <c r="C6" s="99"/>
      <c r="D6" s="99"/>
      <c r="E6" s="99"/>
      <c r="F6" s="99"/>
      <c r="G6" s="99"/>
      <c r="H6" s="99"/>
      <c r="I6" s="99"/>
      <c r="J6" s="99"/>
      <c r="K6" s="100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201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598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222</v>
      </c>
      <c r="B13" t="s">
        <v>222</v>
      </c>
      <c r="C13" s="14"/>
      <c r="D13" t="s">
        <v>222</v>
      </c>
      <c r="E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227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599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222</v>
      </c>
      <c r="B16" t="s">
        <v>222</v>
      </c>
      <c r="C16" s="14"/>
      <c r="D16" t="s">
        <v>222</v>
      </c>
      <c r="E16" t="s">
        <v>222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4" t="s">
        <v>229</v>
      </c>
      <c r="C17" s="14"/>
      <c r="D17" s="14"/>
    </row>
    <row r="18" spans="1:4">
      <c r="A18" s="84" t="s">
        <v>291</v>
      </c>
      <c r="C18" s="14"/>
      <c r="D18" s="14"/>
    </row>
    <row r="19" spans="1:4">
      <c r="A19" s="84" t="s">
        <v>292</v>
      </c>
      <c r="C19" s="14"/>
      <c r="D19" s="14"/>
    </row>
    <row r="20" spans="1:4">
      <c r="A20" s="84" t="s">
        <v>293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AFB8A-16F8-4DFA-B35F-DB4EE1242831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1ca4df27-5183-4bee-9dbd-0c46c9c4aa40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D4357C-2689-4210-BAA2-A85B728D0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DA267C-4A4A-4F81-ACE9-9D77BF5F9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520042177_b57_0321</dc:title>
  <dc:creator>Yuli</dc:creator>
  <cp:lastModifiedBy>User</cp:lastModifiedBy>
  <dcterms:created xsi:type="dcterms:W3CDTF">2015-11-10T09:34:27Z</dcterms:created>
  <dcterms:modified xsi:type="dcterms:W3CDTF">2022-01-17T09:22:25Z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