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C34" i="1" l="1"/>
  <c r="I11" i="16"/>
  <c r="I10" i="16" s="1"/>
  <c r="G11" i="16"/>
  <c r="G10" i="16" s="1"/>
  <c r="I13" i="16"/>
  <c r="K10" i="16" l="1"/>
  <c r="K19" i="16"/>
  <c r="K14" i="16"/>
  <c r="K18" i="16"/>
  <c r="K16" i="16"/>
  <c r="K13" i="16"/>
  <c r="K17" i="16"/>
  <c r="K15" i="16"/>
  <c r="K12" i="16"/>
  <c r="C26" i="1"/>
  <c r="K11" i="16"/>
  <c r="I13" i="2"/>
  <c r="I11" i="2" l="1"/>
  <c r="B13" i="27"/>
  <c r="B10" i="27"/>
  <c r="I10" i="2" l="1"/>
  <c r="B9" i="27"/>
  <c r="C42" i="1" s="1"/>
  <c r="I9" i="2" l="1"/>
  <c r="J14" i="2" l="1"/>
  <c r="C10" i="1"/>
  <c r="C41" i="1" s="1"/>
  <c r="D12" i="1" s="1"/>
  <c r="J25" i="2"/>
  <c r="J23" i="2"/>
  <c r="J9" i="2"/>
  <c r="J19" i="2"/>
  <c r="J15" i="2"/>
  <c r="J24" i="2"/>
  <c r="J12" i="2"/>
  <c r="J22" i="2"/>
  <c r="J21" i="2"/>
  <c r="J20" i="2"/>
  <c r="J17" i="2"/>
  <c r="J16" i="2"/>
  <c r="J18" i="2"/>
  <c r="J13" i="2"/>
  <c r="J11" i="2"/>
  <c r="J10" i="2"/>
  <c r="K9" i="2" l="1"/>
  <c r="D10" i="1" s="1"/>
  <c r="D40" i="1"/>
  <c r="K20" i="2"/>
  <c r="K12" i="2"/>
  <c r="D29" i="1"/>
  <c r="D15" i="1"/>
  <c r="D34" i="1"/>
  <c r="D19" i="1"/>
  <c r="D24" i="1"/>
  <c r="D35" i="1"/>
  <c r="L12" i="16"/>
  <c r="D16" i="1"/>
  <c r="K14" i="2"/>
  <c r="D21" i="1"/>
  <c r="D36" i="1"/>
  <c r="K15" i="2"/>
  <c r="D27" i="1"/>
  <c r="K23" i="2"/>
  <c r="L11" i="16"/>
  <c r="K16" i="2"/>
  <c r="L14" i="16"/>
  <c r="D31" i="1"/>
  <c r="K19" i="2"/>
  <c r="D13" i="1"/>
  <c r="K18" i="2"/>
  <c r="D20" i="1"/>
  <c r="K25" i="2"/>
  <c r="L13" i="16"/>
  <c r="K17" i="2"/>
  <c r="D41" i="1"/>
  <c r="D30" i="1"/>
  <c r="D14" i="1"/>
  <c r="K21" i="2"/>
  <c r="K24" i="2"/>
  <c r="L16" i="16"/>
  <c r="D28" i="1"/>
  <c r="D26" i="1"/>
  <c r="D32" i="1"/>
  <c r="K11" i="2"/>
  <c r="L19" i="16"/>
  <c r="L15" i="16"/>
  <c r="D33" i="1"/>
  <c r="L18" i="16"/>
  <c r="L10" i="16"/>
  <c r="D23" i="1"/>
  <c r="K13" i="2"/>
  <c r="D18" i="1"/>
  <c r="D39" i="1"/>
  <c r="D38" i="1"/>
  <c r="K22" i="2"/>
  <c r="D25" i="1"/>
  <c r="L17" i="16"/>
  <c r="D17" i="1"/>
  <c r="K10" i="2"/>
</calcChain>
</file>

<file path=xl/sharedStrings.xml><?xml version="1.0" encoding="utf-8"?>
<sst xmlns="http://schemas.openxmlformats.org/spreadsheetml/2006/main" count="3293" uniqueCount="743">
  <si>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</si>
  <si>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</si>
  <si>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</si>
  <si>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</si>
  <si>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</si>
  <si>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</si>
  <si>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</si>
  <si>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</si>
  <si>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</si>
  <si>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</si>
  <si>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</si>
  <si>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</si>
  <si>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</si>
  <si>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</si>
  <si>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</si>
  <si>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</si>
  <si>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</si>
  <si>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</si>
  <si>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</si>
  <si>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</si>
  <si>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</si>
  <si>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</si>
  <si>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</si>
  <si>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</si>
  <si>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</si>
  <si>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</si>
  <si>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</si>
  <si>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</si>
  <si>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</si>
  <si>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</si>
  <si>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</si>
  <si>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</si>
  <si>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</si>
  <si>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</si>
  <si>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</si>
  <si>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</si>
  <si>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</si>
  <si>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</si>
  <si>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</si>
  <si>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</si>
  <si>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</si>
  <si>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</si>
  <si>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</si>
  <si>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</si>
  <si>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</si>
  <si>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</si>
  <si>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</si>
  <si>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</si>
  <si>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</si>
  <si>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</si>
  <si>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</si>
  <si>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</si>
  <si>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</si>
  <si>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</si>
  <si>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</si>
  <si>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</si>
  <si>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</si>
  <si>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</si>
  <si>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</si>
  <si>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</si>
  <si>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</si>
  <si>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</si>
  <si>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</si>
  <si>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</si>
  <si>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</si>
  <si>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</si>
  <si>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</si>
  <si>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</si>
  <si>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</si>
  <si>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</si>
  <si>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</si>
  <si>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</si>
  <si>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</si>
  <si>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</si>
  <si>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</si>
  <si>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</si>
  <si>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</si>
  <si>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</si>
  <si>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</si>
  <si>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</si>
  <si>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</si>
  <si>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</si>
  <si>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</si>
  <si>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</si>
  <si>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</si>
  <si>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</si>
  <si>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</si>
  <si>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</si>
  <si>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</si>
  <si>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</si>
  <si>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</si>
  <si>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</si>
  <si>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</si>
  <si>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</si>
  <si>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</si>
  <si>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</si>
  <si>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</si>
  <si>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</si>
  <si>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</si>
  <si>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</si>
  <si>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</si>
  <si>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</si>
  <si>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</si>
  <si>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</si>
  <si>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</si>
  <si>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</si>
  <si>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</si>
  <si>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</si>
  <si>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</si>
  <si>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</si>
  <si>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</si>
  <si>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</si>
  <si>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</si>
  <si>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</si>
  <si>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</si>
  <si>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</si>
  <si>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</si>
  <si>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</si>
  <si>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</si>
  <si>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</si>
  <si>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</si>
  <si>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</si>
  <si>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</si>
  <si>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</si>
  <si>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</si>
  <si>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</si>
  <si>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</si>
  <si>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</si>
  <si>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</si>
  <si>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</si>
  <si>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</si>
  <si>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</si>
  <si>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</si>
  <si>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</si>
  <si>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</si>
  <si>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</si>
  <si>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</si>
  <si>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</si>
  <si>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</si>
  <si>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</si>
  <si>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</si>
  <si>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</si>
  <si>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</si>
  <si>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</si>
  <si>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</si>
  <si>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</si>
  <si>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</si>
  <si>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</si>
  <si>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</si>
  <si>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</si>
  <si>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</si>
  <si>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</si>
  <si>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</si>
  <si>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</si>
  <si>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</si>
  <si>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</si>
  <si>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</si>
  <si>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</si>
  <si>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</si>
  <si>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</si>
  <si>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</si>
  <si>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</si>
  <si>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</si>
  <si>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</si>
  <si>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</si>
  <si>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</si>
  <si>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</si>
  <si>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</si>
  <si>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</si>
  <si>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</si>
  <si>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</si>
  <si>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</si>
  <si>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</si>
  <si>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</si>
  <si>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</si>
  <si>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</si>
  <si>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</si>
  <si>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</si>
  <si>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</si>
  <si>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</si>
  <si>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</si>
  <si>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</si>
  <si>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</si>
  <si>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</si>
  <si>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</si>
  <si>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</si>
  <si>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</si>
  <si>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</si>
  <si>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</si>
  <si>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</si>
  <si>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</si>
  <si>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</si>
  <si>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</si>
  <si>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</si>
  <si>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</si>
  <si>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</si>
  <si>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</si>
  <si>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הכשרה אג"ח ממשלת ישראל</t>
  </si>
  <si>
    <t>הכשרה אג"ח ממשלת ישראל-חדש</t>
  </si>
  <si>
    <t>57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</si>
  <si>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</si>
  <si>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</si>
  <si>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</si>
  <si>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</si>
  <si>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</si>
  <si>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</si>
  <si>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</si>
  <si>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</si>
  <si>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</si>
  <si>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</si>
  <si>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</si>
  <si>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</si>
  <si>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</si>
  <si>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</si>
  <si>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</si>
  <si>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</si>
  <si>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</si>
  <si>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</si>
  <si>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</si>
  <si>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</si>
  <si>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</si>
  <si>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</si>
  <si>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</si>
  <si>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</si>
  <si>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</si>
  <si>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</si>
  <si>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</si>
  <si>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</si>
  <si>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</si>
  <si>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</si>
  <si>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</si>
  <si>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</si>
  <si>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</si>
  <si>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</si>
  <si>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</si>
  <si>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29/06/20</t>
  </si>
  <si>
    <t>5904 גליל- האוצר - ממשלתית צמודה</t>
  </si>
  <si>
    <t>9590431</t>
  </si>
  <si>
    <t>23/06/21</t>
  </si>
  <si>
    <t>ממצמ 0536- האוצר - ממשלתית צמודה</t>
  </si>
  <si>
    <t>1097708</t>
  </si>
  <si>
    <t>10/05/21</t>
  </si>
  <si>
    <t>ממצמ0922- האוצר - ממשלתית צמודה</t>
  </si>
  <si>
    <t>1124056</t>
  </si>
  <si>
    <t>30/03/20</t>
  </si>
  <si>
    <t>ממצמ0923</t>
  </si>
  <si>
    <t>1128081</t>
  </si>
  <si>
    <t>03/03/21</t>
  </si>
  <si>
    <t>ממשל צמודה 0529- האוצר - ממשלתית צמודה</t>
  </si>
  <si>
    <t>1157023</t>
  </si>
  <si>
    <t>16/02/21</t>
  </si>
  <si>
    <t>ממשל צמודה 0726- האוצר - ממשלתית צמודה</t>
  </si>
  <si>
    <t>1169564</t>
  </si>
  <si>
    <t>ממשל צמודה 1025- האוצר - ממשלתית צמודה</t>
  </si>
  <si>
    <t>1135912</t>
  </si>
  <si>
    <t>25/02/21</t>
  </si>
  <si>
    <t>ממשל צמודה 1131- האוצר - ממשלתית צמודה</t>
  </si>
  <si>
    <t>1172220</t>
  </si>
  <si>
    <t>15/06/21</t>
  </si>
  <si>
    <t>ממשלתי צמוד 0527- האוצר - ממשלתית צמודה</t>
  </si>
  <si>
    <t>1140847</t>
  </si>
  <si>
    <t>סה"כ לא צמודות</t>
  </si>
  <si>
    <t>סה"כ מלווה קצר מועד</t>
  </si>
  <si>
    <t>מ.ק.מ 911- בנק ישראל- מק"מ</t>
  </si>
  <si>
    <t>8210916</t>
  </si>
  <si>
    <t>28/12/20</t>
  </si>
  <si>
    <t>מ.ק.מ.     1221</t>
  </si>
  <si>
    <t>8211229</t>
  </si>
  <si>
    <t>סה"כ שחר</t>
  </si>
  <si>
    <t>ממשל שקלית 0327</t>
  </si>
  <si>
    <t>1139344</t>
  </si>
  <si>
    <t>19/05/21</t>
  </si>
  <si>
    <t>ממשל שקלית 0330- האוצר - ממשלתית שקלית</t>
  </si>
  <si>
    <t>1160985</t>
  </si>
  <si>
    <t>26/04/21</t>
  </si>
  <si>
    <t>ממשל שקלית 0928</t>
  </si>
  <si>
    <t>1150879</t>
  </si>
  <si>
    <t>ממשל שקלית 1123- האוצר - ממשלתית שקלית</t>
  </si>
  <si>
    <t>1155068</t>
  </si>
  <si>
    <t>ממשלתי 0323</t>
  </si>
  <si>
    <t>1126747</t>
  </si>
  <si>
    <t>ממשלתי 0825- האוצר - ממשלתית שקלית</t>
  </si>
  <si>
    <t>1135557</t>
  </si>
  <si>
    <t>26/01/21</t>
  </si>
  <si>
    <t>ממשלתי שקלי 723</t>
  </si>
  <si>
    <t>1167105</t>
  </si>
  <si>
    <t>04/04/21</t>
  </si>
  <si>
    <t>ממשק 1026- האוצר - ממשלתית שקלית</t>
  </si>
  <si>
    <t>1099456</t>
  </si>
  <si>
    <t>08/03/21</t>
  </si>
  <si>
    <t>סה"כ גילון</t>
  </si>
  <si>
    <t>ממשלת משתנה 1130- האוצר - ממשלתית משתנה</t>
  </si>
  <si>
    <t>1166552</t>
  </si>
  <si>
    <t>24/06/21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</si>
  <si>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</si>
  <si>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</si>
  <si>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</si>
  <si>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</si>
  <si>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</si>
  <si>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</si>
  <si>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</si>
  <si>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</si>
  <si>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</si>
  <si>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</si>
  <si>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</si>
  <si>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</si>
  <si>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</si>
  <si>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</si>
  <si>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</si>
  <si>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30/04/19</t>
  </si>
  <si>
    <t>מזרחי הנפקות אג"ח 49- מזרחי טפחות הנפק</t>
  </si>
  <si>
    <t>2310282</t>
  </si>
  <si>
    <t>520032046</t>
  </si>
  <si>
    <t>בנקים</t>
  </si>
  <si>
    <t>07/04/20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</si>
  <si>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</si>
  <si>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</si>
  <si>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</si>
  <si>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</si>
  <si>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</si>
  <si>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</si>
  <si>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</si>
  <si>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</si>
  <si>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</si>
  <si>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</si>
  <si>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</si>
  <si>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16/04/20</t>
  </si>
  <si>
    <t>חשמל אג27</t>
  </si>
  <si>
    <t>6000210</t>
  </si>
  <si>
    <t>520000472</t>
  </si>
  <si>
    <t>אנרגיה</t>
  </si>
  <si>
    <t>Aa1.il</t>
  </si>
  <si>
    <t>29/03/20</t>
  </si>
  <si>
    <t>מבני תעש  אגח כ- מבנה נדל"ן (כ.ד)</t>
  </si>
  <si>
    <t>2260495</t>
  </si>
  <si>
    <t>520024126</t>
  </si>
  <si>
    <t>נדלן מניב בישראל</t>
  </si>
  <si>
    <t>ilAA</t>
  </si>
  <si>
    <t>26/12/18</t>
  </si>
  <si>
    <t>גזית גלוב אג11- גזית גלוב</t>
  </si>
  <si>
    <t>1260546</t>
  </si>
  <si>
    <t>520033234</t>
  </si>
  <si>
    <t>נדלן מניב בחו"ל</t>
  </si>
  <si>
    <t>Aa3.il</t>
  </si>
  <si>
    <t>20/10/20</t>
  </si>
  <si>
    <t>גזית גלוב אגח יג- גזית גלוב</t>
  </si>
  <si>
    <t>1260652</t>
  </si>
  <si>
    <t>18/12/18</t>
  </si>
  <si>
    <t>מז טפ הנפ נד 56- מזרחי טפחות הנפק</t>
  </si>
  <si>
    <t>2310415</t>
  </si>
  <si>
    <t>מזרחי טפחות שה 1</t>
  </si>
  <si>
    <t>6950083</t>
  </si>
  <si>
    <t>520000522</t>
  </si>
  <si>
    <t>ilAA-</t>
  </si>
  <si>
    <t>18/03/20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</si>
  <si>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</si>
  <si>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</si>
  <si>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</si>
  <si>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</si>
  <si>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</si>
  <si>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</si>
  <si>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26/03/20</t>
  </si>
  <si>
    <t>אשטרום נכ אגח10</t>
  </si>
  <si>
    <t>2510204</t>
  </si>
  <si>
    <t>520036617</t>
  </si>
  <si>
    <t>ilA</t>
  </si>
  <si>
    <t>25/12/18</t>
  </si>
  <si>
    <t>אדגר אגח יא</t>
  </si>
  <si>
    <t>1820281</t>
  </si>
  <si>
    <t>520035171</t>
  </si>
  <si>
    <t>A3.il</t>
  </si>
  <si>
    <t>10/06/21</t>
  </si>
  <si>
    <t>הכשרת הישוב אג23- הכשרת הישוב</t>
  </si>
  <si>
    <t>6120323</t>
  </si>
  <si>
    <t>520020116</t>
  </si>
  <si>
    <t>ilA-</t>
  </si>
  <si>
    <t>21/06/21</t>
  </si>
  <si>
    <t>ישראכרט אגח א- ישראכרט</t>
  </si>
  <si>
    <t>1157536</t>
  </si>
  <si>
    <t>510706153</t>
  </si>
  <si>
    <t>שרותים פיננסים</t>
  </si>
  <si>
    <t>Aa2.il</t>
  </si>
  <si>
    <t>סאמיט     אגח י- סאמיט</t>
  </si>
  <si>
    <t>1143395</t>
  </si>
  <si>
    <t>520043720</t>
  </si>
  <si>
    <t>פז נפט אגח ח- פז חברת הנפט</t>
  </si>
  <si>
    <t>1162817</t>
  </si>
  <si>
    <t>18/02/20</t>
  </si>
  <si>
    <t>דמרי אגח ט</t>
  </si>
  <si>
    <t>1168368</t>
  </si>
  <si>
    <t>511399388</t>
  </si>
  <si>
    <t>בנייה</t>
  </si>
  <si>
    <t>A1.il</t>
  </si>
  <si>
    <t>09/09/20</t>
  </si>
  <si>
    <t>יוניברסל  אגח ד- יוניברסל מוטורס</t>
  </si>
  <si>
    <t>1172253</t>
  </si>
  <si>
    <t>511809071</t>
  </si>
  <si>
    <t>מסחר</t>
  </si>
  <si>
    <t>ilA+</t>
  </si>
  <si>
    <t>02/02/21</t>
  </si>
  <si>
    <t>פרטנר     אגח ו- פרטנר</t>
  </si>
  <si>
    <t>1141415</t>
  </si>
  <si>
    <t>520044314</t>
  </si>
  <si>
    <t>אזורים אגח 13- אזורים</t>
  </si>
  <si>
    <t>7150410</t>
  </si>
  <si>
    <t>520025990</t>
  </si>
  <si>
    <t>A2.il</t>
  </si>
  <si>
    <t>25/07/19</t>
  </si>
  <si>
    <t>אלדן תחבורה אג3- אלדן תחבורה</t>
  </si>
  <si>
    <t>1140813</t>
  </si>
  <si>
    <t>510454333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</si>
  <si>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</si>
  <si>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</si>
  <si>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</si>
  <si>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</si>
  <si>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</si>
  <si>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</si>
  <si>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אפי נכסים אגח יב- אפי נכסים</t>
  </si>
  <si>
    <t>1173764</t>
  </si>
  <si>
    <t>510560188</t>
  </si>
  <si>
    <t>09/03/21</t>
  </si>
  <si>
    <t>אשטרום קב אגח ב- אשטרום קבוצה</t>
  </si>
  <si>
    <t>1132331</t>
  </si>
  <si>
    <t>510381601</t>
  </si>
  <si>
    <t>09/03/20</t>
  </si>
  <si>
    <t>אשטרום קב אגח ג- אשטרום קבוצה</t>
  </si>
  <si>
    <t>1140102</t>
  </si>
  <si>
    <t>24/03/20</t>
  </si>
  <si>
    <t>חברה לישראל אגח 15- חברה לישראל</t>
  </si>
  <si>
    <t>5760327</t>
  </si>
  <si>
    <t>520028010</t>
  </si>
  <si>
    <t>25/05/21</t>
  </si>
  <si>
    <t>חברה לישראל אגח14- חברה לישראל</t>
  </si>
  <si>
    <t>5760301</t>
  </si>
  <si>
    <t>סאות'רן אג"ח ג- סאותרן פרופרטיס</t>
  </si>
  <si>
    <t>1159474</t>
  </si>
  <si>
    <t>1921080</t>
  </si>
  <si>
    <t>05/01/21</t>
  </si>
  <si>
    <t>סלקום    אגח יב- סלקום</t>
  </si>
  <si>
    <t>1143080</t>
  </si>
  <si>
    <t>511930125</t>
  </si>
  <si>
    <t>23/03/20</t>
  </si>
  <si>
    <t>שכון ובי אגח 10- שיכון ובינוי</t>
  </si>
  <si>
    <t>1175132</t>
  </si>
  <si>
    <t>520036104</t>
  </si>
  <si>
    <t>29/04/21</t>
  </si>
  <si>
    <t>אלון רבוע אגח ד- אלון רבוע כחול</t>
  </si>
  <si>
    <t>1139583</t>
  </si>
  <si>
    <t>01/02/18</t>
  </si>
  <si>
    <t>אלון רבוע כחול אג"ח ה- אלון רבוע כחול</t>
  </si>
  <si>
    <t>1155621</t>
  </si>
  <si>
    <t>27/11/18</t>
  </si>
  <si>
    <t>אפקון החזקות אג"ח א- אפקון החזקות</t>
  </si>
  <si>
    <t>5780135</t>
  </si>
  <si>
    <t>520033473</t>
  </si>
  <si>
    <t>חשמל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</si>
  <si>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</si>
  <si>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</si>
  <si>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</si>
  <si>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</si>
  <si>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</si>
  <si>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</si>
  <si>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</si>
  <si>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</si>
  <si>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</si>
  <si>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צמח המרמן אגח ו- צמח המרמן</t>
  </si>
  <si>
    <t>1158633</t>
  </si>
  <si>
    <t>512531203</t>
  </si>
  <si>
    <t>Baa1.il</t>
  </si>
  <si>
    <t>03/07/19</t>
  </si>
  <si>
    <t>אאורה אגח יד- אאורה</t>
  </si>
  <si>
    <t>3730488</t>
  </si>
  <si>
    <t>520038274</t>
  </si>
  <si>
    <t>ilBBB</t>
  </si>
  <si>
    <t>04/07/19</t>
  </si>
  <si>
    <t>אורון  אגח ב- אורון קבוצה</t>
  </si>
  <si>
    <t>1160571</t>
  </si>
  <si>
    <t>513432765</t>
  </si>
  <si>
    <t>17/06/21</t>
  </si>
  <si>
    <t>אלה פקדון אג1- אלה פקדונות</t>
  </si>
  <si>
    <t>1141662</t>
  </si>
  <si>
    <t>16/10/18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</si>
  <si>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</si>
  <si>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</si>
  <si>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</si>
  <si>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</si>
  <si>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</si>
  <si>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</si>
  <si>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</si>
  <si>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</si>
  <si>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</si>
  <si>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</si>
  <si>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</si>
  <si>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</si>
  <si>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29/09/20</t>
  </si>
  <si>
    <t>אבגול     אגח ד- אבגול</t>
  </si>
  <si>
    <t>1140417</t>
  </si>
  <si>
    <t>510119068</t>
  </si>
  <si>
    <t>עץ, נייר ודפוס</t>
  </si>
  <si>
    <t>13/05/20</t>
  </si>
  <si>
    <t>דלתא      אגח ו- דלתא</t>
  </si>
  <si>
    <t>6270193</t>
  </si>
  <si>
    <t>520025602</t>
  </si>
  <si>
    <t>24/03/19</t>
  </si>
  <si>
    <t>בזן       אגח ט- בזן (בתי זיקוק)</t>
  </si>
  <si>
    <t>2590461</t>
  </si>
  <si>
    <t>24/04/18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</si>
  <si>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</si>
  <si>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</si>
  <si>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</si>
  <si>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</si>
  <si>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</si>
  <si>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</si>
  <si>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Ba1</t>
  </si>
  <si>
    <t>Moodys</t>
  </si>
  <si>
    <t>CNC INDUSTRIES 5.375 6/26</t>
  </si>
  <si>
    <t>US15137TAA88</t>
  </si>
  <si>
    <t>NYSE</t>
  </si>
  <si>
    <t>4885</t>
  </si>
  <si>
    <t>Health Care Equip &amp; Services</t>
  </si>
  <si>
    <t>31/07/18</t>
  </si>
  <si>
    <t>סה"כ תל אביב 35</t>
  </si>
  <si>
    <t>סה"כ תל אביב 90</t>
  </si>
  <si>
    <t>ג'נסל</t>
  </si>
  <si>
    <t>1169689</t>
  </si>
  <si>
    <t>514579887</t>
  </si>
  <si>
    <t>סה"כ מניות היתר</t>
  </si>
  <si>
    <t>יומן אקסטנשנס</t>
  </si>
  <si>
    <t>1170000</t>
  </si>
  <si>
    <t>514707736</t>
  </si>
  <si>
    <t>מכשור רפואי</t>
  </si>
  <si>
    <t>סה"כ call 001 אופציות</t>
  </si>
  <si>
    <t>ZIM- צים</t>
  </si>
  <si>
    <t>166188</t>
  </si>
  <si>
    <t>520015041</t>
  </si>
  <si>
    <t>Software &amp; Services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</si>
  <si>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</si>
  <si>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</si>
  <si>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</si>
  <si>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</si>
  <si>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</si>
  <si>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הראל סל (A4) תא נדלן- הראל קרנות מדד</t>
  </si>
  <si>
    <t>1148964</t>
  </si>
  <si>
    <t>תכלית סל (A4) ת"א 90- מיטב תכלית</t>
  </si>
  <si>
    <t>1143783</t>
  </si>
  <si>
    <t>513534974</t>
  </si>
  <si>
    <t>קסם ETF ביטוח מניות והמירים- קסם קרנות נאמנות</t>
  </si>
  <si>
    <t>1146125</t>
  </si>
  <si>
    <t>510938608</t>
  </si>
  <si>
    <t>קסם ETF ת"א 90- קסם קרנות נאמנות</t>
  </si>
  <si>
    <t>1146331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</si>
  <si>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</si>
  <si>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</si>
  <si>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</si>
  <si>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</si>
  <si>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</si>
  <si>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-Telemedicine &amp; Digital Health</t>
  </si>
  <si>
    <t>US37954Y2853</t>
  </si>
  <si>
    <t>NASDAQ</t>
  </si>
  <si>
    <t>5099</t>
  </si>
  <si>
    <t>סה"כ שמחקות מדדים אחרים</t>
  </si>
  <si>
    <t>ISHARES JPM EM - IEMB LN</t>
  </si>
  <si>
    <t>IE00B2NPKV68</t>
  </si>
  <si>
    <t>4601</t>
  </si>
  <si>
    <t>אג"ח</t>
  </si>
  <si>
    <t>ISHARES TIPS BOND ETF</t>
  </si>
  <si>
    <t>US4642871762</t>
  </si>
  <si>
    <t>PIMCO EM ADVANTAGE -EMLB LN</t>
  </si>
  <si>
    <t>IE00B4P11460</t>
  </si>
  <si>
    <t>LSE</t>
  </si>
  <si>
    <t>5198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</si>
  <si>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</si>
  <si>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</si>
  <si>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</si>
  <si>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</si>
  <si>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</si>
  <si>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</si>
  <si>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ATONRA SICAV</t>
  </si>
  <si>
    <t>LU2170994714</t>
  </si>
  <si>
    <t>5229</t>
  </si>
  <si>
    <t>לא מדורג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</si>
  <si>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</si>
  <si>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</si>
  <si>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</si>
  <si>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</si>
  <si>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</si>
  <si>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</si>
  <si>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</si>
  <si>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</si>
  <si>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</si>
  <si>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</si>
  <si>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ULTRA 10 YEAR US - UXYU1 - 21/09/21</t>
  </si>
  <si>
    <t>BBG00YHYJ4F7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</si>
  <si>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</si>
  <si>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</si>
  <si>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</si>
  <si>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</si>
  <si>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</si>
  <si>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</si>
  <si>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</si>
  <si>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</si>
  <si>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</si>
  <si>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</si>
  <si>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</si>
  <si>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</si>
  <si>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</si>
  <si>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</si>
  <si>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</si>
  <si>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</si>
  <si>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</si>
  <si>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</si>
  <si>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</si>
  <si>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אשראי חוץ בנקאי</t>
  </si>
  <si>
    <t>26/12/16</t>
  </si>
  <si>
    <t>דליה אנ אגחא-רמ- דליה אנרגיה</t>
  </si>
  <si>
    <t>1171362</t>
  </si>
  <si>
    <t>516269248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</si>
  <si>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</si>
  <si>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</si>
  <si>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</si>
  <si>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</si>
  <si>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</si>
  <si>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</si>
  <si>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</si>
  <si>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</si>
  <si>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</si>
  <si>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</si>
  <si>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</si>
  <si>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</si>
  <si>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בראון  הוטלס- מלונות בראון</t>
  </si>
  <si>
    <t>74194</t>
  </si>
  <si>
    <t>513956938</t>
  </si>
  <si>
    <t>מלונאות ותיירות</t>
  </si>
  <si>
    <t>בניין צרפת- LRC- בניין צרפת- LRC</t>
  </si>
  <si>
    <t>74191</t>
  </si>
  <si>
    <t>5162</t>
  </si>
  <si>
    <t>Real Estate</t>
  </si>
  <si>
    <t>11% חברות הנכס בראון גרמניה- מלונות בראון</t>
  </si>
  <si>
    <t>74195</t>
  </si>
  <si>
    <t>סה"כ קרנות הון סיכון</t>
  </si>
  <si>
    <t>סה"כ קרנות גידור</t>
  </si>
  <si>
    <t>סה"כ קרנות נדל"ן</t>
  </si>
  <si>
    <t>קרן 2 JTLV  אלעד מגורים- קרן 2 JTLV</t>
  </si>
  <si>
    <t>10/09/20</t>
  </si>
  <si>
    <t>סה"כ קרנות השקעה אחרות</t>
  </si>
  <si>
    <t>קרן להב 3- קרן להב</t>
  </si>
  <si>
    <t>דן תחבורה- דן תחבורה</t>
  </si>
  <si>
    <t>11/02/21</t>
  </si>
  <si>
    <t>סה"כ קרנות הון סיכון בחו"ל</t>
  </si>
  <si>
    <t>סה"כ קרנות גידור בחו"ל</t>
  </si>
  <si>
    <t>סה"כ קרנות נדל"ן בחו"ל</t>
  </si>
  <si>
    <t>קרן פארו פוינט- Faropoint Frg</t>
  </si>
  <si>
    <t>23/10/19</t>
  </si>
  <si>
    <t>סה"כ קרנות השקעה אחרות בחו"ל</t>
  </si>
  <si>
    <t>SG VC 5 קרן- SG VC</t>
  </si>
  <si>
    <t>26/05/21</t>
  </si>
  <si>
    <t>קרן COLLER 8</t>
  </si>
  <si>
    <t>30/05/21</t>
  </si>
  <si>
    <t>LPA  Nordic Power- LPA  Nordic Power</t>
  </si>
  <si>
    <t>24/11/20</t>
  </si>
  <si>
    <t>קרן REVOLVER- REVOLVER</t>
  </si>
  <si>
    <t>קרן ויולה קרדיט 6- קרן ויולה</t>
  </si>
  <si>
    <t>12/05/21</t>
  </si>
  <si>
    <t>סה"כ כתבי אופציה בישראל</t>
  </si>
  <si>
    <t>סה"כ מט"ח/מט"ח</t>
  </si>
  <si>
    <t>פורוורד אירו/שקל 05/10/21 3.955 153851</t>
  </si>
  <si>
    <t>153851</t>
  </si>
  <si>
    <t>07/06/21</t>
  </si>
  <si>
    <t>פורוורד דולר/שקל 05/10/21 3.24 153848</t>
  </si>
  <si>
    <t>153848</t>
  </si>
  <si>
    <t>סה"כ כנגד חסכון עמיתים/מבוטחים</t>
  </si>
  <si>
    <t>996439</t>
  </si>
  <si>
    <t>לא</t>
  </si>
  <si>
    <t>3385</t>
  </si>
  <si>
    <t>4340</t>
  </si>
  <si>
    <t>04/11/18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</si>
  <si>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</si>
  <si>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</si>
  <si>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</si>
  <si>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</si>
  <si>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</si>
  <si>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</si>
  <si>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</si>
  <si>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</si>
  <si>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</si>
  <si>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</si>
  <si>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</si>
  <si>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</si>
  <si>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</si>
  <si>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</si>
  <si>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</si>
  <si>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</si>
  <si>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</si>
  <si>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</si>
  <si>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</si>
  <si>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</si>
  <si>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</si>
  <si>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</si>
  <si>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</si>
  <si>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</si>
  <si>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</si>
  <si>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</si>
  <si>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</si>
  <si>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</si>
  <si>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</si>
  <si>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</si>
  <si>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</si>
  <si>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REVOLVER</t>
  </si>
  <si>
    <t>ויולה קרדיט 6</t>
  </si>
  <si>
    <t>SG VC 5</t>
  </si>
  <si>
    <t>JTLV2 אלעד מגורים</t>
  </si>
  <si>
    <t>להב 3</t>
  </si>
  <si>
    <t>דאון טאון חיפה</t>
  </si>
  <si>
    <t>נדל"ן מניב בישראל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</si>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</sst>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" fillId="0" borderId="0" xfId="0" applyFont="1"/>
    <xf numFmtId="14" fontId="0" fillId="0" borderId="0" xfId="0" applyNumberFormat="1"/>
    <xf numFmtId="3" fontId="17" fillId="0" borderId="0" xfId="0" applyNumberFormat="1" applyFont="1"/>
    <xf numFmtId="3" fontId="1" fillId="0" borderId="0" xfId="0" applyNumberFormat="1" applyFont="1"/>
    <xf numFmtId="3" fontId="17" fillId="4" borderId="0" xfId="0" applyNumberFormat="1" applyFont="1" applyFill="1"/>
    <xf numFmtId="4" fontId="0" fillId="0" borderId="0" xfId="0" applyNumberFormat="1" applyFont="1" applyFill="1"/>
    <xf numFmtId="167" fontId="1" fillId="0" borderId="0" xfId="0" applyNumberFormat="1" applyFont="1"/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0" fillId="0" borderId="0" xfId="0" applyAlignment="1">
      <alignment horizontal="right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4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39" tableBorderDxfId="438">
  <autoFilter ref="B6:D42">
    <filterColumn colId="0" hiddenButton="1"/>
    <filterColumn colId="1" hiddenButton="1"/>
    <filterColumn colId="2" hiddenButton="1"/>
  </autoFilter>
  <tableColumns count="3">
    <tableColumn id="1" name="עמודה1" dataDxfId="437" dataCellStyle="Normal_2007-16618"/>
    <tableColumn id="2" name="שווי הוגן" dataDxfId="436"/>
    <tableColumn id="3" name="שעור מנכסי השקעה*" dataDxfId="4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34" headerRowBorderDxfId="433" tableBorderDxfId="432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3" totalsRowShown="0" headerRowDxfId="431" dataDxfId="429" headerRowBorderDxfId="430" tableBorderDxfId="428">
  <autoFilter ref="A6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27"/>
    <tableColumn id="2" name="מספר ני&quot;ע" dataDxfId="426"/>
    <tableColumn id="3" name="מספר מנפיק" dataDxfId="425"/>
    <tableColumn id="4" name="דירוג" dataDxfId="424"/>
    <tableColumn id="5" name="שם מדרג" dataDxfId="423"/>
    <tableColumn id="6" name="סוג מטבע" dataDxfId="422"/>
    <tableColumn id="7" name="שיעור ריבית" dataDxfId="421"/>
    <tableColumn id="8" name="תשואה לפידיון" dataDxfId="420"/>
    <tableColumn id="9" name="שווי שוק" dataDxfId="419"/>
    <tableColumn id="10" name="שעור מנכסי אפיק ההשקעה" dataDxfId="418"/>
    <tableColumn id="11" name="שעור מסך נכסי השקעה" dataDxfId="4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5" totalsRowShown="0" headerRowDxfId="416" dataDxfId="414" headerRowBorderDxfId="415" tableBorderDxfId="413">
  <autoFilter ref="A7:Q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12"/>
    <tableColumn id="2" name="מספר ני&quot;ע" dataDxfId="411"/>
    <tableColumn id="3" name="זירת מסחר" dataDxfId="410"/>
    <tableColumn id="4" name="דירוג" dataDxfId="409"/>
    <tableColumn id="5" name="שם מדרג" dataDxfId="408"/>
    <tableColumn id="6" name="תאריך רכישה" dataDxfId="407"/>
    <tableColumn id="7" name="מח&quot;מ" dataDxfId="406"/>
    <tableColumn id="8" name="סוג מטבע" dataDxfId="405"/>
    <tableColumn id="9" name="שיעור ריבית" dataDxfId="404"/>
    <tableColumn id="10" name="תשואה לפידיון" dataDxfId="403"/>
    <tableColumn id="11" name="ערך נקוב****" dataDxfId="402"/>
    <tableColumn id="12" name="שער***" dataDxfId="401"/>
    <tableColumn id="13" name="פדיון/ריבית/דיבידנד לקבל*****  " dataDxfId="400"/>
    <tableColumn id="14" name="שווי שוק" dataDxfId="399"/>
    <tableColumn id="15" name="שעור מערך נקוב**** מונפק" dataDxfId="398"/>
    <tableColumn id="16" name="שעור מנכסי אפיק ההשקעה" dataDxfId="397"/>
    <tableColumn id="17" name="שעור מסך נכסי השקעה**" dataDxfId="3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95" dataDxfId="393" headerRowBorderDxfId="394" tableBorderDxfId="392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91"/>
    <tableColumn id="2" name="מספר ני&quot;ע" dataDxfId="390"/>
    <tableColumn id="3" name="זירת מסחר" dataDxfId="389"/>
    <tableColumn id="4" name="ספק מידע" dataDxfId="388"/>
    <tableColumn id="5" name="מספר מנפיק" dataDxfId="387"/>
    <tableColumn id="6" name="ענף מסחר" dataDxfId="386"/>
    <tableColumn id="7" name="דירוג" dataDxfId="385"/>
    <tableColumn id="8" name="שם מדרג" dataDxfId="384"/>
    <tableColumn id="9" name="תאריך רכישה" dataDxfId="383"/>
    <tableColumn id="10" name="מח&quot;מ" dataDxfId="382"/>
    <tableColumn id="11" name="סוג מטבע" dataDxfId="381"/>
    <tableColumn id="12" name="שיעור ריבית" dataDxfId="380"/>
    <tableColumn id="13" name="תשואה לפידיון" dataDxfId="379"/>
    <tableColumn id="14" name="ערך נקוב****" dataDxfId="378"/>
    <tableColumn id="15" name="שער***" dataDxfId="377"/>
    <tableColumn id="16" name="פדיון/ריבית/דיבידנד לקבל*****  " dataDxfId="376"/>
    <tableColumn id="17" name="שווי שוק" dataDxfId="375"/>
    <tableColumn id="18" name="שעור מערך נקוב מונפק" dataDxfId="374"/>
    <tableColumn id="19" name="שעור מנכסי אפיק ההשקעה" dataDxfId="373"/>
    <tableColumn id="20" name="שעור מסך נכסי השקעה**" dataDxfId="3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71" totalsRowShown="0" headerRowDxfId="371" dataDxfId="369" headerRowBorderDxfId="370" tableBorderDxfId="368">
  <autoFilter ref="A7:T7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67"/>
    <tableColumn id="4" name="ספק מידע" dataDxfId="366"/>
    <tableColumn id="5" name="מספר מנפיק" dataDxfId="365"/>
    <tableColumn id="6" name="ענף מסחר"/>
    <tableColumn id="7" name="דירוג"/>
    <tableColumn id="8" name="שם מדרג" dataDxfId="364"/>
    <tableColumn id="9" name="תאריך רכישה" dataDxfId="363"/>
    <tableColumn id="10" name="מח&quot;מ" dataDxfId="362"/>
    <tableColumn id="11" name="סוג מטבע"/>
    <tableColumn id="12" name="שיעור ריבית" dataDxfId="361"/>
    <tableColumn id="13" name="תשואה לפידיון" dataDxfId="360"/>
    <tableColumn id="14" name="ערך נקוב****" dataDxfId="359"/>
    <tableColumn id="15" name="שער***" dataDxfId="358"/>
    <tableColumn id="16" name="פדיון/ריבית/דיבידנד לקבל*****  "/>
    <tableColumn id="17" name="שווי שוק" dataDxfId="357"/>
    <tableColumn id="18" name="שעור מערך נקוב מונפק" dataDxfId="356"/>
    <tableColumn id="19" name="שעור מנכסי אפיק ההשקעה" dataDxfId="355"/>
    <tableColumn id="20" name="שעור מסך נכסי השקעה**" dataDxfId="3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53" dataDxfId="351" headerRowBorderDxfId="352" tableBorderDxfId="350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49"/>
    <tableColumn id="2" name="מספר ני&quot;ע" dataDxfId="348"/>
    <tableColumn id="3" name="זירת מסחר" dataDxfId="347"/>
    <tableColumn id="4" name="ספק מידע" dataDxfId="346"/>
    <tableColumn id="5" name="מספר מנפיק" dataDxfId="345"/>
    <tableColumn id="6" name="ענף מסחר" dataDxfId="344"/>
    <tableColumn id="7" name="סוג מטבע" dataDxfId="343"/>
    <tableColumn id="8" name="ערך נקוב****" dataDxfId="342"/>
    <tableColumn id="9" name="שער***" dataDxfId="341"/>
    <tableColumn id="10" name="פדיון/ריבית/דיבידנד לקבל*****  " dataDxfId="340"/>
    <tableColumn id="11" name="שווי שוק" dataDxfId="339"/>
    <tableColumn id="12" name="שעור מערך נקוב מונפק" dataDxfId="338"/>
    <tableColumn id="13" name="שעור מנכסי אפיק ההשקעה" dataDxfId="337"/>
    <tableColumn id="14" name="שעור מסך נכסי השקעה**" dataDxfId="3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8" totalsRowShown="0" headerRowDxfId="335" dataDxfId="333" headerRowBorderDxfId="334" tableBorderDxfId="332">
  <autoFilter ref="A7:M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31"/>
    <tableColumn id="4" name="מספר מנפיק" dataDxfId="330"/>
    <tableColumn id="5" name="ענף מסחר"/>
    <tableColumn id="6" name="סוג מטבע"/>
    <tableColumn id="7" name="ערך נקוב****" dataDxfId="329"/>
    <tableColumn id="8" name="שער***" dataDxfId="328"/>
    <tableColumn id="9" name="פדיון/ריבית/דיבידנד לקבל*****  "/>
    <tableColumn id="10" name="שווי שוק" dataDxfId="327"/>
    <tableColumn id="11" name="שעור מערך נקוב מונפק" dataDxfId="326"/>
    <tableColumn id="12" name="שעור מנכסי אפיק ההשקעה" dataDxfId="325"/>
    <tableColumn id="13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23" dataDxfId="321" headerRowBorderDxfId="322" tableBorderDxfId="320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דירוג"/>
    <tableColumn id="7" name="שם מדרג" dataDxfId="317"/>
    <tableColumn id="8" name="סוג מטבע"/>
    <tableColumn id="9" name="ערך נקוב****" dataDxfId="316"/>
    <tableColumn id="10" name="שער***" dataDxfId="315"/>
    <tableColumn id="11" name="שווי שוק" dataDxfId="314"/>
    <tableColumn id="12" name="שעור מערך נקוב מונפק" dataDxfId="313"/>
    <tableColumn id="13" name="שעור מנכסי אפיק ההשקעה" dataDxfId="312"/>
    <tableColumn id="14" name="שעור מסך נכסי השקעה**" dataDxfId="3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310" dataDxfId="308" headerRowBorderDxfId="309" tableBorderDxfId="307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306"/>
    <tableColumn id="2" name="מספר ני&quot;ע" dataDxfId="305"/>
    <tableColumn id="3" name="זירת מסחר" dataDxfId="304"/>
    <tableColumn id="4" name="ענף מסחר" dataDxfId="303"/>
    <tableColumn id="5" name="סוג מטבע" dataDxfId="302"/>
    <tableColumn id="6" name="ערך נקוב****" dataDxfId="301"/>
    <tableColumn id="7" name="שער***" dataDxfId="300"/>
    <tableColumn id="8" name="שווי שוק" dataDxfId="299"/>
    <tableColumn id="9" name="שעור מערך נקוב מונפק" dataDxfId="298"/>
    <tableColumn id="10" name="שעור מנכסי אפיק ההשקעה" dataDxfId="297"/>
    <tableColumn id="11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95" dataDxfId="293" headerRowBorderDxfId="294" tableBorderDxfId="292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1"/>
    <tableColumn id="4" name="ענף מסחר"/>
    <tableColumn id="5" name="סוג מטבע"/>
    <tableColumn id="6" name="ערך נקוב****" dataDxfId="290"/>
    <tableColumn id="7" name="שער***" dataDxfId="289"/>
    <tableColumn id="8" name="שווי שוק" dataDxfId="288"/>
    <tableColumn id="9" name="שעור מערך נקוב מונפק" dataDxfId="287"/>
    <tableColumn id="10" name="שעור מנכסי אפיק ההשקעה" dataDxfId="286"/>
    <tableColumn id="11" name="שעור מסך נכסי השקעה**" dataDxfId="2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5" totalsRowShown="0" headerRowDxfId="284" dataDxfId="282" headerRowBorderDxfId="283" tableBorderDxfId="281">
  <autoFilter ref="A7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80"/>
    <tableColumn id="4" name="ענף מסחר"/>
    <tableColumn id="5" name="סוג מטבע"/>
    <tableColumn id="6" name="ערך נקוב****" dataDxfId="279"/>
    <tableColumn id="7" name="שער***" dataDxfId="278"/>
    <tableColumn id="8" name="שווי שוק" dataDxfId="277"/>
    <tableColumn id="9" name="שעור מנכסי אפיק ההשקעה" dataDxfId="276"/>
    <tableColumn id="10" name="שעור מסך נכסי השקעה**" dataDxfId="2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4" dataDxfId="272" headerRowBorderDxfId="273" tableBorderDxfId="271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0"/>
    <tableColumn id="4" name="דירוג"/>
    <tableColumn id="5" name="שם מדרג" dataDxfId="269"/>
    <tableColumn id="6" name="תאריך רכישה" dataDxfId="268"/>
    <tableColumn id="7" name="מח&quot;מ" dataDxfId="267"/>
    <tableColumn id="8" name="סוג מטבע"/>
    <tableColumn id="9" name="שיעור ריבית" dataDxfId="266"/>
    <tableColumn id="10" name="תשואה לפידיון" dataDxfId="265"/>
    <tableColumn id="11" name="ערך נקוב****" dataDxfId="264"/>
    <tableColumn id="12" name="שער***" dataDxfId="263"/>
    <tableColumn id="13" name="שווי שוק" dataDxfId="262"/>
    <tableColumn id="14" name="שעור מערך נקוב מונפק" dataDxfId="261"/>
    <tableColumn id="15" name="שעור מנכסי אפיק ההשקעה" dataDxfId="260"/>
    <tableColumn id="16" name="שעור מסך נכסי השקעה**" dataDxfId="2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8" dataDxfId="256" headerRowBorderDxfId="257" tableBorderDxfId="255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4"/>
    <tableColumn id="2" name="מספר ני&quot;ע" dataDxfId="253"/>
    <tableColumn id="3" name="דירוג" dataDxfId="252"/>
    <tableColumn id="4" name="שם מדרג" dataDxfId="251"/>
    <tableColumn id="5" name="תאריך רכישה" dataDxfId="250"/>
    <tableColumn id="6" name="מח&quot;מ" dataDxfId="249"/>
    <tableColumn id="7" name="סוג מטבע" dataDxfId="248"/>
    <tableColumn id="8" name="שיעור ריבית" dataDxfId="247"/>
    <tableColumn id="9" name="תשואה לפידיון" dataDxfId="246"/>
    <tableColumn id="10" name="ערך נקוב****" dataDxfId="245"/>
    <tableColumn id="11" name="שער***" dataDxfId="244"/>
    <tableColumn id="12" name="שווי הוגן" dataDxfId="243"/>
    <tableColumn id="13" name="שעור מערך נקוב מונפק" dataDxfId="242"/>
    <tableColumn id="14" name="שעור מנכסי אפיק ההשקעה" dataDxfId="241"/>
    <tableColumn id="15" name="שעור מסך נכסי השקעה**" dataDxfId="2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9" dataDxfId="237" headerRowBorderDxfId="238" tableBorderDxfId="236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5"/>
    <tableColumn id="2" name="מספר ני&quot;ע" dataDxfId="234"/>
    <tableColumn id="3" name="ספק המידע" dataDxfId="233"/>
    <tableColumn id="4" name="מספר מנפיק" dataDxfId="232"/>
    <tableColumn id="5" name="ענף מסחר" dataDxfId="231"/>
    <tableColumn id="6" name="דירוג" dataDxfId="230"/>
    <tableColumn id="7" name="שם מדרג" dataDxfId="229"/>
    <tableColumn id="8" name="תאריך רכישה" dataDxfId="228"/>
    <tableColumn id="9" name="מח&quot;מ" dataDxfId="227"/>
    <tableColumn id="10" name="סוג מטבע" dataDxfId="226"/>
    <tableColumn id="11" name="שיעור ריבית" dataDxfId="225"/>
    <tableColumn id="12" name="תשואה לפידיון" dataDxfId="224"/>
    <tableColumn id="13" name="ערך נקוב****" dataDxfId="223"/>
    <tableColumn id="14" name="שער***" dataDxfId="222"/>
    <tableColumn id="15" name="שווי הוגן" dataDxfId="221"/>
    <tableColumn id="16" name="שעור מערך נקוב מונפק" dataDxfId="220"/>
    <tableColumn id="17" name="שעור מנכסי אפיק ההשקעה" dataDxfId="219"/>
    <tableColumn id="18" name="שעור מסך נכסי השקעה**" dataDxfId="2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7" totalsRowShown="0" headerRowDxfId="217" dataDxfId="215" headerRowBorderDxfId="216" tableBorderDxfId="214">
  <autoFilter ref="A7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3"/>
    <tableColumn id="2" name="מספר ני&quot;ע" dataDxfId="212"/>
    <tableColumn id="3" name="ספק המידע" dataDxfId="211"/>
    <tableColumn id="4" name="מספר מנפיק" dataDxfId="210"/>
    <tableColumn id="5" name="ענף מסחר" dataDxfId="209"/>
    <tableColumn id="6" name="דירוג" dataDxfId="208"/>
    <tableColumn id="7" name="שם מדרג" dataDxfId="207"/>
    <tableColumn id="8" name="תאריך רכישה" dataDxfId="206"/>
    <tableColumn id="9" name="מח&quot;מ" dataDxfId="205"/>
    <tableColumn id="10" name="סוג מטבע" dataDxfId="204"/>
    <tableColumn id="11" name="שיעור ריבית" dataDxfId="203"/>
    <tableColumn id="12" name="תשואה לפידיון" dataDxfId="202"/>
    <tableColumn id="13" name="ערך נקוב****" dataDxfId="201"/>
    <tableColumn id="14" name="שער***" dataDxfId="200"/>
    <tableColumn id="15" name="שווי הוגן" dataDxfId="199"/>
    <tableColumn id="16" name="שעור מערך נקוב מונפק" dataDxfId="198"/>
    <tableColumn id="17" name="שעור מנכסי אפיק ההשקעה" dataDxfId="197"/>
    <tableColumn id="18" name="שעור מסך נכסי השקעה**" dataDxfId="1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9" totalsRowShown="0" headerRowDxfId="195" dataDxfId="193" headerRowBorderDxfId="194" tableBorderDxfId="192">
  <autoFilter ref="A7:L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91"/>
    <tableColumn id="4" name="מספר מנפיק" dataDxfId="190"/>
    <tableColumn id="5" name="ענף מסחר"/>
    <tableColumn id="6" name="סוג מטבע"/>
    <tableColumn id="7" name="ערך נקוב****" dataDxfId="189"/>
    <tableColumn id="8" name="שער***" dataDxfId="188"/>
    <tableColumn id="9" name="שווי הוגן" dataDxfId="187"/>
    <tableColumn id="10" name="שעור מערך נקוב מונפק" dataDxfId="186"/>
    <tableColumn id="11" name="שעור מנכסי אפיק ההשקעה" dataDxfId="185">
      <calculatedColumnFormula>I8/$I$10</calculatedColumnFormula>
    </tableColumn>
    <tableColumn id="12" name="שעור מסך נכסי השקעה**" dataDxfId="184">
      <calculatedColumnFormula>I8/'סכום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33" totalsRowShown="0" headerRowDxfId="183" dataDxfId="181" headerRowBorderDxfId="182" tableBorderDxfId="180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79"/>
    <tableColumn id="6" name="שער***" dataDxfId="178"/>
    <tableColumn id="7" name="שווי הוגן" dataDxfId="177"/>
    <tableColumn id="8" name="שעור מערך נקוב מונפק" dataDxfId="176"/>
    <tableColumn id="9" name="שעור מנכסי אפיק ההשקעה" dataDxfId="175"/>
    <tableColumn id="10" name="שעור מסך נכסי השקעה**" dataDxfId="1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73" headerRowBorderDxfId="172" tableBorderDxfId="171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7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9" dataDxfId="167" headerRowBorderDxfId="168" tableBorderDxfId="166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5"/>
    <tableColumn id="6" name="ערך נקוב****" dataDxfId="164"/>
    <tableColumn id="7" name="שער***" dataDxfId="163"/>
    <tableColumn id="8" name="שווי הוגן" dataDxfId="162"/>
    <tableColumn id="9" name="שעור מערך נקוב מונפק" dataDxfId="161"/>
    <tableColumn id="10" name="שעור מנכסי אפיק ההשקעה" dataDxfId="160"/>
    <tableColumn id="11" name="שעור מסך נכסי השקעה**" dataDxfId="1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1" totalsRowShown="0" headerRowDxfId="149" dataDxfId="150" headerRowBorderDxfId="157" tableBorderDxfId="158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6"/>
    <tableColumn id="6" name="ערך נקוב****" dataDxfId="155"/>
    <tableColumn id="7" name="שער***" dataDxfId="154"/>
    <tableColumn id="8" name="שווי הוגן" dataDxfId="153"/>
    <tableColumn id="9" name="שעור מנכסי אפיק ההשקעה" dataDxfId="152"/>
    <tableColumn id="10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3" dataDxfId="134" headerRowBorderDxfId="147" tableBorderDxfId="14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46"/>
    <tableColumn id="4" name="דירוג"/>
    <tableColumn id="5" name="שם מדרג" dataDxfId="145"/>
    <tableColumn id="6" name="תאריך רכישה" dataDxfId="144"/>
    <tableColumn id="7" name="מח&quot;מ" dataDxfId="143"/>
    <tableColumn id="8" name="סוג מטבע"/>
    <tableColumn id="9" name="שיעור ריבית" dataDxfId="142"/>
    <tableColumn id="10" name="תשואה לפידיון" dataDxfId="141"/>
    <tableColumn id="11" name="ערך נקוב****" dataDxfId="140"/>
    <tableColumn id="12" name="שער***" dataDxfId="139"/>
    <tableColumn id="13" name="שווי הוגן" dataDxfId="138"/>
    <tableColumn id="14" name="שעור מערך נקוב מונפק" dataDxfId="137"/>
    <tableColumn id="15" name="שעור מנכסי אפיק ההשקעה" dataDxfId="136"/>
    <tableColumn id="16" name="שעור מסך נכסי השקעה**" dataDxfId="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0" totalsRowShown="0" headerRowDxfId="117" dataDxfId="118" headerRowBorderDxfId="131" tableBorderDxfId="132">
  <autoFilter ref="A6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30"/>
    <tableColumn id="3" name="מספר ני&quot;ע"/>
    <tableColumn id="4" name="מספר מנפיק" dataDxfId="129"/>
    <tableColumn id="5" name="דירוג"/>
    <tableColumn id="6" name="תאריך רכישה" dataDxfId="128"/>
    <tableColumn id="7" name="שם מדרג" dataDxfId="127"/>
    <tableColumn id="8" name="מח&quot;מ" dataDxfId="126"/>
    <tableColumn id="9" name="ענף משק"/>
    <tableColumn id="10" name="סוג מטבע"/>
    <tableColumn id="11" name="שיעור ריבית ממוצע" dataDxfId="125"/>
    <tableColumn id="12" name="תשואה לפידיון" dataDxfId="124"/>
    <tableColumn id="13" name="ערך נקוב****" dataDxfId="123"/>
    <tableColumn id="14" name="שער***" dataDxfId="122"/>
    <tableColumn id="15" name="שווי הוגן" dataDxfId="121"/>
    <tableColumn id="16" name="שעור מנכסי אפיק ההשקעה" dataDxfId="120"/>
    <tableColumn id="17" name="שעור מסך נכסי השקעה**" dataDxfId="1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3" dataDxfId="104" headerRowBorderDxfId="115" tableBorderDxfId="116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14"/>
    <tableColumn id="4" name="דירוג"/>
    <tableColumn id="5" name="שם מדרג" dataDxfId="113"/>
    <tableColumn id="6" name="מח&quot;מ" dataDxfId="112"/>
    <tableColumn id="7" name="סוג מטבע"/>
    <tableColumn id="8" name="תנאי ושיעור ריבית" dataDxfId="111"/>
    <tableColumn id="9" name="תשואה לפידיון" dataDxfId="110"/>
    <tableColumn id="10" name="ערך נקוב****" dataDxfId="109"/>
    <tableColumn id="11" name="שער***" dataDxfId="108"/>
    <tableColumn id="12" name="שווי הוגן" dataDxfId="107"/>
    <tableColumn id="13" name="שעור מנכסי אפיק ההשקעה" dataDxfId="106"/>
    <tableColumn id="14" name="שעור מסך נכסי השקעה**" dataDxfId="1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90" dataDxfId="91" headerRowBorderDxfId="101" tableBorderDxfId="102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100"/>
    <tableColumn id="2" name="תאריך שערוך אחרון" dataDxfId="99"/>
    <tableColumn id="3" name="אופי הנכס" dataDxfId="98"/>
    <tableColumn id="4" name="שעור תשואה במהלך התקופה" dataDxfId="97"/>
    <tableColumn id="5" name="סוג מטבע" dataDxfId="96"/>
    <tableColumn id="6" name="שווי משוערך" dataDxfId="95"/>
    <tableColumn id="7" name="שעור מנכסי אפיק ההשקעה" dataDxfId="94"/>
    <tableColumn id="8" name="שעור מסך נכסי השקעה" dataDxfId="93"/>
    <tableColumn id="9" name="כתובת הנכס" dataDxfId="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76" dataDxfId="77" headerRowBorderDxfId="88" tableBorderDxfId="89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87"/>
    <tableColumn id="2" name="מספר מנפיק" dataDxfId="86"/>
    <tableColumn id="3" name="דירוג" dataDxfId="85"/>
    <tableColumn id="4" name="שם המדרג" dataDxfId="84"/>
    <tableColumn id="5" name="שעור הריבית" dataDxfId="83"/>
    <tableColumn id="6" name="סוג מטבע" dataDxfId="82"/>
    <tableColumn id="7" name="תשואה לפדיון" dataDxfId="81"/>
    <tableColumn id="8" name="שווי הוגן" dataDxfId="80"/>
    <tableColumn id="9" name="שעור מנכסי אפיק ההשקעה" dataDxfId="79"/>
    <tableColumn id="10" name="שעור מסך נכסי השקעה" dataDxfId="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048576" totalsRowShown="0" headerRowDxfId="62" dataDxfId="63" headerRowBorderDxfId="74" tableBorderDxfId="75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3"/>
    <tableColumn id="2" name="מספר ני&quot;ע" dataDxfId="72"/>
    <tableColumn id="3" name="דירוג" dataDxfId="71"/>
    <tableColumn id="4" name="שם המדרג" dataDxfId="70"/>
    <tableColumn id="5" name="שעור הריבית" dataDxfId="69"/>
    <tableColumn id="6" name="סוג מטבע" dataDxfId="68"/>
    <tableColumn id="7" name="תשואה לפדיון" dataDxfId="67"/>
    <tableColumn id="8" name="שווי הוגן" dataDxfId="66"/>
    <tableColumn id="9" name="שעור מנכסי אפיק ההשקעה" dataDxfId="65"/>
    <tableColumn id="10" name="שעור מסך נכסי השקעה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7" totalsRowShown="0" headerRowBorderDxfId="60" tableBorderDxfId="61">
  <autoFilter ref="A6:C17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tabSelected="1" topLeftCell="A22" workbookViewId="0">
      <selection activeCell="C45" sqref="C45"/>
    </sheetView>
  </sheetViews>
  <sheetFormatPr defaultColWidth="0" defaultRowHeight="18" zeroHeight="1"/>
  <cols>
    <col min="1" max="1" width="28.42578125" style="1" customWidth="1"/>
    <col min="2" max="2" width="47.28515625" style="11" customWidth="1"/>
    <col min="3" max="3" width="18" style="1" customWidth="1"/>
    <col min="4" max="4" width="21.42578125" style="1" customWidth="1"/>
    <col min="5" max="5" width="6.7109375" style="1" hidden="1" customWidth="1"/>
    <col min="6" max="6" width="10.140625" style="1" hidden="1" customWidth="1"/>
    <col min="7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8" t="s">
        <v>4</v>
      </c>
      <c r="C5" s="79"/>
      <c r="D5" s="80"/>
    </row>
    <row r="6" spans="1:36" s="3" customFormat="1">
      <c r="B6" s="40" t="s">
        <v>742</v>
      </c>
      <c r="C6" s="81" t="s">
        <v>5</v>
      </c>
      <c r="D6" s="82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714</v>
      </c>
      <c r="B10" s="57" t="s">
        <v>13</v>
      </c>
      <c r="C10" s="63">
        <f>מזומנים!I9</f>
        <v>21775.585824807946</v>
      </c>
      <c r="D10" s="64">
        <f>מזומנים!K9</f>
        <v>5.69142961609908E-2</v>
      </c>
    </row>
    <row r="11" spans="1:36">
      <c r="B11" s="57" t="s">
        <v>14</v>
      </c>
      <c r="C11" s="50"/>
      <c r="D11" s="50"/>
    </row>
    <row r="12" spans="1:36">
      <c r="A12" s="9" t="s">
        <v>715</v>
      </c>
      <c r="B12" s="58" t="s">
        <v>15</v>
      </c>
      <c r="C12" s="65">
        <v>287555.18457809999</v>
      </c>
      <c r="D12" s="66">
        <f>C12/$C$41</f>
        <v>0.75157568982880396</v>
      </c>
    </row>
    <row r="13" spans="1:36">
      <c r="A13" s="9" t="s">
        <v>716</v>
      </c>
      <c r="B13" s="58" t="s">
        <v>16</v>
      </c>
      <c r="C13" s="65">
        <v>0</v>
      </c>
      <c r="D13" s="66">
        <f t="shared" ref="D13:D21" si="0">C13/$C$41</f>
        <v>0</v>
      </c>
    </row>
    <row r="14" spans="1:36">
      <c r="A14" s="9" t="s">
        <v>717</v>
      </c>
      <c r="B14" s="58" t="s">
        <v>17</v>
      </c>
      <c r="C14" s="65">
        <v>26289.918264322001</v>
      </c>
      <c r="D14" s="66">
        <f t="shared" si="0"/>
        <v>6.8713292316536806E-2</v>
      </c>
    </row>
    <row r="15" spans="1:36">
      <c r="A15" s="9" t="s">
        <v>540</v>
      </c>
      <c r="B15" s="58" t="s">
        <v>18</v>
      </c>
      <c r="C15" s="65">
        <v>399.48537800000003</v>
      </c>
      <c r="D15" s="66">
        <f t="shared" si="0"/>
        <v>1.0441247963843419E-3</v>
      </c>
    </row>
    <row r="16" spans="1:36">
      <c r="A16" s="9" t="s">
        <v>718</v>
      </c>
      <c r="B16" s="58" t="s">
        <v>194</v>
      </c>
      <c r="C16" s="65">
        <v>16862.704119800001</v>
      </c>
      <c r="D16" s="66">
        <f t="shared" si="0"/>
        <v>4.40736219025658E-2</v>
      </c>
    </row>
    <row r="17" spans="1:4">
      <c r="A17" s="9" t="s">
        <v>719</v>
      </c>
      <c r="B17" s="58" t="s">
        <v>19</v>
      </c>
      <c r="C17" s="65">
        <v>1001.48484906</v>
      </c>
      <c r="D17" s="66">
        <f t="shared" si="0"/>
        <v>2.6175555394339759E-3</v>
      </c>
    </row>
    <row r="18" spans="1:4">
      <c r="A18" s="9" t="s">
        <v>720</v>
      </c>
      <c r="B18" s="58" t="s">
        <v>20</v>
      </c>
      <c r="C18" s="65">
        <v>0</v>
      </c>
      <c r="D18" s="66">
        <f t="shared" si="0"/>
        <v>0</v>
      </c>
    </row>
    <row r="19" spans="1:4">
      <c r="A19" s="9" t="s">
        <v>721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722</v>
      </c>
      <c r="B20" s="58" t="s">
        <v>22</v>
      </c>
      <c r="C20" s="65">
        <v>-264.06474187634529</v>
      </c>
      <c r="D20" s="66">
        <f t="shared" si="0"/>
        <v>-6.9017931575939386E-4</v>
      </c>
    </row>
    <row r="21" spans="1:4">
      <c r="A21" s="9" t="s">
        <v>723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50"/>
    </row>
    <row r="23" spans="1:4">
      <c r="A23" s="9" t="s">
        <v>724</v>
      </c>
      <c r="B23" s="58" t="s">
        <v>25</v>
      </c>
      <c r="C23" s="65">
        <v>0</v>
      </c>
      <c r="D23" s="66">
        <f t="shared" ref="D23:D36" si="1">C23/$C$41</f>
        <v>0</v>
      </c>
    </row>
    <row r="24" spans="1:4">
      <c r="A24" s="9" t="s">
        <v>725</v>
      </c>
      <c r="B24" s="58" t="s">
        <v>26</v>
      </c>
      <c r="C24" s="65">
        <v>0</v>
      </c>
      <c r="D24" s="66">
        <f t="shared" si="1"/>
        <v>0</v>
      </c>
    </row>
    <row r="25" spans="1:4">
      <c r="A25" s="9" t="s">
        <v>726</v>
      </c>
      <c r="B25" s="58" t="s">
        <v>17</v>
      </c>
      <c r="C25" s="65">
        <v>3162.3287706599999</v>
      </c>
      <c r="D25" s="66">
        <f t="shared" si="1"/>
        <v>8.2652984704879948E-3</v>
      </c>
    </row>
    <row r="26" spans="1:4">
      <c r="A26" s="9" t="s">
        <v>727</v>
      </c>
      <c r="B26" s="58" t="s">
        <v>27</v>
      </c>
      <c r="C26" s="75">
        <f>'לא סחיר - מניות'!I10</f>
        <v>7300.2119256903243</v>
      </c>
      <c r="D26" s="66">
        <f t="shared" si="1"/>
        <v>1.9080378682781111E-2</v>
      </c>
    </row>
    <row r="27" spans="1:4">
      <c r="A27" s="9" t="s">
        <v>728</v>
      </c>
      <c r="B27" s="58" t="s">
        <v>28</v>
      </c>
      <c r="C27" s="65">
        <v>10253.75566512484</v>
      </c>
      <c r="D27" s="66">
        <f t="shared" si="1"/>
        <v>2.6799981014632445E-2</v>
      </c>
    </row>
    <row r="28" spans="1:4">
      <c r="A28" s="9" t="s">
        <v>729</v>
      </c>
      <c r="B28" s="58" t="s">
        <v>29</v>
      </c>
      <c r="C28" s="65">
        <v>0</v>
      </c>
      <c r="D28" s="66">
        <f t="shared" si="1"/>
        <v>0</v>
      </c>
    </row>
    <row r="29" spans="1:4">
      <c r="A29" s="9" t="s">
        <v>730</v>
      </c>
      <c r="B29" s="58" t="s">
        <v>30</v>
      </c>
      <c r="C29" s="65">
        <v>0</v>
      </c>
      <c r="D29" s="66">
        <f t="shared" si="1"/>
        <v>0</v>
      </c>
    </row>
    <row r="30" spans="1:4">
      <c r="A30" s="9" t="s">
        <v>731</v>
      </c>
      <c r="B30" s="58" t="s">
        <v>31</v>
      </c>
      <c r="C30" s="65">
        <v>-17.6610989391171</v>
      </c>
      <c r="D30" s="66">
        <f t="shared" si="1"/>
        <v>-4.6160366184239559E-5</v>
      </c>
    </row>
    <row r="31" spans="1:4">
      <c r="A31" s="9" t="s">
        <v>732</v>
      </c>
      <c r="B31" s="58" t="s">
        <v>32</v>
      </c>
      <c r="C31" s="65">
        <v>0</v>
      </c>
      <c r="D31" s="66">
        <f t="shared" si="1"/>
        <v>0</v>
      </c>
    </row>
    <row r="32" spans="1:4">
      <c r="A32" s="9" t="s">
        <v>733</v>
      </c>
      <c r="B32" s="57" t="s">
        <v>33</v>
      </c>
      <c r="C32" s="65">
        <v>6777.363565370275</v>
      </c>
      <c r="D32" s="66">
        <f t="shared" si="1"/>
        <v>1.771382318958091E-2</v>
      </c>
    </row>
    <row r="33" spans="1:6">
      <c r="A33" s="9" t="s">
        <v>734</v>
      </c>
      <c r="B33" s="57" t="s">
        <v>34</v>
      </c>
      <c r="C33" s="65">
        <v>0</v>
      </c>
      <c r="D33" s="66">
        <f t="shared" si="1"/>
        <v>0</v>
      </c>
    </row>
    <row r="34" spans="1:6">
      <c r="A34" s="9" t="s">
        <v>735</v>
      </c>
      <c r="B34" s="57" t="s">
        <v>35</v>
      </c>
      <c r="C34" s="75">
        <f>'זכויות מקרקעין'!F9</f>
        <v>0</v>
      </c>
      <c r="D34" s="66">
        <f t="shared" si="1"/>
        <v>0</v>
      </c>
    </row>
    <row r="35" spans="1:6">
      <c r="A35" s="9" t="s">
        <v>736</v>
      </c>
      <c r="B35" s="57" t="s">
        <v>36</v>
      </c>
      <c r="C35" s="65">
        <v>0</v>
      </c>
      <c r="D35" s="66">
        <f t="shared" si="1"/>
        <v>0</v>
      </c>
    </row>
    <row r="36" spans="1:6">
      <c r="A36" s="9" t="s">
        <v>737</v>
      </c>
      <c r="B36" s="57" t="s">
        <v>37</v>
      </c>
      <c r="C36" s="65">
        <v>1506.7972649999999</v>
      </c>
      <c r="D36" s="66">
        <f t="shared" si="1"/>
        <v>3.9382777797454405E-3</v>
      </c>
    </row>
    <row r="37" spans="1:6">
      <c r="A37" s="9"/>
      <c r="B37" s="59" t="s">
        <v>38</v>
      </c>
      <c r="C37" s="50"/>
      <c r="D37" s="50"/>
    </row>
    <row r="38" spans="1:6">
      <c r="A38" s="9" t="s">
        <v>738</v>
      </c>
      <c r="B38" s="60" t="s">
        <v>39</v>
      </c>
      <c r="C38" s="65">
        <v>0</v>
      </c>
      <c r="D38" s="66">
        <f t="shared" ref="D38:D41" si="2">C38/$C$41</f>
        <v>0</v>
      </c>
    </row>
    <row r="39" spans="1:6">
      <c r="A39" s="9" t="s">
        <v>739</v>
      </c>
      <c r="B39" s="60" t="s">
        <v>40</v>
      </c>
      <c r="C39" s="65">
        <v>0</v>
      </c>
      <c r="D39" s="66">
        <f t="shared" si="2"/>
        <v>0</v>
      </c>
    </row>
    <row r="40" spans="1:6">
      <c r="A40" s="9" t="s">
        <v>740</v>
      </c>
      <c r="B40" s="60" t="s">
        <v>41</v>
      </c>
      <c r="C40" s="65">
        <v>0</v>
      </c>
      <c r="D40" s="66">
        <f t="shared" si="2"/>
        <v>0</v>
      </c>
    </row>
    <row r="41" spans="1:6">
      <c r="B41" s="60" t="s">
        <v>42</v>
      </c>
      <c r="C41" s="65">
        <f>SUM(C10:C40)</f>
        <v>382603.09436511993</v>
      </c>
      <c r="D41" s="66">
        <f t="shared" si="2"/>
        <v>1</v>
      </c>
      <c r="F41" s="65"/>
    </row>
    <row r="42" spans="1:6">
      <c r="A42" s="9" t="s">
        <v>741</v>
      </c>
      <c r="B42" s="61" t="s">
        <v>43</v>
      </c>
      <c r="C42" s="65">
        <f>'יתרת התחייבות להשקעה'!B9</f>
        <v>6029.3098453999992</v>
      </c>
      <c r="D42" s="66">
        <v>0</v>
      </c>
    </row>
    <row r="43" spans="1:6">
      <c r="B43" s="10" t="s">
        <v>200</v>
      </c>
    </row>
    <row r="44" spans="1:6">
      <c r="C44" s="83" t="s">
        <v>44</v>
      </c>
      <c r="D44" s="82" t="s">
        <v>45</v>
      </c>
    </row>
    <row r="45" spans="1:6">
      <c r="C45" s="12" t="s">
        <v>9</v>
      </c>
      <c r="D45" s="12" t="s">
        <v>10</v>
      </c>
    </row>
    <row r="46" spans="1:6">
      <c r="C46" t="s">
        <v>109</v>
      </c>
      <c r="D46">
        <v>3.8748</v>
      </c>
    </row>
    <row r="47" spans="1:6">
      <c r="C47" t="s">
        <v>105</v>
      </c>
      <c r="D47">
        <v>3.26</v>
      </c>
    </row>
    <row r="48" spans="1: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4" t="s">
        <v>46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2" s="16" customFormat="1">
      <c r="A6" s="86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21775.585824807946</v>
      </c>
      <c r="J9" s="64">
        <f>I9/$I$9</f>
        <v>1</v>
      </c>
      <c r="K9" s="64">
        <f>I9/'סכום נכסי הקרן'!$C$41</f>
        <v>5.69142961609908E-2</v>
      </c>
    </row>
    <row r="10" spans="1:12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21775.585824807946</v>
      </c>
      <c r="J10" s="68">
        <f t="shared" ref="J10:J25" si="0">I10/$I$9</f>
        <v>1</v>
      </c>
      <c r="K10" s="68">
        <f>I10/'סכום נכסי הקרן'!$C$41</f>
        <v>5.69142961609908E-2</v>
      </c>
    </row>
    <row r="11" spans="1:12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69">
        <f>I12+I13</f>
        <v>15105.345319999944</v>
      </c>
      <c r="J11" s="68">
        <f t="shared" si="0"/>
        <v>0.69368261508680529</v>
      </c>
      <c r="K11" s="68">
        <f>I11/'סכום נכסי הקרן'!$C$41</f>
        <v>3.948045779678102E-2</v>
      </c>
    </row>
    <row r="12" spans="1:12">
      <c r="A12" t="s">
        <v>203</v>
      </c>
      <c r="B12" t="s">
        <v>204</v>
      </c>
      <c r="C12" t="s">
        <v>205</v>
      </c>
      <c r="D12" t="s">
        <v>206</v>
      </c>
      <c r="E12" t="s">
        <v>149</v>
      </c>
      <c r="F12" t="s">
        <v>101</v>
      </c>
      <c r="G12" s="66">
        <v>0</v>
      </c>
      <c r="H12" s="66">
        <v>0</v>
      </c>
      <c r="I12" s="65">
        <v>5.364E-2</v>
      </c>
      <c r="J12" s="66">
        <f t="shared" si="0"/>
        <v>2.4633091587777335E-6</v>
      </c>
      <c r="K12" s="66">
        <f>I12/'סכום נכסי הקרן'!$C$41</f>
        <v>1.4019750699875704E-7</v>
      </c>
    </row>
    <row r="13" spans="1:12">
      <c r="A13" t="s">
        <v>207</v>
      </c>
      <c r="B13" t="s">
        <v>208</v>
      </c>
      <c r="C13" t="s">
        <v>209</v>
      </c>
      <c r="D13" t="s">
        <v>210</v>
      </c>
      <c r="E13" t="s">
        <v>211</v>
      </c>
      <c r="F13" t="s">
        <v>101</v>
      </c>
      <c r="G13" s="66">
        <v>0</v>
      </c>
      <c r="H13" s="66">
        <v>0</v>
      </c>
      <c r="I13" s="65">
        <f>14128.10168+977.189999999944</f>
        <v>15105.291679999944</v>
      </c>
      <c r="J13" s="66">
        <f t="shared" si="0"/>
        <v>0.69368015177764653</v>
      </c>
      <c r="K13" s="66">
        <f>I13/'סכום נכסי הקרן'!$C$41</f>
        <v>3.948031759927402E-2</v>
      </c>
    </row>
    <row r="14" spans="1:12">
      <c r="A14" s="67" t="s">
        <v>212</v>
      </c>
      <c r="C14" s="14"/>
      <c r="H14" s="68">
        <v>0</v>
      </c>
      <c r="I14" s="69">
        <v>6670.240504808</v>
      </c>
      <c r="J14" s="68">
        <f t="shared" si="0"/>
        <v>0.3063173849131946</v>
      </c>
      <c r="K14" s="68">
        <f>I14/'סכום נכסי הקרן'!$C$41</f>
        <v>1.7433838364209774E-2</v>
      </c>
    </row>
    <row r="15" spans="1:12">
      <c r="A15" t="s">
        <v>213</v>
      </c>
      <c r="B15" t="s">
        <v>214</v>
      </c>
      <c r="C15" t="s">
        <v>205</v>
      </c>
      <c r="D15" t="s">
        <v>206</v>
      </c>
      <c r="E15" t="s">
        <v>149</v>
      </c>
      <c r="F15" t="s">
        <v>109</v>
      </c>
      <c r="G15" s="66">
        <v>0</v>
      </c>
      <c r="H15" s="66">
        <v>0</v>
      </c>
      <c r="I15" s="65">
        <v>0.37101210000000001</v>
      </c>
      <c r="J15" s="66">
        <f t="shared" si="0"/>
        <v>1.7037984786490686E-5</v>
      </c>
      <c r="K15" s="66">
        <f>I15/'סכום נכסי הקרן'!$C$41</f>
        <v>9.6970491212478641E-7</v>
      </c>
    </row>
    <row r="16" spans="1:12">
      <c r="A16" t="s">
        <v>215</v>
      </c>
      <c r="B16" t="s">
        <v>216</v>
      </c>
      <c r="C16" t="s">
        <v>209</v>
      </c>
      <c r="D16" t="s">
        <v>210</v>
      </c>
      <c r="E16" t="s">
        <v>211</v>
      </c>
      <c r="F16" t="s">
        <v>109</v>
      </c>
      <c r="G16" s="66">
        <v>0</v>
      </c>
      <c r="H16" s="66">
        <v>0</v>
      </c>
      <c r="I16" s="65">
        <v>1.9575877079999999</v>
      </c>
      <c r="J16" s="66">
        <f t="shared" si="0"/>
        <v>8.98982798327202E-5</v>
      </c>
      <c r="K16" s="66">
        <f>I16/'סכום נכסי הקרן'!$C$41</f>
        <v>5.1164973227630635E-6</v>
      </c>
    </row>
    <row r="17" spans="1:11">
      <c r="A17" t="s">
        <v>217</v>
      </c>
      <c r="B17" t="s">
        <v>218</v>
      </c>
      <c r="C17" t="s">
        <v>205</v>
      </c>
      <c r="D17" t="s">
        <v>206</v>
      </c>
      <c r="E17" t="s">
        <v>149</v>
      </c>
      <c r="F17" t="s">
        <v>105</v>
      </c>
      <c r="G17" s="66">
        <v>0</v>
      </c>
      <c r="H17" s="66">
        <v>0</v>
      </c>
      <c r="I17" s="65">
        <v>32.836024000000002</v>
      </c>
      <c r="J17" s="66">
        <f t="shared" si="0"/>
        <v>1.5079283865966717E-3</v>
      </c>
      <c r="K17" s="66">
        <f>I17/'סכום נכסי הקרן'!$C$41</f>
        <v>8.5822682784328011E-5</v>
      </c>
    </row>
    <row r="18" spans="1:11">
      <c r="A18" t="s">
        <v>219</v>
      </c>
      <c r="B18" t="s">
        <v>220</v>
      </c>
      <c r="C18" t="s">
        <v>209</v>
      </c>
      <c r="D18" t="s">
        <v>210</v>
      </c>
      <c r="E18" t="s">
        <v>211</v>
      </c>
      <c r="F18" t="s">
        <v>105</v>
      </c>
      <c r="G18" s="66">
        <v>0</v>
      </c>
      <c r="H18" s="66">
        <v>0</v>
      </c>
      <c r="I18" s="65">
        <v>6635.0758809999998</v>
      </c>
      <c r="J18" s="66">
        <f t="shared" si="0"/>
        <v>0.30470252026197875</v>
      </c>
      <c r="K18" s="66">
        <f>I18/'סכום נכסי הקרן'!$C$41</f>
        <v>1.7341929479190558E-2</v>
      </c>
    </row>
    <row r="19" spans="1:11">
      <c r="A19" s="67" t="s">
        <v>221</v>
      </c>
      <c r="C19" s="14"/>
      <c r="H19" s="68">
        <v>0</v>
      </c>
      <c r="I19" s="69">
        <v>0</v>
      </c>
      <c r="J19" s="68">
        <f t="shared" si="0"/>
        <v>0</v>
      </c>
      <c r="K19" s="68">
        <f>I19/'סכום נכסי הקרן'!$C$41</f>
        <v>0</v>
      </c>
    </row>
    <row r="20" spans="1:11">
      <c r="A20" t="s">
        <v>222</v>
      </c>
      <c r="B20" t="s">
        <v>222</v>
      </c>
      <c r="C20" s="14"/>
      <c r="D20" t="s">
        <v>222</v>
      </c>
      <c r="F20" t="s">
        <v>222</v>
      </c>
      <c r="G20" s="66">
        <v>0</v>
      </c>
      <c r="H20" s="66">
        <v>0</v>
      </c>
      <c r="I20" s="65">
        <v>0</v>
      </c>
      <c r="J20" s="66">
        <f t="shared" si="0"/>
        <v>0</v>
      </c>
      <c r="K20" s="66">
        <f>I20/'סכום נכסי הקרן'!$C$41</f>
        <v>0</v>
      </c>
    </row>
    <row r="21" spans="1:11">
      <c r="A21" s="67" t="s">
        <v>223</v>
      </c>
      <c r="C21" s="14"/>
      <c r="H21" s="68">
        <v>0</v>
      </c>
      <c r="I21" s="69">
        <v>0</v>
      </c>
      <c r="J21" s="68">
        <f t="shared" si="0"/>
        <v>0</v>
      </c>
      <c r="K21" s="68">
        <f>I21/'סכום נכסי הקרן'!$C$41</f>
        <v>0</v>
      </c>
    </row>
    <row r="22" spans="1:11">
      <c r="A22" t="s">
        <v>222</v>
      </c>
      <c r="B22" t="s">
        <v>222</v>
      </c>
      <c r="C22" s="14"/>
      <c r="D22" t="s">
        <v>222</v>
      </c>
      <c r="F22" t="s">
        <v>222</v>
      </c>
      <c r="G22" s="66">
        <v>0</v>
      </c>
      <c r="H22" s="66">
        <v>0</v>
      </c>
      <c r="I22" s="65">
        <v>0</v>
      </c>
      <c r="J22" s="66">
        <f t="shared" si="0"/>
        <v>0</v>
      </c>
      <c r="K22" s="66">
        <f>I22/'סכום נכסי הקרן'!$C$41</f>
        <v>0</v>
      </c>
    </row>
    <row r="23" spans="1:11">
      <c r="A23" s="67" t="s">
        <v>224</v>
      </c>
      <c r="C23" s="14"/>
      <c r="H23" s="68">
        <v>0</v>
      </c>
      <c r="I23" s="69">
        <v>0</v>
      </c>
      <c r="J23" s="68">
        <f t="shared" si="0"/>
        <v>0</v>
      </c>
      <c r="K23" s="68">
        <f>I23/'סכום נכסי הקרן'!$C$41</f>
        <v>0</v>
      </c>
    </row>
    <row r="24" spans="1:11">
      <c r="A24" t="s">
        <v>222</v>
      </c>
      <c r="B24" t="s">
        <v>222</v>
      </c>
      <c r="C24" s="14"/>
      <c r="D24" t="s">
        <v>222</v>
      </c>
      <c r="F24" t="s">
        <v>222</v>
      </c>
      <c r="G24" s="66">
        <v>0</v>
      </c>
      <c r="H24" s="66">
        <v>0</v>
      </c>
      <c r="I24" s="65">
        <v>0</v>
      </c>
      <c r="J24" s="66">
        <f t="shared" si="0"/>
        <v>0</v>
      </c>
      <c r="K24" s="66">
        <f>I24/'סכום נכסי הקרן'!$C$41</f>
        <v>0</v>
      </c>
    </row>
    <row r="25" spans="1:11">
      <c r="A25" s="67" t="s">
        <v>225</v>
      </c>
      <c r="C25" s="14"/>
      <c r="H25" s="68">
        <v>0</v>
      </c>
      <c r="I25" s="69">
        <v>0</v>
      </c>
      <c r="J25" s="68">
        <f t="shared" si="0"/>
        <v>0</v>
      </c>
      <c r="K25" s="68">
        <f>I25/'סכום נכסי הקרן'!$C$41</f>
        <v>0</v>
      </c>
    </row>
    <row r="26" spans="1:11">
      <c r="A26" t="s">
        <v>222</v>
      </c>
      <c r="B26" t="s">
        <v>222</v>
      </c>
      <c r="C26" s="14"/>
      <c r="D26" t="s">
        <v>222</v>
      </c>
      <c r="F26" t="s">
        <v>222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226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F28" t="s">
        <v>222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s="67" t="s">
        <v>228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222</v>
      </c>
      <c r="B31" t="s">
        <v>222</v>
      </c>
      <c r="C31" s="14"/>
      <c r="D31" t="s">
        <v>222</v>
      </c>
      <c r="F31" t="s">
        <v>222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226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222</v>
      </c>
      <c r="B33" t="s">
        <v>222</v>
      </c>
      <c r="C33" s="14"/>
      <c r="D33" t="s">
        <v>222</v>
      </c>
      <c r="F33" t="s">
        <v>222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t="s">
        <v>229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disablePrompts="1"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8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90"/>
    </row>
    <row r="6" spans="1:52" ht="27.7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5" t="s">
        <v>191</v>
      </c>
      <c r="N7" s="41" t="s">
        <v>55</v>
      </c>
      <c r="O7" s="41" t="s">
        <v>188</v>
      </c>
      <c r="P7" s="41" t="s">
        <v>56</v>
      </c>
      <c r="Q7" s="96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5.16</v>
      </c>
      <c r="H10" s="7"/>
      <c r="I10" s="7"/>
      <c r="J10" s="64">
        <v>-3.8999999999999998E-3</v>
      </c>
      <c r="K10" s="63">
        <v>244853394</v>
      </c>
      <c r="L10" s="7"/>
      <c r="M10" s="63">
        <v>0</v>
      </c>
      <c r="N10" s="63">
        <v>287555.18457809999</v>
      </c>
      <c r="O10" s="7"/>
      <c r="P10" s="64">
        <v>1</v>
      </c>
      <c r="Q10" s="64">
        <v>0.75349999999999995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5.16</v>
      </c>
      <c r="J11" s="68">
        <v>-3.8999999999999998E-3</v>
      </c>
      <c r="K11" s="69">
        <v>244853394</v>
      </c>
      <c r="M11" s="69">
        <v>0</v>
      </c>
      <c r="N11" s="69">
        <v>287555.18457809999</v>
      </c>
      <c r="P11" s="68">
        <v>1</v>
      </c>
      <c r="Q11" s="68">
        <v>0.75349999999999995</v>
      </c>
    </row>
    <row r="12" spans="1:52">
      <c r="A12" s="67" t="s">
        <v>230</v>
      </c>
      <c r="B12" s="14"/>
      <c r="C12" s="14"/>
      <c r="G12" s="69">
        <v>4.97</v>
      </c>
      <c r="J12" s="68">
        <v>-1.1599999999999999E-2</v>
      </c>
      <c r="K12" s="69">
        <v>117840873</v>
      </c>
      <c r="M12" s="69">
        <v>0</v>
      </c>
      <c r="N12" s="69">
        <v>149736.89873759999</v>
      </c>
      <c r="P12" s="68">
        <v>0.52070000000000005</v>
      </c>
      <c r="Q12" s="68">
        <v>0.39240000000000003</v>
      </c>
    </row>
    <row r="13" spans="1:52">
      <c r="A13" s="67" t="s">
        <v>231</v>
      </c>
      <c r="B13" s="14"/>
      <c r="C13" s="14"/>
      <c r="G13" s="69">
        <v>4.97</v>
      </c>
      <c r="J13" s="68">
        <v>-1.1599999999999999E-2</v>
      </c>
      <c r="K13" s="69">
        <v>117840873</v>
      </c>
      <c r="M13" s="69">
        <v>0</v>
      </c>
      <c r="N13" s="69">
        <v>149736.89873759999</v>
      </c>
      <c r="P13" s="68">
        <v>0.52070000000000005</v>
      </c>
      <c r="Q13" s="68">
        <v>0.39240000000000003</v>
      </c>
    </row>
    <row r="14" spans="1:52">
      <c r="A14" t="s">
        <v>232</v>
      </c>
      <c r="B14" t="s">
        <v>233</v>
      </c>
      <c r="C14" t="s">
        <v>99</v>
      </c>
      <c r="D14" t="s">
        <v>234</v>
      </c>
      <c r="F14" t="s">
        <v>235</v>
      </c>
      <c r="G14" s="65">
        <v>0.08</v>
      </c>
      <c r="H14" t="s">
        <v>101</v>
      </c>
      <c r="I14" s="66">
        <v>0.04</v>
      </c>
      <c r="J14" s="66">
        <v>1.24E-2</v>
      </c>
      <c r="K14" s="65">
        <v>7196799</v>
      </c>
      <c r="L14" s="65">
        <v>137.53</v>
      </c>
      <c r="M14" s="65">
        <v>0</v>
      </c>
      <c r="N14" s="65">
        <v>9897.7576647000005</v>
      </c>
      <c r="O14" s="66">
        <v>6.9999999999999999E-4</v>
      </c>
      <c r="P14" s="66">
        <v>3.44E-2</v>
      </c>
      <c r="Q14" s="66">
        <v>2.5899999999999999E-2</v>
      </c>
    </row>
    <row r="15" spans="1:52">
      <c r="A15" t="s">
        <v>236</v>
      </c>
      <c r="B15" t="s">
        <v>237</v>
      </c>
      <c r="C15" t="s">
        <v>99</v>
      </c>
      <c r="D15" t="s">
        <v>234</v>
      </c>
      <c r="F15" t="s">
        <v>238</v>
      </c>
      <c r="G15" s="65">
        <v>2.89</v>
      </c>
      <c r="H15" t="s">
        <v>101</v>
      </c>
      <c r="I15" s="66">
        <v>0.04</v>
      </c>
      <c r="J15" s="66">
        <v>-1.6E-2</v>
      </c>
      <c r="K15" s="65">
        <v>18649915</v>
      </c>
      <c r="L15" s="65">
        <v>152.28</v>
      </c>
      <c r="M15" s="65">
        <v>0</v>
      </c>
      <c r="N15" s="65">
        <v>28400.090562000001</v>
      </c>
      <c r="O15" s="66">
        <v>1.2999999999999999E-3</v>
      </c>
      <c r="P15" s="66">
        <v>9.8799999999999999E-2</v>
      </c>
      <c r="Q15" s="66">
        <v>7.4399999999999994E-2</v>
      </c>
    </row>
    <row r="16" spans="1:52">
      <c r="A16" t="s">
        <v>239</v>
      </c>
      <c r="B16" t="s">
        <v>240</v>
      </c>
      <c r="C16" t="s">
        <v>99</v>
      </c>
      <c r="D16" t="s">
        <v>234</v>
      </c>
      <c r="F16" t="s">
        <v>241</v>
      </c>
      <c r="G16" s="65">
        <v>12.34</v>
      </c>
      <c r="H16" t="s">
        <v>101</v>
      </c>
      <c r="I16" s="66">
        <v>0.04</v>
      </c>
      <c r="J16" s="66">
        <v>-2.3E-3</v>
      </c>
      <c r="K16" s="65">
        <v>9072681</v>
      </c>
      <c r="L16" s="65">
        <v>198.59</v>
      </c>
      <c r="M16" s="65">
        <v>0</v>
      </c>
      <c r="N16" s="65">
        <v>18017.437197899999</v>
      </c>
      <c r="O16" s="66">
        <v>5.0000000000000001E-4</v>
      </c>
      <c r="P16" s="66">
        <v>6.2700000000000006E-2</v>
      </c>
      <c r="Q16" s="66">
        <v>4.7199999999999999E-2</v>
      </c>
    </row>
    <row r="17" spans="1:17">
      <c r="A17" t="s">
        <v>242</v>
      </c>
      <c r="B17" t="s">
        <v>243</v>
      </c>
      <c r="C17" t="s">
        <v>99</v>
      </c>
      <c r="D17" t="s">
        <v>234</v>
      </c>
      <c r="F17" t="s">
        <v>244</v>
      </c>
      <c r="G17" s="65">
        <v>1.23</v>
      </c>
      <c r="H17" t="s">
        <v>101</v>
      </c>
      <c r="I17" s="66">
        <v>2.75E-2</v>
      </c>
      <c r="J17" s="66">
        <v>-1.89E-2</v>
      </c>
      <c r="K17" s="65">
        <v>13625036</v>
      </c>
      <c r="L17" s="65">
        <v>113.53</v>
      </c>
      <c r="M17" s="65">
        <v>0</v>
      </c>
      <c r="N17" s="65">
        <v>15468.503370799999</v>
      </c>
      <c r="O17" s="66">
        <v>8.0000000000000004E-4</v>
      </c>
      <c r="P17" s="66">
        <v>5.3800000000000001E-2</v>
      </c>
      <c r="Q17" s="66">
        <v>4.0500000000000001E-2</v>
      </c>
    </row>
    <row r="18" spans="1:17">
      <c r="A18" t="s">
        <v>245</v>
      </c>
      <c r="B18" t="s">
        <v>246</v>
      </c>
      <c r="C18" t="s">
        <v>99</v>
      </c>
      <c r="D18" t="s">
        <v>234</v>
      </c>
      <c r="F18" t="s">
        <v>247</v>
      </c>
      <c r="G18" s="65">
        <v>2.2000000000000002</v>
      </c>
      <c r="H18" t="s">
        <v>101</v>
      </c>
      <c r="I18" s="66">
        <v>1.7500000000000002E-2</v>
      </c>
      <c r="J18" s="66">
        <v>-1.7500000000000002E-2</v>
      </c>
      <c r="K18" s="65">
        <v>11593798</v>
      </c>
      <c r="L18" s="65">
        <v>112.94</v>
      </c>
      <c r="M18" s="65">
        <v>0</v>
      </c>
      <c r="N18" s="65">
        <v>13094.035461199999</v>
      </c>
      <c r="O18" s="66">
        <v>5.9999999999999995E-4</v>
      </c>
      <c r="P18" s="66">
        <v>4.5499999999999999E-2</v>
      </c>
      <c r="Q18" s="66">
        <v>3.4299999999999997E-2</v>
      </c>
    </row>
    <row r="19" spans="1:17">
      <c r="A19" t="s">
        <v>248</v>
      </c>
      <c r="B19" t="s">
        <v>249</v>
      </c>
      <c r="C19" t="s">
        <v>99</v>
      </c>
      <c r="D19" t="s">
        <v>234</v>
      </c>
      <c r="F19" t="s">
        <v>250</v>
      </c>
      <c r="G19" s="65">
        <v>7.79</v>
      </c>
      <c r="H19" t="s">
        <v>101</v>
      </c>
      <c r="I19" s="66">
        <v>5.0000000000000001E-3</v>
      </c>
      <c r="J19" s="66">
        <v>-8.3999999999999995E-3</v>
      </c>
      <c r="K19" s="65">
        <v>9195065</v>
      </c>
      <c r="L19" s="65">
        <v>112.75</v>
      </c>
      <c r="M19" s="65">
        <v>0</v>
      </c>
      <c r="N19" s="65">
        <v>10367.435787500001</v>
      </c>
      <c r="O19" s="66">
        <v>5.0000000000000001E-4</v>
      </c>
      <c r="P19" s="66">
        <v>3.61E-2</v>
      </c>
      <c r="Q19" s="66">
        <v>2.7199999999999998E-2</v>
      </c>
    </row>
    <row r="20" spans="1:17">
      <c r="A20" t="s">
        <v>251</v>
      </c>
      <c r="B20" t="s">
        <v>252</v>
      </c>
      <c r="C20" t="s">
        <v>99</v>
      </c>
      <c r="D20" t="s">
        <v>234</v>
      </c>
      <c r="F20" t="s">
        <v>241</v>
      </c>
      <c r="G20" s="65">
        <v>5.07</v>
      </c>
      <c r="H20" t="s">
        <v>101</v>
      </c>
      <c r="I20" s="66">
        <v>1E-3</v>
      </c>
      <c r="J20" s="66">
        <v>-1.32E-2</v>
      </c>
      <c r="K20" s="65">
        <v>10200693</v>
      </c>
      <c r="L20" s="65">
        <v>109.2</v>
      </c>
      <c r="M20" s="65">
        <v>0</v>
      </c>
      <c r="N20" s="65">
        <v>11139.156756</v>
      </c>
      <c r="O20" s="66">
        <v>1.1999999999999999E-3</v>
      </c>
      <c r="P20" s="66">
        <v>3.8699999999999998E-2</v>
      </c>
      <c r="Q20" s="66">
        <v>2.92E-2</v>
      </c>
    </row>
    <row r="21" spans="1:17">
      <c r="A21" t="s">
        <v>253</v>
      </c>
      <c r="B21" t="s">
        <v>254</v>
      </c>
      <c r="C21" t="s">
        <v>99</v>
      </c>
      <c r="D21" t="s">
        <v>234</v>
      </c>
      <c r="F21" t="s">
        <v>255</v>
      </c>
      <c r="G21" s="65">
        <v>4.2699999999999996</v>
      </c>
      <c r="H21" t="s">
        <v>101</v>
      </c>
      <c r="I21" s="66">
        <v>7.4999999999999997E-3</v>
      </c>
      <c r="J21" s="66">
        <v>-1.44E-2</v>
      </c>
      <c r="K21" s="65">
        <v>13752087</v>
      </c>
      <c r="L21" s="65">
        <v>112.46</v>
      </c>
      <c r="M21" s="65">
        <v>0</v>
      </c>
      <c r="N21" s="65">
        <v>15465.5970402</v>
      </c>
      <c r="O21" s="66">
        <v>5.9999999999999995E-4</v>
      </c>
      <c r="P21" s="66">
        <v>5.3800000000000001E-2</v>
      </c>
      <c r="Q21" s="66">
        <v>4.0500000000000001E-2</v>
      </c>
    </row>
    <row r="22" spans="1:17">
      <c r="A22" t="s">
        <v>256</v>
      </c>
      <c r="B22" t="s">
        <v>257</v>
      </c>
      <c r="C22" t="s">
        <v>99</v>
      </c>
      <c r="D22" t="s">
        <v>234</v>
      </c>
      <c r="F22" t="s">
        <v>258</v>
      </c>
      <c r="G22" s="65">
        <v>10.37</v>
      </c>
      <c r="H22" t="s">
        <v>101</v>
      </c>
      <c r="I22" s="66">
        <v>1E-3</v>
      </c>
      <c r="J22" s="66">
        <v>-5.4999999999999997E-3</v>
      </c>
      <c r="K22" s="65">
        <v>5083005</v>
      </c>
      <c r="L22" s="65">
        <v>108.59</v>
      </c>
      <c r="M22" s="65">
        <v>0</v>
      </c>
      <c r="N22" s="65">
        <v>5519.6351295000004</v>
      </c>
      <c r="O22" s="66">
        <v>8.0000000000000004E-4</v>
      </c>
      <c r="P22" s="66">
        <v>1.9199999999999998E-2</v>
      </c>
      <c r="Q22" s="66">
        <v>1.4500000000000001E-2</v>
      </c>
    </row>
    <row r="23" spans="1:17">
      <c r="A23" t="s">
        <v>259</v>
      </c>
      <c r="B23" t="s">
        <v>260</v>
      </c>
      <c r="C23" t="s">
        <v>99</v>
      </c>
      <c r="D23" t="s">
        <v>234</v>
      </c>
      <c r="F23" t="s">
        <v>241</v>
      </c>
      <c r="G23" s="65">
        <v>5.82</v>
      </c>
      <c r="H23" t="s">
        <v>101</v>
      </c>
      <c r="I23" s="66">
        <v>7.4999999999999997E-3</v>
      </c>
      <c r="J23" s="66">
        <v>-1.61E-2</v>
      </c>
      <c r="K23" s="65">
        <v>19471794</v>
      </c>
      <c r="L23" s="65">
        <v>114.87</v>
      </c>
      <c r="M23" s="65">
        <v>0</v>
      </c>
      <c r="N23" s="65">
        <v>22367.2497678</v>
      </c>
      <c r="O23" s="66">
        <v>1E-3</v>
      </c>
      <c r="P23" s="66">
        <v>7.7799999999999994E-2</v>
      </c>
      <c r="Q23" s="66">
        <v>5.8599999999999999E-2</v>
      </c>
    </row>
    <row r="24" spans="1:17">
      <c r="A24" s="67" t="s">
        <v>261</v>
      </c>
      <c r="B24" s="14"/>
      <c r="C24" s="14"/>
      <c r="G24" s="69">
        <v>5.36</v>
      </c>
      <c r="J24" s="68">
        <v>4.4999999999999997E-3</v>
      </c>
      <c r="K24" s="69">
        <v>127012521</v>
      </c>
      <c r="M24" s="69">
        <v>0</v>
      </c>
      <c r="N24" s="69">
        <v>137818.2858405</v>
      </c>
      <c r="P24" s="68">
        <v>0.4793</v>
      </c>
      <c r="Q24" s="68">
        <v>0.36109999999999998</v>
      </c>
    </row>
    <row r="25" spans="1:17">
      <c r="A25" s="67" t="s">
        <v>262</v>
      </c>
      <c r="B25" s="14"/>
      <c r="C25" s="14"/>
      <c r="G25" s="69">
        <v>0.32</v>
      </c>
      <c r="J25" s="68">
        <v>1E-4</v>
      </c>
      <c r="K25" s="69">
        <v>1498654</v>
      </c>
      <c r="M25" s="69">
        <v>0</v>
      </c>
      <c r="N25" s="69">
        <v>1498.5735448999999</v>
      </c>
      <c r="P25" s="68">
        <v>5.1999999999999998E-3</v>
      </c>
      <c r="Q25" s="68">
        <v>3.8999999999999998E-3</v>
      </c>
    </row>
    <row r="26" spans="1:17">
      <c r="A26" t="s">
        <v>263</v>
      </c>
      <c r="B26" t="s">
        <v>264</v>
      </c>
      <c r="C26" t="s">
        <v>99</v>
      </c>
      <c r="D26" t="s">
        <v>234</v>
      </c>
      <c r="F26" t="s">
        <v>265</v>
      </c>
      <c r="G26" s="65">
        <v>0.18</v>
      </c>
      <c r="H26" t="s">
        <v>101</v>
      </c>
      <c r="I26" s="66">
        <v>0</v>
      </c>
      <c r="J26" s="66">
        <v>0</v>
      </c>
      <c r="K26" s="65">
        <v>694103</v>
      </c>
      <c r="L26" s="65">
        <v>100</v>
      </c>
      <c r="M26" s="65">
        <v>0</v>
      </c>
      <c r="N26" s="65">
        <v>694.10299999999995</v>
      </c>
      <c r="O26" s="66">
        <v>1E-4</v>
      </c>
      <c r="P26" s="66">
        <v>2.3999999999999998E-3</v>
      </c>
      <c r="Q26" s="66">
        <v>1.8E-3</v>
      </c>
    </row>
    <row r="27" spans="1:17">
      <c r="A27" t="s">
        <v>266</v>
      </c>
      <c r="B27" t="s">
        <v>267</v>
      </c>
      <c r="C27" t="s">
        <v>99</v>
      </c>
      <c r="D27" t="s">
        <v>234</v>
      </c>
      <c r="F27" t="s">
        <v>265</v>
      </c>
      <c r="G27" s="65">
        <v>0.44</v>
      </c>
      <c r="H27" t="s">
        <v>101</v>
      </c>
      <c r="I27" s="66">
        <v>0</v>
      </c>
      <c r="J27" s="66">
        <v>2.0000000000000001E-4</v>
      </c>
      <c r="K27" s="65">
        <v>804551</v>
      </c>
      <c r="L27" s="65">
        <v>99.99</v>
      </c>
      <c r="M27" s="65">
        <v>0</v>
      </c>
      <c r="N27" s="65">
        <v>804.47054490000005</v>
      </c>
      <c r="O27" s="66">
        <v>1E-4</v>
      </c>
      <c r="P27" s="66">
        <v>2.8E-3</v>
      </c>
      <c r="Q27" s="66">
        <v>2.0999999999999999E-3</v>
      </c>
    </row>
    <row r="28" spans="1:17">
      <c r="A28" s="67" t="s">
        <v>268</v>
      </c>
      <c r="B28" s="14"/>
      <c r="C28" s="14"/>
      <c r="G28" s="69">
        <v>4.6399999999999997</v>
      </c>
      <c r="J28" s="68">
        <v>5.0000000000000001E-3</v>
      </c>
      <c r="K28" s="69">
        <v>103004703</v>
      </c>
      <c r="M28" s="69">
        <v>0</v>
      </c>
      <c r="N28" s="69">
        <v>114253.97882639999</v>
      </c>
      <c r="P28" s="68">
        <v>0.39729999999999999</v>
      </c>
      <c r="Q28" s="68">
        <v>0.2994</v>
      </c>
    </row>
    <row r="29" spans="1:17">
      <c r="A29" t="s">
        <v>269</v>
      </c>
      <c r="B29" t="s">
        <v>270</v>
      </c>
      <c r="C29" t="s">
        <v>99</v>
      </c>
      <c r="D29" t="s">
        <v>234</v>
      </c>
      <c r="F29" t="s">
        <v>271</v>
      </c>
      <c r="G29" s="65">
        <v>5.48</v>
      </c>
      <c r="H29" t="s">
        <v>101</v>
      </c>
      <c r="I29" s="66">
        <v>0.02</v>
      </c>
      <c r="J29" s="66">
        <v>6.0000000000000001E-3</v>
      </c>
      <c r="K29" s="65">
        <v>3442927</v>
      </c>
      <c r="L29" s="65">
        <v>108.39</v>
      </c>
      <c r="M29" s="65">
        <v>0</v>
      </c>
      <c r="N29" s="65">
        <v>3731.7885753</v>
      </c>
      <c r="O29" s="66">
        <v>2.0000000000000001E-4</v>
      </c>
      <c r="P29" s="66">
        <v>1.2999999999999999E-2</v>
      </c>
      <c r="Q29" s="66">
        <v>9.7999999999999997E-3</v>
      </c>
    </row>
    <row r="30" spans="1:17">
      <c r="A30" t="s">
        <v>272</v>
      </c>
      <c r="B30" t="s">
        <v>273</v>
      </c>
      <c r="C30" t="s">
        <v>99</v>
      </c>
      <c r="D30" t="s">
        <v>234</v>
      </c>
      <c r="F30" t="s">
        <v>274</v>
      </c>
      <c r="G30" s="65">
        <v>8.4</v>
      </c>
      <c r="H30" t="s">
        <v>101</v>
      </c>
      <c r="I30" s="66">
        <v>0.01</v>
      </c>
      <c r="J30" s="66">
        <v>1.1299999999999999E-2</v>
      </c>
      <c r="K30" s="65">
        <v>17323673</v>
      </c>
      <c r="L30" s="65">
        <v>99.34</v>
      </c>
      <c r="M30" s="65">
        <v>0</v>
      </c>
      <c r="N30" s="65">
        <v>17209.336758199999</v>
      </c>
      <c r="O30" s="66">
        <v>6.9999999999999999E-4</v>
      </c>
      <c r="P30" s="66">
        <v>5.9799999999999999E-2</v>
      </c>
      <c r="Q30" s="66">
        <v>4.5100000000000001E-2</v>
      </c>
    </row>
    <row r="31" spans="1:17">
      <c r="A31" t="s">
        <v>275</v>
      </c>
      <c r="B31" t="s">
        <v>276</v>
      </c>
      <c r="C31" t="s">
        <v>99</v>
      </c>
      <c r="D31" t="s">
        <v>234</v>
      </c>
      <c r="F31" t="s">
        <v>265</v>
      </c>
      <c r="G31" s="65">
        <v>6.7</v>
      </c>
      <c r="H31" t="s">
        <v>101</v>
      </c>
      <c r="I31" s="66">
        <v>2.2499999999999999E-2</v>
      </c>
      <c r="J31" s="66">
        <v>8.5000000000000006E-3</v>
      </c>
      <c r="K31" s="65">
        <v>14749693</v>
      </c>
      <c r="L31" s="65">
        <v>111.45</v>
      </c>
      <c r="M31" s="65">
        <v>0</v>
      </c>
      <c r="N31" s="65">
        <v>16438.532848499999</v>
      </c>
      <c r="O31" s="66">
        <v>8.0000000000000004E-4</v>
      </c>
      <c r="P31" s="66">
        <v>5.7200000000000001E-2</v>
      </c>
      <c r="Q31" s="66">
        <v>4.3099999999999999E-2</v>
      </c>
    </row>
    <row r="32" spans="1:17">
      <c r="A32" t="s">
        <v>277</v>
      </c>
      <c r="B32" t="s">
        <v>278</v>
      </c>
      <c r="C32" t="s">
        <v>99</v>
      </c>
      <c r="D32" t="s">
        <v>234</v>
      </c>
      <c r="F32" t="s">
        <v>241</v>
      </c>
      <c r="G32" s="65">
        <v>2.38</v>
      </c>
      <c r="H32" t="s">
        <v>101</v>
      </c>
      <c r="I32" s="66">
        <v>1.3899999999999999E-2</v>
      </c>
      <c r="J32" s="66">
        <v>4.0000000000000002E-4</v>
      </c>
      <c r="K32" s="65">
        <v>13281155</v>
      </c>
      <c r="L32" s="65">
        <v>104.07</v>
      </c>
      <c r="M32" s="65">
        <v>0</v>
      </c>
      <c r="N32" s="65">
        <v>13821.6980085</v>
      </c>
      <c r="O32" s="66">
        <v>8.0000000000000004E-4</v>
      </c>
      <c r="P32" s="66">
        <v>4.8099999999999997E-2</v>
      </c>
      <c r="Q32" s="66">
        <v>3.6200000000000003E-2</v>
      </c>
    </row>
    <row r="33" spans="1:17">
      <c r="A33" t="s">
        <v>279</v>
      </c>
      <c r="B33" t="s">
        <v>280</v>
      </c>
      <c r="C33" t="s">
        <v>99</v>
      </c>
      <c r="D33" t="s">
        <v>234</v>
      </c>
      <c r="F33" t="s">
        <v>241</v>
      </c>
      <c r="G33" s="65">
        <v>1.71</v>
      </c>
      <c r="H33" t="s">
        <v>101</v>
      </c>
      <c r="I33" s="66">
        <v>4.2500000000000003E-2</v>
      </c>
      <c r="J33" s="66">
        <v>8.9999999999999998E-4</v>
      </c>
      <c r="K33" s="65">
        <v>6655269</v>
      </c>
      <c r="L33" s="65">
        <v>108.33</v>
      </c>
      <c r="M33" s="65">
        <v>0</v>
      </c>
      <c r="N33" s="65">
        <v>7209.6529076999996</v>
      </c>
      <c r="O33" s="66">
        <v>4.0000000000000002E-4</v>
      </c>
      <c r="P33" s="66">
        <v>2.5100000000000001E-2</v>
      </c>
      <c r="Q33" s="66">
        <v>1.89E-2</v>
      </c>
    </row>
    <row r="34" spans="1:17">
      <c r="A34" t="s">
        <v>281</v>
      </c>
      <c r="B34" t="s">
        <v>282</v>
      </c>
      <c r="C34" t="s">
        <v>99</v>
      </c>
      <c r="D34" t="s">
        <v>234</v>
      </c>
      <c r="F34" t="s">
        <v>283</v>
      </c>
      <c r="G34" s="65">
        <v>4.01</v>
      </c>
      <c r="H34" t="s">
        <v>101</v>
      </c>
      <c r="I34" s="66">
        <v>1.7500000000000002E-2</v>
      </c>
      <c r="J34" s="66">
        <v>3.5000000000000001E-3</v>
      </c>
      <c r="K34" s="65">
        <v>8071026</v>
      </c>
      <c r="L34" s="65">
        <v>107.19</v>
      </c>
      <c r="M34" s="65">
        <v>0</v>
      </c>
      <c r="N34" s="65">
        <v>8651.3327694</v>
      </c>
      <c r="O34" s="66">
        <v>4.0000000000000002E-4</v>
      </c>
      <c r="P34" s="66">
        <v>3.0099999999999998E-2</v>
      </c>
      <c r="Q34" s="66">
        <v>2.2700000000000001E-2</v>
      </c>
    </row>
    <row r="35" spans="1:17">
      <c r="A35" t="s">
        <v>284</v>
      </c>
      <c r="B35" t="s">
        <v>285</v>
      </c>
      <c r="C35" t="s">
        <v>99</v>
      </c>
      <c r="D35" t="s">
        <v>234</v>
      </c>
      <c r="F35" t="s">
        <v>286</v>
      </c>
      <c r="G35" s="65">
        <v>2.08</v>
      </c>
      <c r="H35" t="s">
        <v>101</v>
      </c>
      <c r="I35" s="66">
        <v>1.5E-3</v>
      </c>
      <c r="J35" s="66">
        <v>1.1000000000000001E-3</v>
      </c>
      <c r="K35" s="65">
        <v>17131804</v>
      </c>
      <c r="L35" s="65">
        <v>100.21</v>
      </c>
      <c r="M35" s="65">
        <v>0</v>
      </c>
      <c r="N35" s="65">
        <v>17167.780788399999</v>
      </c>
      <c r="O35" s="66">
        <v>8.9999999999999998E-4</v>
      </c>
      <c r="P35" s="66">
        <v>5.9700000000000003E-2</v>
      </c>
      <c r="Q35" s="66">
        <v>4.4999999999999998E-2</v>
      </c>
    </row>
    <row r="36" spans="1:17">
      <c r="A36" t="s">
        <v>287</v>
      </c>
      <c r="B36" t="s">
        <v>288</v>
      </c>
      <c r="C36" t="s">
        <v>99</v>
      </c>
      <c r="D36" t="s">
        <v>234</v>
      </c>
      <c r="F36" t="s">
        <v>289</v>
      </c>
      <c r="G36" s="65">
        <v>4.6399999999999997</v>
      </c>
      <c r="H36" t="s">
        <v>101</v>
      </c>
      <c r="I36" s="66">
        <v>6.25E-2</v>
      </c>
      <c r="J36" s="66">
        <v>5.0000000000000001E-3</v>
      </c>
      <c r="K36" s="65">
        <v>22349156</v>
      </c>
      <c r="L36" s="65">
        <v>134.34</v>
      </c>
      <c r="M36" s="65">
        <v>0</v>
      </c>
      <c r="N36" s="65">
        <v>30023.856170399999</v>
      </c>
      <c r="O36" s="66">
        <v>1.4E-3</v>
      </c>
      <c r="P36" s="66">
        <v>0.10440000000000001</v>
      </c>
      <c r="Q36" s="66">
        <v>7.8700000000000006E-2</v>
      </c>
    </row>
    <row r="37" spans="1:17">
      <c r="A37" s="67" t="s">
        <v>290</v>
      </c>
      <c r="B37" s="14"/>
      <c r="C37" s="14"/>
      <c r="G37" s="69">
        <v>9.42</v>
      </c>
      <c r="J37" s="68">
        <v>2.0999999999999999E-3</v>
      </c>
      <c r="K37" s="69">
        <v>22509164</v>
      </c>
      <c r="M37" s="69">
        <v>0</v>
      </c>
      <c r="N37" s="69">
        <v>22065.7334692</v>
      </c>
      <c r="P37" s="68">
        <v>7.6700000000000004E-2</v>
      </c>
      <c r="Q37" s="68">
        <v>5.7799999999999997E-2</v>
      </c>
    </row>
    <row r="38" spans="1:17">
      <c r="A38" t="s">
        <v>291</v>
      </c>
      <c r="B38" t="s">
        <v>292</v>
      </c>
      <c r="C38" t="s">
        <v>99</v>
      </c>
      <c r="D38" t="s">
        <v>234</v>
      </c>
      <c r="F38" t="s">
        <v>293</v>
      </c>
      <c r="G38" s="65">
        <v>9.42</v>
      </c>
      <c r="H38" t="s">
        <v>101</v>
      </c>
      <c r="I38" s="66">
        <v>0</v>
      </c>
      <c r="J38" s="66">
        <v>2.0999999999999999E-3</v>
      </c>
      <c r="K38" s="65">
        <v>22509164</v>
      </c>
      <c r="L38" s="65">
        <v>98.03</v>
      </c>
      <c r="M38" s="65">
        <v>0</v>
      </c>
      <c r="N38" s="65">
        <v>22065.7334692</v>
      </c>
      <c r="O38" s="66">
        <v>1.4E-3</v>
      </c>
      <c r="P38" s="66">
        <v>7.6700000000000004E-2</v>
      </c>
      <c r="Q38" s="66">
        <v>5.7799999999999997E-2</v>
      </c>
    </row>
    <row r="39" spans="1:17">
      <c r="A39" s="67" t="s">
        <v>294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t="s">
        <v>222</v>
      </c>
      <c r="B40" t="s">
        <v>222</v>
      </c>
      <c r="C40" s="14"/>
      <c r="D40" t="s">
        <v>222</v>
      </c>
      <c r="G40" s="65">
        <v>0</v>
      </c>
      <c r="H40" t="s">
        <v>222</v>
      </c>
      <c r="I40" s="66">
        <v>0</v>
      </c>
      <c r="J40" s="66">
        <v>0</v>
      </c>
      <c r="K40" s="65">
        <v>0</v>
      </c>
      <c r="L40" s="65">
        <v>0</v>
      </c>
      <c r="N40" s="65">
        <v>0</v>
      </c>
      <c r="O40" s="66">
        <v>0</v>
      </c>
      <c r="P40" s="66">
        <v>0</v>
      </c>
      <c r="Q40" s="66">
        <v>0</v>
      </c>
    </row>
    <row r="41" spans="1:17">
      <c r="A41" s="67" t="s">
        <v>227</v>
      </c>
      <c r="B41" s="14"/>
      <c r="C41" s="14"/>
      <c r="G41" s="69">
        <v>0</v>
      </c>
      <c r="J41" s="68">
        <v>0</v>
      </c>
      <c r="K41" s="69">
        <v>0</v>
      </c>
      <c r="M41" s="69">
        <v>0</v>
      </c>
      <c r="N41" s="69">
        <v>0</v>
      </c>
      <c r="P41" s="68">
        <v>0</v>
      </c>
      <c r="Q41" s="68">
        <v>0</v>
      </c>
    </row>
    <row r="42" spans="1:17">
      <c r="A42" s="67" t="s">
        <v>295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222</v>
      </c>
      <c r="B43" t="s">
        <v>222</v>
      </c>
      <c r="C43" s="14"/>
      <c r="D43" t="s">
        <v>222</v>
      </c>
      <c r="G43" s="65">
        <v>0</v>
      </c>
      <c r="H43" t="s">
        <v>222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67" t="s">
        <v>296</v>
      </c>
      <c r="B44" s="14"/>
      <c r="C44" s="14"/>
      <c r="G44" s="69">
        <v>0</v>
      </c>
      <c r="J44" s="68">
        <v>0</v>
      </c>
      <c r="K44" s="69">
        <v>0</v>
      </c>
      <c r="M44" s="69">
        <v>0</v>
      </c>
      <c r="N44" s="69">
        <v>0</v>
      </c>
      <c r="P44" s="68">
        <v>0</v>
      </c>
      <c r="Q44" s="68">
        <v>0</v>
      </c>
    </row>
    <row r="45" spans="1:17">
      <c r="A45" t="s">
        <v>222</v>
      </c>
      <c r="B45" t="s">
        <v>222</v>
      </c>
      <c r="C45" s="14"/>
      <c r="D45" t="s">
        <v>222</v>
      </c>
      <c r="G45" s="65">
        <v>0</v>
      </c>
      <c r="H45" t="s">
        <v>222</v>
      </c>
      <c r="I45" s="66">
        <v>0</v>
      </c>
      <c r="J45" s="66">
        <v>0</v>
      </c>
      <c r="K45" s="65">
        <v>0</v>
      </c>
      <c r="L45" s="65">
        <v>0</v>
      </c>
      <c r="N45" s="65">
        <v>0</v>
      </c>
      <c r="O45" s="66">
        <v>0</v>
      </c>
      <c r="P45" s="66">
        <v>0</v>
      </c>
      <c r="Q45" s="66">
        <v>0</v>
      </c>
    </row>
    <row r="46" spans="1:17">
      <c r="A46" s="94" t="s">
        <v>297</v>
      </c>
      <c r="B46" s="14"/>
      <c r="C46" s="14"/>
    </row>
    <row r="47" spans="1:17">
      <c r="A47" s="94" t="s">
        <v>298</v>
      </c>
      <c r="B47" s="14"/>
      <c r="C47" s="14"/>
    </row>
    <row r="48" spans="1:17">
      <c r="A48" s="94" t="s">
        <v>299</v>
      </c>
      <c r="B48" s="14"/>
      <c r="C48" s="14"/>
    </row>
    <row r="49" spans="1:3">
      <c r="A49" s="94" t="s">
        <v>300</v>
      </c>
      <c r="B49" s="14"/>
      <c r="C49" s="14"/>
    </row>
    <row r="50" spans="1:3" hidden="1">
      <c r="B50" s="14"/>
      <c r="C50" s="14"/>
    </row>
    <row r="51" spans="1:3" hidden="1">
      <c r="B51" s="14"/>
      <c r="C51" s="14"/>
    </row>
    <row r="52" spans="1:3" hidden="1">
      <c r="B52" s="14"/>
      <c r="C52" s="14"/>
    </row>
    <row r="53" spans="1:3" hidden="1">
      <c r="B53" s="14"/>
      <c r="C53" s="14"/>
    </row>
    <row r="54" spans="1:3" hidden="1">
      <c r="B54" s="14"/>
      <c r="C54" s="14"/>
    </row>
    <row r="55" spans="1:3" hidden="1">
      <c r="B55" s="14"/>
      <c r="C55" s="14"/>
    </row>
    <row r="56" spans="1:3" hidden="1">
      <c r="B56" s="14"/>
      <c r="C56" s="14"/>
    </row>
    <row r="57" spans="1:3" hidden="1">
      <c r="B57" s="14"/>
      <c r="C57" s="14"/>
    </row>
    <row r="58" spans="1:3" hidden="1">
      <c r="B58" s="14"/>
      <c r="C58" s="14"/>
    </row>
    <row r="59" spans="1:3" hidden="1">
      <c r="B59" s="14"/>
      <c r="C59" s="14"/>
    </row>
    <row r="60" spans="1:3" hidden="1">
      <c r="B60" s="14"/>
      <c r="C60" s="14"/>
    </row>
    <row r="61" spans="1:3" hidden="1">
      <c r="B61" s="14"/>
      <c r="C61" s="14"/>
    </row>
    <row r="62" spans="1:3" hidden="1">
      <c r="B62" s="14"/>
      <c r="C62" s="14"/>
    </row>
    <row r="63" spans="1:3" hidden="1">
      <c r="B63" s="14"/>
      <c r="C63" s="14"/>
    </row>
    <row r="64" spans="1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87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8"/>
      <c r="BO5" s="16"/>
    </row>
    <row r="6" spans="1:67" ht="26.25" customHeight="1">
      <c r="A6" s="87" t="s">
        <v>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BJ6" s="16"/>
      <c r="BO6" s="16"/>
    </row>
    <row r="7" spans="1:67" s="16" customFormat="1" ht="20.25">
      <c r="A7" s="99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5" t="s">
        <v>191</v>
      </c>
      <c r="Q7" s="43" t="s">
        <v>55</v>
      </c>
      <c r="R7" s="43" t="s">
        <v>72</v>
      </c>
      <c r="S7" s="43" t="s">
        <v>56</v>
      </c>
      <c r="T7" s="100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301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261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5">
        <v>0</v>
      </c>
      <c r="K15" t="s">
        <v>222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302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303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222</v>
      </c>
      <c r="B20" t="s">
        <v>222</v>
      </c>
      <c r="C20" s="14"/>
      <c r="D20" s="14"/>
      <c r="E20" s="14"/>
      <c r="F20" t="s">
        <v>222</v>
      </c>
      <c r="G20" t="s">
        <v>222</v>
      </c>
      <c r="J20" s="65">
        <v>0</v>
      </c>
      <c r="K20" t="s">
        <v>222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304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4" t="s">
        <v>229</v>
      </c>
      <c r="B23" s="14"/>
      <c r="C23" s="14"/>
      <c r="D23" s="14"/>
      <c r="E23" s="14"/>
      <c r="F23" s="14"/>
    </row>
    <row r="24" spans="1:20">
      <c r="A24" s="94" t="s">
        <v>297</v>
      </c>
      <c r="B24" s="14"/>
      <c r="C24" s="14"/>
      <c r="D24" s="14"/>
      <c r="E24" s="14"/>
      <c r="F24" s="14"/>
    </row>
    <row r="25" spans="1:20">
      <c r="A25" s="94" t="s">
        <v>298</v>
      </c>
      <c r="B25" s="14"/>
      <c r="C25" s="14"/>
      <c r="D25" s="14"/>
      <c r="E25" s="14"/>
      <c r="F25" s="14"/>
    </row>
    <row r="26" spans="1:20">
      <c r="A26" s="94" t="s">
        <v>299</v>
      </c>
      <c r="B26" s="14"/>
      <c r="C26" s="14"/>
      <c r="D26" s="14"/>
      <c r="E26" s="14"/>
      <c r="F26" s="14"/>
    </row>
    <row r="27" spans="1:20">
      <c r="A27" s="94" t="s">
        <v>300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3"/>
    </row>
    <row r="6" spans="1:65" ht="26.25" customHeight="1">
      <c r="A6" s="101" t="s">
        <v>88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5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3.81</v>
      </c>
      <c r="K10" s="7"/>
      <c r="L10" s="7"/>
      <c r="M10" s="64">
        <v>-2.5000000000000001E-3</v>
      </c>
      <c r="N10" s="63">
        <v>23018318.390000001</v>
      </c>
      <c r="O10" s="28"/>
      <c r="P10" s="63">
        <v>7.5079000000000002</v>
      </c>
      <c r="Q10" s="63">
        <v>26289.918264322001</v>
      </c>
      <c r="R10" s="7"/>
      <c r="S10" s="64">
        <v>1</v>
      </c>
      <c r="T10" s="64">
        <v>6.8900000000000003E-2</v>
      </c>
      <c r="U10" s="30"/>
      <c r="BH10" s="14"/>
      <c r="BI10" s="16"/>
      <c r="BJ10" s="14"/>
      <c r="BM10" s="14"/>
    </row>
    <row r="11" spans="1:65">
      <c r="A11" s="67" t="s">
        <v>201</v>
      </c>
      <c r="B11" s="14"/>
      <c r="C11" s="14"/>
      <c r="D11" s="14"/>
      <c r="E11" s="14"/>
      <c r="J11" s="69">
        <v>3.77</v>
      </c>
      <c r="M11" s="68">
        <v>-4.3E-3</v>
      </c>
      <c r="N11" s="69">
        <v>22691318.390000001</v>
      </c>
      <c r="P11" s="69">
        <v>7.5079000000000002</v>
      </c>
      <c r="Q11" s="69">
        <v>25176.243019689999</v>
      </c>
      <c r="S11" s="68">
        <v>0.95760000000000001</v>
      </c>
      <c r="T11" s="68">
        <v>6.6000000000000003E-2</v>
      </c>
    </row>
    <row r="12" spans="1:65">
      <c r="A12" s="67" t="s">
        <v>301</v>
      </c>
      <c r="B12" s="14"/>
      <c r="C12" s="14"/>
      <c r="D12" s="14"/>
      <c r="E12" s="14"/>
      <c r="J12" s="69">
        <v>3.87</v>
      </c>
      <c r="M12" s="68">
        <v>-4.3900000000000002E-2</v>
      </c>
      <c r="N12" s="69">
        <v>8114186.1500000004</v>
      </c>
      <c r="P12" s="69">
        <v>4.0192100000000002</v>
      </c>
      <c r="Q12" s="69">
        <v>10458.122451331999</v>
      </c>
      <c r="S12" s="68">
        <v>0.39779999999999999</v>
      </c>
      <c r="T12" s="68">
        <v>2.7400000000000001E-2</v>
      </c>
    </row>
    <row r="13" spans="1:65">
      <c r="A13" t="s">
        <v>305</v>
      </c>
      <c r="B13" t="s">
        <v>306</v>
      </c>
      <c r="C13" t="s">
        <v>99</v>
      </c>
      <c r="D13" t="s">
        <v>122</v>
      </c>
      <c r="E13" t="s">
        <v>307</v>
      </c>
      <c r="F13" t="s">
        <v>308</v>
      </c>
      <c r="G13" t="s">
        <v>210</v>
      </c>
      <c r="H13" t="s">
        <v>211</v>
      </c>
      <c r="I13" t="s">
        <v>309</v>
      </c>
      <c r="J13" s="65">
        <v>1.33</v>
      </c>
      <c r="K13" t="s">
        <v>101</v>
      </c>
      <c r="L13" s="66">
        <v>6.1999999999999998E-3</v>
      </c>
      <c r="M13" s="66">
        <v>-2.8799999999999999E-2</v>
      </c>
      <c r="N13" s="65">
        <v>2244002</v>
      </c>
      <c r="O13" s="65">
        <v>105.26</v>
      </c>
      <c r="P13" s="65">
        <v>0</v>
      </c>
      <c r="Q13" s="65">
        <v>2362.0365052000002</v>
      </c>
      <c r="R13" s="66">
        <v>5.0000000000000001E-4</v>
      </c>
      <c r="S13" s="66">
        <v>8.9800000000000005E-2</v>
      </c>
      <c r="T13" s="66">
        <v>6.1999999999999998E-3</v>
      </c>
    </row>
    <row r="14" spans="1:65">
      <c r="A14" t="s">
        <v>310</v>
      </c>
      <c r="B14" t="s">
        <v>311</v>
      </c>
      <c r="C14" t="s">
        <v>99</v>
      </c>
      <c r="D14" t="s">
        <v>122</v>
      </c>
      <c r="E14" t="s">
        <v>312</v>
      </c>
      <c r="F14" t="s">
        <v>313</v>
      </c>
      <c r="G14" t="s">
        <v>206</v>
      </c>
      <c r="H14" t="s">
        <v>149</v>
      </c>
      <c r="I14" t="s">
        <v>314</v>
      </c>
      <c r="J14" s="65">
        <v>4.95</v>
      </c>
      <c r="K14" t="s">
        <v>101</v>
      </c>
      <c r="L14" s="66">
        <v>3.8E-3</v>
      </c>
      <c r="M14" s="66">
        <v>-8.0000000000000002E-3</v>
      </c>
      <c r="N14" s="65">
        <v>1380368</v>
      </c>
      <c r="O14" s="65">
        <v>105.95</v>
      </c>
      <c r="P14" s="65">
        <v>0</v>
      </c>
      <c r="Q14" s="65">
        <v>1462.499896</v>
      </c>
      <c r="R14" s="66">
        <v>5.0000000000000001E-4</v>
      </c>
      <c r="S14" s="66">
        <v>5.5599999999999997E-2</v>
      </c>
      <c r="T14" s="66">
        <v>3.8E-3</v>
      </c>
    </row>
    <row r="15" spans="1:65">
      <c r="A15" t="s">
        <v>315</v>
      </c>
      <c r="B15" t="s">
        <v>316</v>
      </c>
      <c r="C15" t="s">
        <v>99</v>
      </c>
      <c r="D15" t="s">
        <v>122</v>
      </c>
      <c r="E15" t="s">
        <v>317</v>
      </c>
      <c r="F15" t="s">
        <v>318</v>
      </c>
      <c r="G15" t="s">
        <v>210</v>
      </c>
      <c r="H15" t="s">
        <v>211</v>
      </c>
      <c r="I15" t="s">
        <v>319</v>
      </c>
      <c r="J15" s="65">
        <v>14.73</v>
      </c>
      <c r="K15" t="s">
        <v>101</v>
      </c>
      <c r="L15" s="66">
        <v>2.07E-2</v>
      </c>
      <c r="M15" s="66">
        <v>6.6E-3</v>
      </c>
      <c r="N15" s="65">
        <v>629418</v>
      </c>
      <c r="O15" s="65">
        <v>121.8</v>
      </c>
      <c r="P15" s="65">
        <v>0</v>
      </c>
      <c r="Q15" s="65">
        <v>766.631124</v>
      </c>
      <c r="R15" s="66">
        <v>2.9999999999999997E-4</v>
      </c>
      <c r="S15" s="66">
        <v>2.92E-2</v>
      </c>
      <c r="T15" s="66">
        <v>2E-3</v>
      </c>
    </row>
    <row r="16" spans="1:65">
      <c r="A16" t="s">
        <v>320</v>
      </c>
      <c r="B16" t="s">
        <v>321</v>
      </c>
      <c r="C16" t="s">
        <v>99</v>
      </c>
      <c r="D16" t="s">
        <v>122</v>
      </c>
      <c r="E16" t="s">
        <v>322</v>
      </c>
      <c r="F16" t="s">
        <v>313</v>
      </c>
      <c r="G16" t="s">
        <v>206</v>
      </c>
      <c r="H16" t="s">
        <v>149</v>
      </c>
      <c r="I16" t="s">
        <v>323</v>
      </c>
      <c r="J16" s="65">
        <v>1.0900000000000001</v>
      </c>
      <c r="K16" t="s">
        <v>101</v>
      </c>
      <c r="L16" s="66">
        <v>0.05</v>
      </c>
      <c r="M16" s="66">
        <v>-1.12E-2</v>
      </c>
      <c r="N16" s="65">
        <v>686130</v>
      </c>
      <c r="O16" s="65">
        <v>113.96</v>
      </c>
      <c r="P16" s="65">
        <v>0</v>
      </c>
      <c r="Q16" s="65">
        <v>781.91374800000006</v>
      </c>
      <c r="R16" s="66">
        <v>2.0000000000000001E-4</v>
      </c>
      <c r="S16" s="66">
        <v>2.9700000000000001E-2</v>
      </c>
      <c r="T16" s="66">
        <v>2E-3</v>
      </c>
    </row>
    <row r="17" spans="1:20">
      <c r="A17" t="s">
        <v>324</v>
      </c>
      <c r="B17" t="s">
        <v>325</v>
      </c>
      <c r="C17" t="s">
        <v>99</v>
      </c>
      <c r="D17" t="s">
        <v>122</v>
      </c>
      <c r="E17" t="s">
        <v>322</v>
      </c>
      <c r="F17" t="s">
        <v>313</v>
      </c>
      <c r="G17" t="s">
        <v>206</v>
      </c>
      <c r="H17" t="s">
        <v>149</v>
      </c>
      <c r="I17" t="s">
        <v>326</v>
      </c>
      <c r="J17" s="65">
        <v>4.88</v>
      </c>
      <c r="K17" t="s">
        <v>101</v>
      </c>
      <c r="L17" s="66">
        <v>1.7500000000000002E-2</v>
      </c>
      <c r="M17" s="66">
        <v>-9.7000000000000003E-3</v>
      </c>
      <c r="N17" s="65">
        <v>738647.68</v>
      </c>
      <c r="O17" s="65">
        <v>114.9</v>
      </c>
      <c r="P17" s="65">
        <v>0</v>
      </c>
      <c r="Q17" s="65">
        <v>848.70618432000003</v>
      </c>
      <c r="R17" s="66">
        <v>2.0000000000000001E-4</v>
      </c>
      <c r="S17" s="66">
        <v>3.2300000000000002E-2</v>
      </c>
      <c r="T17" s="66">
        <v>2.2000000000000001E-3</v>
      </c>
    </row>
    <row r="18" spans="1:20">
      <c r="A18" t="s">
        <v>327</v>
      </c>
      <c r="B18" t="s">
        <v>328</v>
      </c>
      <c r="C18" t="s">
        <v>99</v>
      </c>
      <c r="D18" t="s">
        <v>122</v>
      </c>
      <c r="E18" t="s">
        <v>329</v>
      </c>
      <c r="F18" t="s">
        <v>330</v>
      </c>
      <c r="G18" t="s">
        <v>331</v>
      </c>
      <c r="H18" t="s">
        <v>149</v>
      </c>
      <c r="I18" t="s">
        <v>332</v>
      </c>
      <c r="J18" s="65">
        <v>6.09</v>
      </c>
      <c r="K18" t="s">
        <v>101</v>
      </c>
      <c r="L18" s="66">
        <v>3.85E-2</v>
      </c>
      <c r="M18" s="66">
        <v>-3.7000000000000002E-3</v>
      </c>
      <c r="N18" s="65">
        <v>208721.15</v>
      </c>
      <c r="O18" s="65">
        <v>132.38999999999999</v>
      </c>
      <c r="P18" s="65">
        <v>0</v>
      </c>
      <c r="Q18" s="65">
        <v>276.32593048500001</v>
      </c>
      <c r="R18" s="66">
        <v>1E-4</v>
      </c>
      <c r="S18" s="66">
        <v>1.0500000000000001E-2</v>
      </c>
      <c r="T18" s="66">
        <v>6.9999999999999999E-4</v>
      </c>
    </row>
    <row r="19" spans="1:20">
      <c r="A19" t="s">
        <v>333</v>
      </c>
      <c r="B19" t="s">
        <v>334</v>
      </c>
      <c r="C19" t="s">
        <v>99</v>
      </c>
      <c r="D19" t="s">
        <v>122</v>
      </c>
      <c r="E19" t="s">
        <v>335</v>
      </c>
      <c r="F19" t="s">
        <v>336</v>
      </c>
      <c r="G19" t="s">
        <v>337</v>
      </c>
      <c r="H19" t="s">
        <v>211</v>
      </c>
      <c r="I19" t="s">
        <v>338</v>
      </c>
      <c r="J19" s="65">
        <v>5.91</v>
      </c>
      <c r="K19" t="s">
        <v>101</v>
      </c>
      <c r="L19" s="66">
        <v>2.81E-2</v>
      </c>
      <c r="M19" s="66">
        <v>5.9999999999999995E-4</v>
      </c>
      <c r="N19" s="65">
        <v>15235.4</v>
      </c>
      <c r="O19" s="65">
        <v>119.8</v>
      </c>
      <c r="P19" s="65">
        <v>0</v>
      </c>
      <c r="Q19" s="65">
        <v>18.2520092</v>
      </c>
      <c r="R19" s="66">
        <v>0</v>
      </c>
      <c r="S19" s="66">
        <v>6.9999999999999999E-4</v>
      </c>
      <c r="T19" s="66">
        <v>0</v>
      </c>
    </row>
    <row r="20" spans="1:20">
      <c r="A20" t="s">
        <v>339</v>
      </c>
      <c r="B20" t="s">
        <v>340</v>
      </c>
      <c r="C20" t="s">
        <v>99</v>
      </c>
      <c r="D20" t="s">
        <v>122</v>
      </c>
      <c r="E20" t="s">
        <v>341</v>
      </c>
      <c r="F20" t="s">
        <v>342</v>
      </c>
      <c r="G20" t="s">
        <v>343</v>
      </c>
      <c r="H20" t="s">
        <v>149</v>
      </c>
      <c r="I20" t="s">
        <v>344</v>
      </c>
      <c r="J20" s="65">
        <v>2.14</v>
      </c>
      <c r="K20" t="s">
        <v>101</v>
      </c>
      <c r="L20" s="66">
        <v>5.3499999999999999E-2</v>
      </c>
      <c r="M20" s="66">
        <v>8.0999999999999996E-3</v>
      </c>
      <c r="N20" s="65">
        <v>470168</v>
      </c>
      <c r="O20" s="65">
        <v>117.02</v>
      </c>
      <c r="P20" s="65">
        <v>0</v>
      </c>
      <c r="Q20" s="65">
        <v>550.19059360000006</v>
      </c>
      <c r="R20" s="66">
        <v>4.0000000000000002E-4</v>
      </c>
      <c r="S20" s="66">
        <v>2.0899999999999998E-2</v>
      </c>
      <c r="T20" s="66">
        <v>1.4E-3</v>
      </c>
    </row>
    <row r="21" spans="1:20">
      <c r="A21" t="s">
        <v>345</v>
      </c>
      <c r="B21" t="s">
        <v>346</v>
      </c>
      <c r="C21" t="s">
        <v>99</v>
      </c>
      <c r="D21" t="s">
        <v>122</v>
      </c>
      <c r="E21" t="s">
        <v>341</v>
      </c>
      <c r="F21" t="s">
        <v>342</v>
      </c>
      <c r="G21" t="s">
        <v>343</v>
      </c>
      <c r="H21" t="s">
        <v>149</v>
      </c>
      <c r="I21" t="s">
        <v>347</v>
      </c>
      <c r="J21" s="65">
        <v>4.67</v>
      </c>
      <c r="K21" t="s">
        <v>101</v>
      </c>
      <c r="L21" s="66">
        <v>2.7799999999999998E-2</v>
      </c>
      <c r="M21" s="66">
        <v>1.34E-2</v>
      </c>
      <c r="N21" s="65">
        <v>171000</v>
      </c>
      <c r="O21" s="65">
        <v>106.74</v>
      </c>
      <c r="P21" s="65">
        <v>0</v>
      </c>
      <c r="Q21" s="65">
        <v>182.52539999999999</v>
      </c>
      <c r="R21" s="66">
        <v>1E-4</v>
      </c>
      <c r="S21" s="66">
        <v>6.8999999999999999E-3</v>
      </c>
      <c r="T21" s="66">
        <v>5.0000000000000001E-4</v>
      </c>
    </row>
    <row r="22" spans="1:20">
      <c r="A22" t="s">
        <v>348</v>
      </c>
      <c r="B22" t="s">
        <v>349</v>
      </c>
      <c r="C22" t="s">
        <v>99</v>
      </c>
      <c r="D22" t="s">
        <v>122</v>
      </c>
      <c r="E22" t="s">
        <v>312</v>
      </c>
      <c r="F22" t="s">
        <v>313</v>
      </c>
      <c r="G22" t="s">
        <v>343</v>
      </c>
      <c r="H22" t="s">
        <v>149</v>
      </c>
      <c r="I22" t="s">
        <v>258</v>
      </c>
      <c r="J22" s="65">
        <v>1.2</v>
      </c>
      <c r="K22" t="s">
        <v>101</v>
      </c>
      <c r="L22" s="66">
        <v>1.6899999999999998E-2</v>
      </c>
      <c r="M22" s="66">
        <v>-1.5699999999999999E-2</v>
      </c>
      <c r="N22" s="65">
        <v>20</v>
      </c>
      <c r="O22" s="65">
        <v>5339030</v>
      </c>
      <c r="P22" s="65">
        <v>0</v>
      </c>
      <c r="Q22" s="65">
        <v>1067.806</v>
      </c>
      <c r="R22" s="66">
        <v>0</v>
      </c>
      <c r="S22" s="66">
        <v>4.0599999999999997E-2</v>
      </c>
      <c r="T22" s="66">
        <v>2.8E-3</v>
      </c>
    </row>
    <row r="23" spans="1:20">
      <c r="A23" t="s">
        <v>350</v>
      </c>
      <c r="B23" t="s">
        <v>351</v>
      </c>
      <c r="C23" t="s">
        <v>99</v>
      </c>
      <c r="D23" t="s">
        <v>122</v>
      </c>
      <c r="E23" t="s">
        <v>352</v>
      </c>
      <c r="F23" t="s">
        <v>313</v>
      </c>
      <c r="G23" t="s">
        <v>353</v>
      </c>
      <c r="H23" t="s">
        <v>211</v>
      </c>
      <c r="I23" t="s">
        <v>354</v>
      </c>
      <c r="J23" s="65">
        <v>0.5</v>
      </c>
      <c r="K23" t="s">
        <v>101</v>
      </c>
      <c r="L23" s="66">
        <v>4.4999999999999998E-2</v>
      </c>
      <c r="M23" s="66">
        <v>1.1999999999999999E-3</v>
      </c>
      <c r="N23" s="65">
        <v>193432</v>
      </c>
      <c r="O23" s="65">
        <v>124.96</v>
      </c>
      <c r="P23" s="65">
        <v>2.6606100000000001</v>
      </c>
      <c r="Q23" s="65">
        <v>244.37323720000001</v>
      </c>
      <c r="R23" s="66">
        <v>1E-4</v>
      </c>
      <c r="S23" s="66">
        <v>9.2999999999999992E-3</v>
      </c>
      <c r="T23" s="66">
        <v>5.9999999999999995E-4</v>
      </c>
    </row>
    <row r="24" spans="1:20">
      <c r="A24" t="s">
        <v>355</v>
      </c>
      <c r="B24" t="s">
        <v>356</v>
      </c>
      <c r="C24" t="s">
        <v>99</v>
      </c>
      <c r="D24" t="s">
        <v>122</v>
      </c>
      <c r="E24" t="s">
        <v>322</v>
      </c>
      <c r="F24" t="s">
        <v>313</v>
      </c>
      <c r="G24" t="s">
        <v>343</v>
      </c>
      <c r="H24" t="s">
        <v>149</v>
      </c>
      <c r="I24" t="s">
        <v>357</v>
      </c>
      <c r="J24" s="65">
        <v>1.83</v>
      </c>
      <c r="K24" t="s">
        <v>101</v>
      </c>
      <c r="L24" s="66">
        <v>1.4200000000000001E-2</v>
      </c>
      <c r="M24" s="66">
        <v>-0.99729999999999996</v>
      </c>
      <c r="N24" s="65">
        <v>7</v>
      </c>
      <c r="O24" s="65">
        <v>5315208</v>
      </c>
      <c r="P24" s="65">
        <v>0</v>
      </c>
      <c r="Q24" s="65">
        <v>372.06455999999997</v>
      </c>
      <c r="R24" s="66">
        <v>0</v>
      </c>
      <c r="S24" s="66">
        <v>1.4200000000000001E-2</v>
      </c>
      <c r="T24" s="66">
        <v>1E-3</v>
      </c>
    </row>
    <row r="25" spans="1:20">
      <c r="A25" t="s">
        <v>358</v>
      </c>
      <c r="B25" t="s">
        <v>359</v>
      </c>
      <c r="C25" t="s">
        <v>99</v>
      </c>
      <c r="D25" t="s">
        <v>122</v>
      </c>
      <c r="E25" t="s">
        <v>360</v>
      </c>
      <c r="F25" t="s">
        <v>330</v>
      </c>
      <c r="G25" t="s">
        <v>353</v>
      </c>
      <c r="H25" t="s">
        <v>211</v>
      </c>
      <c r="I25" t="s">
        <v>361</v>
      </c>
      <c r="J25" s="65">
        <v>4.91</v>
      </c>
      <c r="K25" t="s">
        <v>101</v>
      </c>
      <c r="L25" s="66">
        <v>1.23E-2</v>
      </c>
      <c r="M25" s="66">
        <v>-3.0000000000000001E-3</v>
      </c>
      <c r="N25" s="65">
        <v>121243.85</v>
      </c>
      <c r="O25" s="65">
        <v>109.9</v>
      </c>
      <c r="P25" s="65">
        <v>0</v>
      </c>
      <c r="Q25" s="65">
        <v>133.24699115000001</v>
      </c>
      <c r="R25" s="66">
        <v>1E-4</v>
      </c>
      <c r="S25" s="66">
        <v>5.1000000000000004E-3</v>
      </c>
      <c r="T25" s="66">
        <v>2.9999999999999997E-4</v>
      </c>
    </row>
    <row r="26" spans="1:20">
      <c r="A26" t="s">
        <v>362</v>
      </c>
      <c r="B26" t="s">
        <v>363</v>
      </c>
      <c r="C26" t="s">
        <v>99</v>
      </c>
      <c r="D26" t="s">
        <v>122</v>
      </c>
      <c r="E26" t="s">
        <v>364</v>
      </c>
      <c r="F26" t="s">
        <v>336</v>
      </c>
      <c r="G26" t="s">
        <v>365</v>
      </c>
      <c r="H26" t="s">
        <v>211</v>
      </c>
      <c r="I26" t="s">
        <v>366</v>
      </c>
      <c r="J26" s="65">
        <v>3.3</v>
      </c>
      <c r="K26" t="s">
        <v>101</v>
      </c>
      <c r="L26" s="66">
        <v>3.0599999999999999E-2</v>
      </c>
      <c r="M26" s="66">
        <v>-3.3999999999999998E-3</v>
      </c>
      <c r="N26" s="65">
        <v>86793.07</v>
      </c>
      <c r="O26" s="65">
        <v>114.11</v>
      </c>
      <c r="P26" s="65">
        <v>1.3586</v>
      </c>
      <c r="Q26" s="65">
        <v>100.39817217700001</v>
      </c>
      <c r="R26" s="66">
        <v>2.0000000000000001E-4</v>
      </c>
      <c r="S26" s="66">
        <v>3.8E-3</v>
      </c>
      <c r="T26" s="66">
        <v>2.9999999999999997E-4</v>
      </c>
    </row>
    <row r="27" spans="1:20">
      <c r="A27" t="s">
        <v>367</v>
      </c>
      <c r="B27" t="s">
        <v>368</v>
      </c>
      <c r="C27" t="s">
        <v>99</v>
      </c>
      <c r="D27" t="s">
        <v>122</v>
      </c>
      <c r="E27" t="s">
        <v>369</v>
      </c>
      <c r="F27" t="s">
        <v>342</v>
      </c>
      <c r="G27" t="s">
        <v>370</v>
      </c>
      <c r="H27" t="s">
        <v>149</v>
      </c>
      <c r="I27" t="s">
        <v>371</v>
      </c>
      <c r="J27" s="65">
        <v>5.65</v>
      </c>
      <c r="K27" t="s">
        <v>101</v>
      </c>
      <c r="L27" s="66">
        <v>2.4500000000000001E-2</v>
      </c>
      <c r="M27" s="66">
        <v>9.7000000000000003E-3</v>
      </c>
      <c r="N27" s="65">
        <v>665000</v>
      </c>
      <c r="O27" s="65">
        <v>110.57</v>
      </c>
      <c r="P27" s="65">
        <v>0</v>
      </c>
      <c r="Q27" s="65">
        <v>735.29049999999995</v>
      </c>
      <c r="R27" s="66">
        <v>1.6999999999999999E-3</v>
      </c>
      <c r="S27" s="66">
        <v>2.8000000000000001E-2</v>
      </c>
      <c r="T27" s="66">
        <v>1.9E-3</v>
      </c>
    </row>
    <row r="28" spans="1:20">
      <c r="A28" t="s">
        <v>372</v>
      </c>
      <c r="B28" t="s">
        <v>373</v>
      </c>
      <c r="C28" t="s">
        <v>99</v>
      </c>
      <c r="D28" t="s">
        <v>122</v>
      </c>
      <c r="E28" t="s">
        <v>374</v>
      </c>
      <c r="F28" t="s">
        <v>336</v>
      </c>
      <c r="G28" t="s">
        <v>375</v>
      </c>
      <c r="H28" t="s">
        <v>211</v>
      </c>
      <c r="I28" t="s">
        <v>376</v>
      </c>
      <c r="J28" s="65">
        <v>4.87</v>
      </c>
      <c r="K28" t="s">
        <v>101</v>
      </c>
      <c r="L28" s="66">
        <v>3.3000000000000002E-2</v>
      </c>
      <c r="M28" s="66">
        <v>1.5100000000000001E-2</v>
      </c>
      <c r="N28" s="65">
        <v>504000</v>
      </c>
      <c r="O28" s="65">
        <v>110.29</v>
      </c>
      <c r="P28" s="65">
        <v>0</v>
      </c>
      <c r="Q28" s="65">
        <v>555.86159999999995</v>
      </c>
      <c r="R28" s="66">
        <v>1E-3</v>
      </c>
      <c r="S28" s="66">
        <v>2.1100000000000001E-2</v>
      </c>
      <c r="T28" s="66">
        <v>1.5E-3</v>
      </c>
    </row>
    <row r="29" spans="1:20">
      <c r="A29" s="67" t="s">
        <v>261</v>
      </c>
      <c r="B29" s="14"/>
      <c r="C29" s="14"/>
      <c r="D29" s="14"/>
      <c r="E29" s="14"/>
      <c r="J29" s="69">
        <v>4.0199999999999996</v>
      </c>
      <c r="M29" s="68">
        <v>2.07E-2</v>
      </c>
      <c r="N29" s="69">
        <v>9832281.6600000001</v>
      </c>
      <c r="P29" s="69">
        <v>3.4886900000000001</v>
      </c>
      <c r="Q29" s="69">
        <v>10227.287738196999</v>
      </c>
      <c r="S29" s="68">
        <v>0.38900000000000001</v>
      </c>
      <c r="T29" s="68">
        <v>2.6800000000000001E-2</v>
      </c>
    </row>
    <row r="30" spans="1:20">
      <c r="A30" t="s">
        <v>377</v>
      </c>
      <c r="B30" t="s">
        <v>378</v>
      </c>
      <c r="C30" t="s">
        <v>99</v>
      </c>
      <c r="D30" t="s">
        <v>122</v>
      </c>
      <c r="E30" t="s">
        <v>379</v>
      </c>
      <c r="F30" t="s">
        <v>380</v>
      </c>
      <c r="G30" t="s">
        <v>381</v>
      </c>
      <c r="H30" t="s">
        <v>149</v>
      </c>
      <c r="I30" t="s">
        <v>354</v>
      </c>
      <c r="J30" s="65">
        <v>1.66</v>
      </c>
      <c r="K30" t="s">
        <v>101</v>
      </c>
      <c r="L30" s="66">
        <v>1.49E-2</v>
      </c>
      <c r="M30" s="66">
        <v>2.7000000000000001E-3</v>
      </c>
      <c r="N30" s="65">
        <v>7411.03</v>
      </c>
      <c r="O30" s="65">
        <v>102.16</v>
      </c>
      <c r="P30" s="65">
        <v>0</v>
      </c>
      <c r="Q30" s="65">
        <v>7.5711082479999998</v>
      </c>
      <c r="R30" s="66">
        <v>0</v>
      </c>
      <c r="S30" s="66">
        <v>2.9999999999999997E-4</v>
      </c>
      <c r="T30" s="66">
        <v>0</v>
      </c>
    </row>
    <row r="31" spans="1:20">
      <c r="A31" t="s">
        <v>382</v>
      </c>
      <c r="B31" t="s">
        <v>383</v>
      </c>
      <c r="C31" t="s">
        <v>99</v>
      </c>
      <c r="D31" t="s">
        <v>122</v>
      </c>
      <c r="E31" t="s">
        <v>384</v>
      </c>
      <c r="F31" t="s">
        <v>342</v>
      </c>
      <c r="G31" t="s">
        <v>381</v>
      </c>
      <c r="H31" t="s">
        <v>149</v>
      </c>
      <c r="I31" t="s">
        <v>366</v>
      </c>
      <c r="J31" s="65">
        <v>6.16</v>
      </c>
      <c r="K31" t="s">
        <v>101</v>
      </c>
      <c r="L31" s="66">
        <v>3.6900000000000002E-2</v>
      </c>
      <c r="M31" s="66">
        <v>1.9400000000000001E-2</v>
      </c>
      <c r="N31" s="65">
        <v>217399.52</v>
      </c>
      <c r="O31" s="65">
        <v>112.8</v>
      </c>
      <c r="P31" s="65">
        <v>0</v>
      </c>
      <c r="Q31" s="65">
        <v>245.22665856</v>
      </c>
      <c r="R31" s="66">
        <v>6.9999999999999999E-4</v>
      </c>
      <c r="S31" s="66">
        <v>9.2999999999999992E-3</v>
      </c>
      <c r="T31" s="66">
        <v>5.9999999999999995E-4</v>
      </c>
    </row>
    <row r="32" spans="1:20">
      <c r="A32" t="s">
        <v>385</v>
      </c>
      <c r="B32" t="s">
        <v>386</v>
      </c>
      <c r="C32" t="s">
        <v>99</v>
      </c>
      <c r="D32" t="s">
        <v>122</v>
      </c>
      <c r="E32" t="s">
        <v>360</v>
      </c>
      <c r="F32" t="s">
        <v>330</v>
      </c>
      <c r="G32" t="s">
        <v>353</v>
      </c>
      <c r="H32" t="s">
        <v>211</v>
      </c>
      <c r="I32" t="s">
        <v>387</v>
      </c>
      <c r="J32" s="65">
        <v>6.82</v>
      </c>
      <c r="K32" t="s">
        <v>101</v>
      </c>
      <c r="L32" s="66">
        <v>2.4299999999999999E-2</v>
      </c>
      <c r="M32" s="66">
        <v>1.84E-2</v>
      </c>
      <c r="N32" s="65">
        <v>1217539</v>
      </c>
      <c r="O32" s="65">
        <v>104.3</v>
      </c>
      <c r="P32" s="65">
        <v>0</v>
      </c>
      <c r="Q32" s="65">
        <v>1269.8931769999999</v>
      </c>
      <c r="R32" s="66">
        <v>1.4E-3</v>
      </c>
      <c r="S32" s="66">
        <v>4.8300000000000003E-2</v>
      </c>
      <c r="T32" s="66">
        <v>3.3E-3</v>
      </c>
    </row>
    <row r="33" spans="1:20">
      <c r="A33" t="s">
        <v>388</v>
      </c>
      <c r="B33" t="s">
        <v>389</v>
      </c>
      <c r="C33" t="s">
        <v>99</v>
      </c>
      <c r="D33" t="s">
        <v>122</v>
      </c>
      <c r="E33" t="s">
        <v>390</v>
      </c>
      <c r="F33" t="s">
        <v>391</v>
      </c>
      <c r="G33" t="s">
        <v>392</v>
      </c>
      <c r="H33" t="s">
        <v>149</v>
      </c>
      <c r="I33" t="s">
        <v>393</v>
      </c>
      <c r="J33" s="65">
        <v>4.49</v>
      </c>
      <c r="K33" t="s">
        <v>101</v>
      </c>
      <c r="L33" s="66">
        <v>2.58E-2</v>
      </c>
      <c r="M33" s="66">
        <v>1.5299999999999999E-2</v>
      </c>
      <c r="N33" s="65">
        <v>500595</v>
      </c>
      <c r="O33" s="65">
        <v>104.74</v>
      </c>
      <c r="P33" s="65">
        <v>0</v>
      </c>
      <c r="Q33" s="65">
        <v>524.32320300000003</v>
      </c>
      <c r="R33" s="66">
        <v>2.3999999999999998E-3</v>
      </c>
      <c r="S33" s="66">
        <v>1.9900000000000001E-2</v>
      </c>
      <c r="T33" s="66">
        <v>1.4E-3</v>
      </c>
    </row>
    <row r="34" spans="1:20">
      <c r="A34" t="s">
        <v>394</v>
      </c>
      <c r="B34" t="s">
        <v>395</v>
      </c>
      <c r="C34" t="s">
        <v>99</v>
      </c>
      <c r="D34" t="s">
        <v>122</v>
      </c>
      <c r="E34" t="s">
        <v>396</v>
      </c>
      <c r="F34" t="s">
        <v>397</v>
      </c>
      <c r="G34" t="s">
        <v>398</v>
      </c>
      <c r="H34" t="s">
        <v>211</v>
      </c>
      <c r="I34" t="s">
        <v>399</v>
      </c>
      <c r="J34" s="65">
        <v>3.69</v>
      </c>
      <c r="K34" t="s">
        <v>101</v>
      </c>
      <c r="L34" s="66">
        <v>2.18E-2</v>
      </c>
      <c r="M34" s="66">
        <v>1.5299999999999999E-2</v>
      </c>
      <c r="N34" s="65">
        <v>769187.5</v>
      </c>
      <c r="O34" s="65">
        <v>102.75</v>
      </c>
      <c r="P34" s="65">
        <v>0</v>
      </c>
      <c r="Q34" s="65">
        <v>790.34015624999995</v>
      </c>
      <c r="R34" s="66">
        <v>2.5999999999999999E-3</v>
      </c>
      <c r="S34" s="66">
        <v>3.0099999999999998E-2</v>
      </c>
      <c r="T34" s="66">
        <v>2.0999999999999999E-3</v>
      </c>
    </row>
    <row r="35" spans="1:20">
      <c r="A35" t="s">
        <v>400</v>
      </c>
      <c r="B35" t="s">
        <v>401</v>
      </c>
      <c r="C35" t="s">
        <v>99</v>
      </c>
      <c r="D35" t="s">
        <v>122</v>
      </c>
      <c r="E35" t="s">
        <v>402</v>
      </c>
      <c r="F35" t="s">
        <v>131</v>
      </c>
      <c r="G35" t="s">
        <v>398</v>
      </c>
      <c r="H35" t="s">
        <v>211</v>
      </c>
      <c r="I35" t="s">
        <v>366</v>
      </c>
      <c r="J35" s="65">
        <v>1.96</v>
      </c>
      <c r="K35" t="s">
        <v>101</v>
      </c>
      <c r="L35" s="66">
        <v>2.1600000000000001E-2</v>
      </c>
      <c r="M35" s="66">
        <v>8.3000000000000001E-3</v>
      </c>
      <c r="N35" s="65">
        <v>48899.83</v>
      </c>
      <c r="O35" s="65">
        <v>102.64</v>
      </c>
      <c r="P35" s="65">
        <v>0</v>
      </c>
      <c r="Q35" s="65">
        <v>50.190785511999998</v>
      </c>
      <c r="R35" s="66">
        <v>1E-4</v>
      </c>
      <c r="S35" s="66">
        <v>1.9E-3</v>
      </c>
      <c r="T35" s="66">
        <v>1E-4</v>
      </c>
    </row>
    <row r="36" spans="1:20">
      <c r="A36" t="s">
        <v>403</v>
      </c>
      <c r="B36" t="s">
        <v>404</v>
      </c>
      <c r="C36" t="s">
        <v>99</v>
      </c>
      <c r="D36" t="s">
        <v>122</v>
      </c>
      <c r="E36" t="s">
        <v>405</v>
      </c>
      <c r="F36" t="s">
        <v>391</v>
      </c>
      <c r="G36" t="s">
        <v>406</v>
      </c>
      <c r="H36" t="s">
        <v>149</v>
      </c>
      <c r="I36" t="s">
        <v>407</v>
      </c>
      <c r="J36" s="65">
        <v>3.41</v>
      </c>
      <c r="K36" t="s">
        <v>101</v>
      </c>
      <c r="L36" s="66">
        <v>2.9499999999999998E-2</v>
      </c>
      <c r="M36" s="66">
        <v>1.3899999999999999E-2</v>
      </c>
      <c r="N36" s="65">
        <v>146167.95000000001</v>
      </c>
      <c r="O36" s="65">
        <v>105.39</v>
      </c>
      <c r="P36" s="65">
        <v>0</v>
      </c>
      <c r="Q36" s="65">
        <v>154.046402505</v>
      </c>
      <c r="R36" s="66">
        <v>5.0000000000000001E-4</v>
      </c>
      <c r="S36" s="66">
        <v>5.8999999999999999E-3</v>
      </c>
      <c r="T36" s="66">
        <v>4.0000000000000002E-4</v>
      </c>
    </row>
    <row r="37" spans="1:20">
      <c r="A37" t="s">
        <v>408</v>
      </c>
      <c r="B37" t="s">
        <v>409</v>
      </c>
      <c r="C37" t="s">
        <v>99</v>
      </c>
      <c r="D37" t="s">
        <v>122</v>
      </c>
      <c r="E37" t="s">
        <v>410</v>
      </c>
      <c r="F37" t="s">
        <v>318</v>
      </c>
      <c r="G37" t="s">
        <v>365</v>
      </c>
      <c r="H37" t="s">
        <v>211</v>
      </c>
      <c r="I37" t="s">
        <v>411</v>
      </c>
      <c r="J37" s="65">
        <v>0.83</v>
      </c>
      <c r="K37" t="s">
        <v>101</v>
      </c>
      <c r="L37" s="66">
        <v>3.6999999999999998E-2</v>
      </c>
      <c r="M37" s="66">
        <v>2.01E-2</v>
      </c>
      <c r="N37" s="65">
        <v>711612</v>
      </c>
      <c r="O37" s="65">
        <v>102</v>
      </c>
      <c r="P37" s="65">
        <v>0</v>
      </c>
      <c r="Q37" s="65">
        <v>725.84424000000001</v>
      </c>
      <c r="R37" s="66">
        <v>5.4000000000000003E-3</v>
      </c>
      <c r="S37" s="66">
        <v>2.76E-2</v>
      </c>
      <c r="T37" s="66">
        <v>1.9E-3</v>
      </c>
    </row>
    <row r="38" spans="1:20">
      <c r="A38" t="s">
        <v>412</v>
      </c>
      <c r="B38" t="s">
        <v>413</v>
      </c>
      <c r="C38" t="s">
        <v>99</v>
      </c>
      <c r="D38" t="s">
        <v>122</v>
      </c>
      <c r="E38" t="s">
        <v>414</v>
      </c>
      <c r="F38" t="s">
        <v>415</v>
      </c>
      <c r="G38" t="s">
        <v>365</v>
      </c>
      <c r="H38" t="s">
        <v>211</v>
      </c>
      <c r="I38" t="s">
        <v>416</v>
      </c>
      <c r="J38" s="65">
        <v>3.04</v>
      </c>
      <c r="K38" t="s">
        <v>101</v>
      </c>
      <c r="L38" s="66">
        <v>3.9E-2</v>
      </c>
      <c r="M38" s="66">
        <v>1.9599999999999999E-2</v>
      </c>
      <c r="N38" s="65">
        <v>509000</v>
      </c>
      <c r="O38" s="65">
        <v>107</v>
      </c>
      <c r="P38" s="65">
        <v>0</v>
      </c>
      <c r="Q38" s="65">
        <v>544.63</v>
      </c>
      <c r="R38" s="66">
        <v>8.0000000000000004E-4</v>
      </c>
      <c r="S38" s="66">
        <v>2.07E-2</v>
      </c>
      <c r="T38" s="66">
        <v>1.4E-3</v>
      </c>
    </row>
    <row r="39" spans="1:20">
      <c r="A39" t="s">
        <v>417</v>
      </c>
      <c r="B39" t="s">
        <v>418</v>
      </c>
      <c r="C39" t="s">
        <v>99</v>
      </c>
      <c r="D39" t="s">
        <v>122</v>
      </c>
      <c r="E39" t="s">
        <v>419</v>
      </c>
      <c r="F39" t="s">
        <v>342</v>
      </c>
      <c r="G39" t="s">
        <v>406</v>
      </c>
      <c r="H39" t="s">
        <v>149</v>
      </c>
      <c r="I39" t="s">
        <v>420</v>
      </c>
      <c r="J39" s="65">
        <v>5.14</v>
      </c>
      <c r="K39" t="s">
        <v>101</v>
      </c>
      <c r="L39" s="66">
        <v>2.3E-2</v>
      </c>
      <c r="M39" s="66">
        <v>1.9E-2</v>
      </c>
      <c r="N39" s="65">
        <v>838000</v>
      </c>
      <c r="O39" s="65">
        <v>102.8</v>
      </c>
      <c r="P39" s="65">
        <v>0</v>
      </c>
      <c r="Q39" s="65">
        <v>861.46400000000006</v>
      </c>
      <c r="R39" s="66">
        <v>1.4E-3</v>
      </c>
      <c r="S39" s="66">
        <v>3.2800000000000003E-2</v>
      </c>
      <c r="T39" s="66">
        <v>2.3E-3</v>
      </c>
    </row>
    <row r="40" spans="1:20">
      <c r="A40" t="s">
        <v>421</v>
      </c>
      <c r="B40" t="s">
        <v>422</v>
      </c>
      <c r="C40" t="s">
        <v>99</v>
      </c>
      <c r="D40" t="s">
        <v>122</v>
      </c>
      <c r="E40" t="s">
        <v>423</v>
      </c>
      <c r="F40" t="s">
        <v>391</v>
      </c>
      <c r="G40" t="s">
        <v>365</v>
      </c>
      <c r="H40" t="s">
        <v>211</v>
      </c>
      <c r="I40" t="s">
        <v>424</v>
      </c>
      <c r="J40" s="65">
        <v>2.27</v>
      </c>
      <c r="K40" t="s">
        <v>101</v>
      </c>
      <c r="L40" s="66">
        <v>4.2000000000000003E-2</v>
      </c>
      <c r="M40" s="66">
        <v>1.2699999999999999E-2</v>
      </c>
      <c r="N40" s="65">
        <v>39341.339999999997</v>
      </c>
      <c r="O40" s="65">
        <v>107.36</v>
      </c>
      <c r="P40" s="65">
        <v>0</v>
      </c>
      <c r="Q40" s="65">
        <v>42.236862623999997</v>
      </c>
      <c r="R40" s="66">
        <v>1E-4</v>
      </c>
      <c r="S40" s="66">
        <v>1.6000000000000001E-3</v>
      </c>
      <c r="T40" s="66">
        <v>1E-4</v>
      </c>
    </row>
    <row r="41" spans="1:20">
      <c r="A41" t="s">
        <v>425</v>
      </c>
      <c r="B41" t="s">
        <v>426</v>
      </c>
      <c r="C41" t="s">
        <v>99</v>
      </c>
      <c r="D41" t="s">
        <v>122</v>
      </c>
      <c r="E41" t="s">
        <v>423</v>
      </c>
      <c r="F41" t="s">
        <v>391</v>
      </c>
      <c r="G41" t="s">
        <v>365</v>
      </c>
      <c r="H41" t="s">
        <v>211</v>
      </c>
      <c r="I41" t="s">
        <v>427</v>
      </c>
      <c r="J41" s="65">
        <v>3.51</v>
      </c>
      <c r="K41" t="s">
        <v>101</v>
      </c>
      <c r="L41" s="66">
        <v>4.2999999999999997E-2</v>
      </c>
      <c r="M41" s="66">
        <v>1.67E-2</v>
      </c>
      <c r="N41" s="65">
        <v>296517.34000000003</v>
      </c>
      <c r="O41" s="65">
        <v>111.49</v>
      </c>
      <c r="P41" s="65">
        <v>0</v>
      </c>
      <c r="Q41" s="65">
        <v>330.58718236599998</v>
      </c>
      <c r="R41" s="66">
        <v>2.0000000000000001E-4</v>
      </c>
      <c r="S41" s="66">
        <v>1.26E-2</v>
      </c>
      <c r="T41" s="66">
        <v>8.9999999999999998E-4</v>
      </c>
    </row>
    <row r="42" spans="1:20">
      <c r="A42" t="s">
        <v>428</v>
      </c>
      <c r="B42" t="s">
        <v>429</v>
      </c>
      <c r="C42" t="s">
        <v>99</v>
      </c>
      <c r="D42" t="s">
        <v>122</v>
      </c>
      <c r="E42" t="s">
        <v>430</v>
      </c>
      <c r="F42" t="s">
        <v>415</v>
      </c>
      <c r="G42" t="s">
        <v>365</v>
      </c>
      <c r="H42" t="s">
        <v>211</v>
      </c>
      <c r="I42" t="s">
        <v>431</v>
      </c>
      <c r="J42" s="65">
        <v>6.53</v>
      </c>
      <c r="K42" t="s">
        <v>101</v>
      </c>
      <c r="L42" s="66">
        <v>2.7400000000000001E-2</v>
      </c>
      <c r="M42" s="66">
        <v>2.6200000000000001E-2</v>
      </c>
      <c r="N42" s="65">
        <v>729000</v>
      </c>
      <c r="O42" s="65">
        <v>101.43</v>
      </c>
      <c r="P42" s="65">
        <v>0</v>
      </c>
      <c r="Q42" s="65">
        <v>739.42470000000003</v>
      </c>
      <c r="R42" s="66">
        <v>1E-3</v>
      </c>
      <c r="S42" s="66">
        <v>2.81E-2</v>
      </c>
      <c r="T42" s="66">
        <v>1.9E-3</v>
      </c>
    </row>
    <row r="43" spans="1:20">
      <c r="A43" t="s">
        <v>432</v>
      </c>
      <c r="B43" t="s">
        <v>433</v>
      </c>
      <c r="C43" t="s">
        <v>99</v>
      </c>
      <c r="D43" t="s">
        <v>122</v>
      </c>
      <c r="E43" t="s">
        <v>430</v>
      </c>
      <c r="F43" t="s">
        <v>415</v>
      </c>
      <c r="G43" t="s">
        <v>365</v>
      </c>
      <c r="H43" t="s">
        <v>211</v>
      </c>
      <c r="I43" t="s">
        <v>427</v>
      </c>
      <c r="J43" s="65">
        <v>4.49</v>
      </c>
      <c r="K43" t="s">
        <v>101</v>
      </c>
      <c r="L43" s="66">
        <v>2.1999999999999999E-2</v>
      </c>
      <c r="M43" s="66">
        <v>1.7999999999999999E-2</v>
      </c>
      <c r="N43" s="65">
        <v>51932</v>
      </c>
      <c r="O43" s="65">
        <v>101.82</v>
      </c>
      <c r="P43" s="65">
        <v>0</v>
      </c>
      <c r="Q43" s="65">
        <v>52.877162400000003</v>
      </c>
      <c r="R43" s="66">
        <v>0</v>
      </c>
      <c r="S43" s="66">
        <v>2E-3</v>
      </c>
      <c r="T43" s="66">
        <v>1E-4</v>
      </c>
    </row>
    <row r="44" spans="1:20">
      <c r="A44" t="s">
        <v>434</v>
      </c>
      <c r="B44" t="s">
        <v>435</v>
      </c>
      <c r="C44" t="s">
        <v>99</v>
      </c>
      <c r="D44" t="s">
        <v>122</v>
      </c>
      <c r="E44" t="s">
        <v>436</v>
      </c>
      <c r="F44" t="s">
        <v>342</v>
      </c>
      <c r="G44" t="s">
        <v>365</v>
      </c>
      <c r="H44" t="s">
        <v>211</v>
      </c>
      <c r="I44" t="s">
        <v>437</v>
      </c>
      <c r="J44" s="65">
        <v>1.52</v>
      </c>
      <c r="K44" t="s">
        <v>101</v>
      </c>
      <c r="L44" s="66">
        <v>4.65E-2</v>
      </c>
      <c r="M44" s="66">
        <v>3.3799999999999997E-2</v>
      </c>
      <c r="N44" s="65">
        <v>601395.31000000006</v>
      </c>
      <c r="O44" s="65">
        <v>103.9</v>
      </c>
      <c r="P44" s="65">
        <v>0</v>
      </c>
      <c r="Q44" s="65">
        <v>624.84972708999999</v>
      </c>
      <c r="R44" s="66">
        <v>2.5000000000000001E-3</v>
      </c>
      <c r="S44" s="66">
        <v>2.3800000000000002E-2</v>
      </c>
      <c r="T44" s="66">
        <v>1.6000000000000001E-3</v>
      </c>
    </row>
    <row r="45" spans="1:20">
      <c r="A45" t="s">
        <v>438</v>
      </c>
      <c r="B45" t="s">
        <v>439</v>
      </c>
      <c r="C45" t="s">
        <v>99</v>
      </c>
      <c r="D45" t="s">
        <v>122</v>
      </c>
      <c r="E45" t="s">
        <v>440</v>
      </c>
      <c r="F45" t="s">
        <v>131</v>
      </c>
      <c r="G45" t="s">
        <v>365</v>
      </c>
      <c r="H45" t="s">
        <v>211</v>
      </c>
      <c r="I45" t="s">
        <v>441</v>
      </c>
      <c r="J45" s="65">
        <v>3.98</v>
      </c>
      <c r="K45" t="s">
        <v>101</v>
      </c>
      <c r="L45" s="66">
        <v>2.5000000000000001E-2</v>
      </c>
      <c r="M45" s="66">
        <v>2.4199999999999999E-2</v>
      </c>
      <c r="N45" s="65">
        <v>166595</v>
      </c>
      <c r="O45" s="65">
        <v>101.5</v>
      </c>
      <c r="P45" s="65">
        <v>0</v>
      </c>
      <c r="Q45" s="65">
        <v>169.09392500000001</v>
      </c>
      <c r="R45" s="66">
        <v>1E-4</v>
      </c>
      <c r="S45" s="66">
        <v>6.4000000000000003E-3</v>
      </c>
      <c r="T45" s="66">
        <v>4.0000000000000002E-4</v>
      </c>
    </row>
    <row r="46" spans="1:20">
      <c r="A46" t="s">
        <v>442</v>
      </c>
      <c r="B46" t="s">
        <v>443</v>
      </c>
      <c r="C46" t="s">
        <v>99</v>
      </c>
      <c r="D46" t="s">
        <v>122</v>
      </c>
      <c r="E46" t="s">
        <v>444</v>
      </c>
      <c r="F46" t="s">
        <v>391</v>
      </c>
      <c r="G46" t="s">
        <v>406</v>
      </c>
      <c r="H46" t="s">
        <v>149</v>
      </c>
      <c r="I46" t="s">
        <v>445</v>
      </c>
      <c r="J46" s="65">
        <v>6.23</v>
      </c>
      <c r="K46" t="s">
        <v>101</v>
      </c>
      <c r="L46" s="66">
        <v>2.8000000000000001E-2</v>
      </c>
      <c r="M46" s="66">
        <v>2.5499999999999998E-2</v>
      </c>
      <c r="N46" s="65">
        <v>691000</v>
      </c>
      <c r="O46" s="65">
        <v>102.1</v>
      </c>
      <c r="P46" s="65">
        <v>0</v>
      </c>
      <c r="Q46" s="65">
        <v>705.51099999999997</v>
      </c>
      <c r="R46" s="66">
        <v>1.2999999999999999E-3</v>
      </c>
      <c r="S46" s="66">
        <v>2.6800000000000001E-2</v>
      </c>
      <c r="T46" s="66">
        <v>1.8E-3</v>
      </c>
    </row>
    <row r="47" spans="1:20">
      <c r="A47" t="s">
        <v>446</v>
      </c>
      <c r="B47" t="s">
        <v>447</v>
      </c>
      <c r="C47" t="s">
        <v>99</v>
      </c>
      <c r="D47" t="s">
        <v>122</v>
      </c>
      <c r="E47" t="s">
        <v>414</v>
      </c>
      <c r="F47" t="s">
        <v>415</v>
      </c>
      <c r="G47" t="s">
        <v>370</v>
      </c>
      <c r="H47" t="s">
        <v>149</v>
      </c>
      <c r="I47" t="s">
        <v>448</v>
      </c>
      <c r="J47" s="65">
        <v>1.85</v>
      </c>
      <c r="K47" t="s">
        <v>101</v>
      </c>
      <c r="L47" s="66">
        <v>4.5999999999999999E-2</v>
      </c>
      <c r="M47" s="66">
        <v>1.3299999999999999E-2</v>
      </c>
      <c r="N47" s="65">
        <v>714064.14</v>
      </c>
      <c r="O47" s="65">
        <v>106.08</v>
      </c>
      <c r="P47" s="65">
        <v>0</v>
      </c>
      <c r="Q47" s="65">
        <v>757.47923971199998</v>
      </c>
      <c r="R47" s="66">
        <v>1E-3</v>
      </c>
      <c r="S47" s="66">
        <v>2.8799999999999999E-2</v>
      </c>
      <c r="T47" s="66">
        <v>2E-3</v>
      </c>
    </row>
    <row r="48" spans="1:20">
      <c r="A48" t="s">
        <v>449</v>
      </c>
      <c r="B48" t="s">
        <v>450</v>
      </c>
      <c r="C48" t="s">
        <v>99</v>
      </c>
      <c r="D48" t="s">
        <v>122</v>
      </c>
      <c r="E48" t="s">
        <v>414</v>
      </c>
      <c r="F48" t="s">
        <v>415</v>
      </c>
      <c r="G48" t="s">
        <v>370</v>
      </c>
      <c r="H48" t="s">
        <v>149</v>
      </c>
      <c r="I48" t="s">
        <v>451</v>
      </c>
      <c r="J48" s="65">
        <v>0.33</v>
      </c>
      <c r="K48" t="s">
        <v>101</v>
      </c>
      <c r="L48" s="66">
        <v>4.02E-2</v>
      </c>
      <c r="M48" s="66">
        <v>1.47E-2</v>
      </c>
      <c r="N48" s="65">
        <v>108061.6</v>
      </c>
      <c r="O48" s="65">
        <v>101.52</v>
      </c>
      <c r="P48" s="65">
        <v>0</v>
      </c>
      <c r="Q48" s="65">
        <v>109.70413632</v>
      </c>
      <c r="R48" s="66">
        <v>1.9E-3</v>
      </c>
      <c r="S48" s="66">
        <v>4.1999999999999997E-3</v>
      </c>
      <c r="T48" s="66">
        <v>2.9999999999999997E-4</v>
      </c>
    </row>
    <row r="49" spans="1:20">
      <c r="A49" t="s">
        <v>452</v>
      </c>
      <c r="B49" t="s">
        <v>453</v>
      </c>
      <c r="C49" t="s">
        <v>99</v>
      </c>
      <c r="D49" t="s">
        <v>122</v>
      </c>
      <c r="E49" t="s">
        <v>454</v>
      </c>
      <c r="F49" t="s">
        <v>455</v>
      </c>
      <c r="G49" t="s">
        <v>370</v>
      </c>
      <c r="H49" t="s">
        <v>149</v>
      </c>
      <c r="I49" t="s">
        <v>456</v>
      </c>
      <c r="J49" s="65">
        <v>1.52</v>
      </c>
      <c r="K49" t="s">
        <v>101</v>
      </c>
      <c r="L49" s="66">
        <v>2.4500000000000001E-2</v>
      </c>
      <c r="M49" s="66">
        <v>-2.6499999999999999E-2</v>
      </c>
      <c r="N49" s="65">
        <v>9</v>
      </c>
      <c r="O49" s="65">
        <v>107.9</v>
      </c>
      <c r="P49" s="65">
        <v>0</v>
      </c>
      <c r="Q49" s="65">
        <v>9.7109999999999991E-3</v>
      </c>
      <c r="R49" s="66">
        <v>0</v>
      </c>
      <c r="S49" s="66">
        <v>0</v>
      </c>
      <c r="T49" s="66">
        <v>0</v>
      </c>
    </row>
    <row r="50" spans="1:20">
      <c r="A50" t="s">
        <v>457</v>
      </c>
      <c r="B50" t="s">
        <v>458</v>
      </c>
      <c r="C50" t="s">
        <v>99</v>
      </c>
      <c r="D50" t="s">
        <v>122</v>
      </c>
      <c r="E50" t="s">
        <v>459</v>
      </c>
      <c r="F50" t="s">
        <v>330</v>
      </c>
      <c r="G50" t="s">
        <v>375</v>
      </c>
      <c r="H50" t="s">
        <v>211</v>
      </c>
      <c r="I50" t="s">
        <v>424</v>
      </c>
      <c r="J50" s="65">
        <v>4.59</v>
      </c>
      <c r="K50" t="s">
        <v>101</v>
      </c>
      <c r="L50" s="66">
        <v>2.7E-2</v>
      </c>
      <c r="M50" s="66">
        <v>3.8800000000000001E-2</v>
      </c>
      <c r="N50" s="65">
        <v>410024.75</v>
      </c>
      <c r="O50" s="65">
        <v>95.6</v>
      </c>
      <c r="P50" s="65">
        <v>0</v>
      </c>
      <c r="Q50" s="65">
        <v>391.98366099999998</v>
      </c>
      <c r="R50" s="66">
        <v>5.0000000000000001E-4</v>
      </c>
      <c r="S50" s="66">
        <v>1.49E-2</v>
      </c>
      <c r="T50" s="66">
        <v>1E-3</v>
      </c>
    </row>
    <row r="51" spans="1:20">
      <c r="A51" t="s">
        <v>460</v>
      </c>
      <c r="B51" t="s">
        <v>461</v>
      </c>
      <c r="C51" t="s">
        <v>99</v>
      </c>
      <c r="D51" t="s">
        <v>122</v>
      </c>
      <c r="E51" t="s">
        <v>462</v>
      </c>
      <c r="F51" t="s">
        <v>330</v>
      </c>
      <c r="G51" t="s">
        <v>370</v>
      </c>
      <c r="H51" t="s">
        <v>149</v>
      </c>
      <c r="I51" t="s">
        <v>366</v>
      </c>
      <c r="J51" s="65">
        <v>1.48</v>
      </c>
      <c r="K51" t="s">
        <v>101</v>
      </c>
      <c r="L51" s="66">
        <v>4.5499999999999999E-2</v>
      </c>
      <c r="M51" s="66">
        <v>8.0999999999999996E-3</v>
      </c>
      <c r="N51" s="65">
        <v>6531.6</v>
      </c>
      <c r="O51" s="65">
        <v>105.56</v>
      </c>
      <c r="P51" s="65">
        <v>3.4886900000000001</v>
      </c>
      <c r="Q51" s="65">
        <v>10.383446960000001</v>
      </c>
      <c r="R51" s="66">
        <v>1E-4</v>
      </c>
      <c r="S51" s="66">
        <v>4.0000000000000002E-4</v>
      </c>
      <c r="T51" s="66">
        <v>0</v>
      </c>
    </row>
    <row r="52" spans="1:20">
      <c r="A52" t="s">
        <v>463</v>
      </c>
      <c r="B52" t="s">
        <v>464</v>
      </c>
      <c r="C52" t="s">
        <v>99</v>
      </c>
      <c r="D52" t="s">
        <v>122</v>
      </c>
      <c r="E52" t="s">
        <v>462</v>
      </c>
      <c r="F52" t="s">
        <v>330</v>
      </c>
      <c r="G52" t="s">
        <v>370</v>
      </c>
      <c r="H52" t="s">
        <v>149</v>
      </c>
      <c r="I52" t="s">
        <v>441</v>
      </c>
      <c r="J52" s="65">
        <v>3.09</v>
      </c>
      <c r="K52" t="s">
        <v>101</v>
      </c>
      <c r="L52" s="66">
        <v>3.2899999999999999E-2</v>
      </c>
      <c r="M52" s="66">
        <v>1.7500000000000002E-2</v>
      </c>
      <c r="N52" s="65">
        <v>155524.25</v>
      </c>
      <c r="O52" s="65">
        <v>105.66</v>
      </c>
      <c r="P52" s="65">
        <v>0</v>
      </c>
      <c r="Q52" s="65">
        <v>164.32692255000001</v>
      </c>
      <c r="R52" s="66">
        <v>2.9999999999999997E-4</v>
      </c>
      <c r="S52" s="66">
        <v>6.3E-3</v>
      </c>
      <c r="T52" s="66">
        <v>4.0000000000000002E-4</v>
      </c>
    </row>
    <row r="53" spans="1:20">
      <c r="A53" t="s">
        <v>465</v>
      </c>
      <c r="B53" t="s">
        <v>466</v>
      </c>
      <c r="C53" t="s">
        <v>99</v>
      </c>
      <c r="D53" t="s">
        <v>122</v>
      </c>
      <c r="E53" t="s">
        <v>467</v>
      </c>
      <c r="F53" t="s">
        <v>391</v>
      </c>
      <c r="G53" t="s">
        <v>468</v>
      </c>
      <c r="H53" t="s">
        <v>149</v>
      </c>
      <c r="I53" t="s">
        <v>469</v>
      </c>
      <c r="J53" s="65">
        <v>2.67</v>
      </c>
      <c r="K53" t="s">
        <v>101</v>
      </c>
      <c r="L53" s="66">
        <v>4.3999999999999997E-2</v>
      </c>
      <c r="M53" s="66">
        <v>2.5399999999999999E-2</v>
      </c>
      <c r="N53" s="65">
        <v>351125</v>
      </c>
      <c r="O53" s="65">
        <v>105.01</v>
      </c>
      <c r="P53" s="65">
        <v>0</v>
      </c>
      <c r="Q53" s="65">
        <v>368.7163625</v>
      </c>
      <c r="R53" s="66">
        <v>1.6000000000000001E-3</v>
      </c>
      <c r="S53" s="66">
        <v>1.4E-2</v>
      </c>
      <c r="T53" s="66">
        <v>1E-3</v>
      </c>
    </row>
    <row r="54" spans="1:20">
      <c r="A54" t="s">
        <v>470</v>
      </c>
      <c r="B54" t="s">
        <v>471</v>
      </c>
      <c r="C54" t="s">
        <v>99</v>
      </c>
      <c r="D54" t="s">
        <v>122</v>
      </c>
      <c r="E54" t="s">
        <v>472</v>
      </c>
      <c r="F54" t="s">
        <v>391</v>
      </c>
      <c r="G54" t="s">
        <v>473</v>
      </c>
      <c r="H54" t="s">
        <v>211</v>
      </c>
      <c r="I54" t="s">
        <v>474</v>
      </c>
      <c r="J54" s="65">
        <v>1.23</v>
      </c>
      <c r="K54" t="s">
        <v>101</v>
      </c>
      <c r="L54" s="66">
        <v>6.3E-2</v>
      </c>
      <c r="M54" s="66">
        <v>1.3299999999999999E-2</v>
      </c>
      <c r="N54" s="65">
        <v>15348.5</v>
      </c>
      <c r="O54" s="65">
        <v>106.16</v>
      </c>
      <c r="P54" s="65">
        <v>0</v>
      </c>
      <c r="Q54" s="65">
        <v>16.293967599999998</v>
      </c>
      <c r="R54" s="66">
        <v>2.9999999999999997E-4</v>
      </c>
      <c r="S54" s="66">
        <v>5.9999999999999995E-4</v>
      </c>
      <c r="T54" s="66">
        <v>0</v>
      </c>
    </row>
    <row r="55" spans="1:20">
      <c r="A55" t="s">
        <v>475</v>
      </c>
      <c r="B55" t="s">
        <v>476</v>
      </c>
      <c r="C55" t="s">
        <v>99</v>
      </c>
      <c r="D55" t="s">
        <v>122</v>
      </c>
      <c r="E55" t="s">
        <v>477</v>
      </c>
      <c r="F55" t="s">
        <v>391</v>
      </c>
      <c r="G55" t="s">
        <v>473</v>
      </c>
      <c r="H55" t="s">
        <v>211</v>
      </c>
      <c r="I55" t="s">
        <v>478</v>
      </c>
      <c r="J55" s="65">
        <v>2.15</v>
      </c>
      <c r="K55" t="s">
        <v>101</v>
      </c>
      <c r="L55" s="66">
        <v>4.8000000000000001E-2</v>
      </c>
      <c r="M55" s="66">
        <v>1.8700000000000001E-2</v>
      </c>
      <c r="N55" s="65">
        <v>530000</v>
      </c>
      <c r="O55" s="65">
        <v>107.6</v>
      </c>
      <c r="P55" s="65">
        <v>0</v>
      </c>
      <c r="Q55" s="65">
        <v>570.28</v>
      </c>
      <c r="R55" s="66">
        <v>2.5000000000000001E-3</v>
      </c>
      <c r="S55" s="66">
        <v>2.1700000000000001E-2</v>
      </c>
      <c r="T55" s="66">
        <v>1.5E-3</v>
      </c>
    </row>
    <row r="56" spans="1:20">
      <c r="A56" s="67" t="s">
        <v>302</v>
      </c>
      <c r="B56" s="14"/>
      <c r="C56" s="14"/>
      <c r="D56" s="14"/>
      <c r="E56" s="14"/>
      <c r="J56" s="69">
        <v>2.97</v>
      </c>
      <c r="M56" s="68">
        <v>3.0700000000000002E-2</v>
      </c>
      <c r="N56" s="69">
        <v>4744850.58</v>
      </c>
      <c r="P56" s="69">
        <v>0</v>
      </c>
      <c r="Q56" s="69">
        <v>4490.8328301609999</v>
      </c>
      <c r="S56" s="68">
        <v>0.17080000000000001</v>
      </c>
      <c r="T56" s="68">
        <v>1.18E-2</v>
      </c>
    </row>
    <row r="57" spans="1:20">
      <c r="A57" t="s">
        <v>479</v>
      </c>
      <c r="B57" t="s">
        <v>480</v>
      </c>
      <c r="C57" t="s">
        <v>99</v>
      </c>
      <c r="D57" t="s">
        <v>122</v>
      </c>
      <c r="E57" t="s">
        <v>307</v>
      </c>
      <c r="F57" t="s">
        <v>308</v>
      </c>
      <c r="G57" t="s">
        <v>210</v>
      </c>
      <c r="H57" t="s">
        <v>211</v>
      </c>
      <c r="I57" t="s">
        <v>481</v>
      </c>
      <c r="J57" s="65">
        <v>2.06</v>
      </c>
      <c r="K57" t="s">
        <v>101</v>
      </c>
      <c r="L57" s="66">
        <v>2.9000000000000001E-2</v>
      </c>
      <c r="M57" s="66">
        <v>1.9400000000000001E-2</v>
      </c>
      <c r="N57" s="65">
        <v>1227246</v>
      </c>
      <c r="O57" s="65">
        <v>94.02</v>
      </c>
      <c r="P57" s="65">
        <v>0</v>
      </c>
      <c r="Q57" s="65">
        <v>1153.8566891999999</v>
      </c>
      <c r="R57" s="66">
        <v>1.4E-3</v>
      </c>
      <c r="S57" s="66">
        <v>4.3900000000000002E-2</v>
      </c>
      <c r="T57" s="66">
        <v>3.0000000000000001E-3</v>
      </c>
    </row>
    <row r="58" spans="1:20">
      <c r="A58" t="s">
        <v>482</v>
      </c>
      <c r="B58" t="s">
        <v>483</v>
      </c>
      <c r="C58" t="s">
        <v>99</v>
      </c>
      <c r="D58" t="s">
        <v>122</v>
      </c>
      <c r="E58" t="s">
        <v>484</v>
      </c>
      <c r="F58" t="s">
        <v>485</v>
      </c>
      <c r="G58" t="s">
        <v>337</v>
      </c>
      <c r="H58" t="s">
        <v>211</v>
      </c>
      <c r="I58" t="s">
        <v>486</v>
      </c>
      <c r="J58" s="65">
        <v>2.19</v>
      </c>
      <c r="K58" t="s">
        <v>101</v>
      </c>
      <c r="L58" s="66">
        <v>3.49E-2</v>
      </c>
      <c r="M58" s="66">
        <v>2.2700000000000001E-2</v>
      </c>
      <c r="N58" s="65">
        <v>245578.5</v>
      </c>
      <c r="O58" s="65">
        <v>93.44</v>
      </c>
      <c r="P58" s="65">
        <v>0</v>
      </c>
      <c r="Q58" s="65">
        <v>229.4685504</v>
      </c>
      <c r="R58" s="66">
        <v>2.0000000000000001E-4</v>
      </c>
      <c r="S58" s="66">
        <v>8.6999999999999994E-3</v>
      </c>
      <c r="T58" s="66">
        <v>5.9999999999999995E-4</v>
      </c>
    </row>
    <row r="59" spans="1:20">
      <c r="A59" t="s">
        <v>487</v>
      </c>
      <c r="B59" t="s">
        <v>488</v>
      </c>
      <c r="C59" t="s">
        <v>99</v>
      </c>
      <c r="D59" t="s">
        <v>122</v>
      </c>
      <c r="E59" t="s">
        <v>489</v>
      </c>
      <c r="F59" t="s">
        <v>336</v>
      </c>
      <c r="G59" t="s">
        <v>343</v>
      </c>
      <c r="H59" t="s">
        <v>149</v>
      </c>
      <c r="I59" t="s">
        <v>490</v>
      </c>
      <c r="J59" s="65">
        <v>4</v>
      </c>
      <c r="K59" t="s">
        <v>101</v>
      </c>
      <c r="L59" s="66">
        <v>3.78E-2</v>
      </c>
      <c r="M59" s="66">
        <v>3.2099999999999997E-2</v>
      </c>
      <c r="N59" s="65">
        <v>360708.4</v>
      </c>
      <c r="O59" s="65">
        <v>102.13</v>
      </c>
      <c r="P59" s="65">
        <v>0</v>
      </c>
      <c r="Q59" s="65">
        <v>368.39148891999997</v>
      </c>
      <c r="R59" s="66">
        <v>1.6000000000000001E-3</v>
      </c>
      <c r="S59" s="66">
        <v>1.4E-2</v>
      </c>
      <c r="T59" s="66">
        <v>1E-3</v>
      </c>
    </row>
    <row r="60" spans="1:20">
      <c r="A60" t="s">
        <v>491</v>
      </c>
      <c r="B60" t="s">
        <v>492</v>
      </c>
      <c r="C60" t="s">
        <v>99</v>
      </c>
      <c r="D60" t="s">
        <v>122</v>
      </c>
      <c r="E60" t="s">
        <v>493</v>
      </c>
      <c r="F60" t="s">
        <v>342</v>
      </c>
      <c r="G60" t="s">
        <v>343</v>
      </c>
      <c r="H60" t="s">
        <v>149</v>
      </c>
      <c r="I60" t="s">
        <v>494</v>
      </c>
      <c r="J60" s="65">
        <v>4.82</v>
      </c>
      <c r="K60" t="s">
        <v>101</v>
      </c>
      <c r="L60" s="66">
        <v>4.2999999999999997E-2</v>
      </c>
      <c r="M60" s="66">
        <v>5.1700000000000003E-2</v>
      </c>
      <c r="N60" s="65">
        <v>828376.14</v>
      </c>
      <c r="O60" s="65">
        <v>97.2</v>
      </c>
      <c r="P60" s="65">
        <v>0</v>
      </c>
      <c r="Q60" s="65">
        <v>805.18160808000005</v>
      </c>
      <c r="R60" s="66">
        <v>5.9999999999999995E-4</v>
      </c>
      <c r="S60" s="66">
        <v>3.0599999999999999E-2</v>
      </c>
      <c r="T60" s="66">
        <v>2.0999999999999999E-3</v>
      </c>
    </row>
    <row r="61" spans="1:20">
      <c r="A61" t="s">
        <v>495</v>
      </c>
      <c r="B61" t="s">
        <v>496</v>
      </c>
      <c r="C61" t="s">
        <v>99</v>
      </c>
      <c r="D61" t="s">
        <v>122</v>
      </c>
      <c r="E61" t="s">
        <v>497</v>
      </c>
      <c r="F61" t="s">
        <v>498</v>
      </c>
      <c r="G61" t="s">
        <v>398</v>
      </c>
      <c r="H61" t="s">
        <v>211</v>
      </c>
      <c r="I61" t="s">
        <v>499</v>
      </c>
      <c r="J61" s="65">
        <v>2.41</v>
      </c>
      <c r="K61" t="s">
        <v>101</v>
      </c>
      <c r="L61" s="66">
        <v>3.9E-2</v>
      </c>
      <c r="M61" s="66">
        <v>2.35E-2</v>
      </c>
      <c r="N61" s="65">
        <v>746394</v>
      </c>
      <c r="O61" s="65">
        <v>92.5</v>
      </c>
      <c r="P61" s="65">
        <v>0</v>
      </c>
      <c r="Q61" s="65">
        <v>690.41444999999999</v>
      </c>
      <c r="R61" s="66">
        <v>3.8E-3</v>
      </c>
      <c r="S61" s="66">
        <v>2.63E-2</v>
      </c>
      <c r="T61" s="66">
        <v>1.8E-3</v>
      </c>
    </row>
    <row r="62" spans="1:20">
      <c r="A62" t="s">
        <v>500</v>
      </c>
      <c r="B62" t="s">
        <v>501</v>
      </c>
      <c r="C62" t="s">
        <v>99</v>
      </c>
      <c r="D62" t="s">
        <v>122</v>
      </c>
      <c r="E62" t="s">
        <v>502</v>
      </c>
      <c r="F62" t="s">
        <v>100</v>
      </c>
      <c r="G62" t="s">
        <v>392</v>
      </c>
      <c r="H62" t="s">
        <v>149</v>
      </c>
      <c r="I62" t="s">
        <v>503</v>
      </c>
      <c r="J62" s="65">
        <v>2.86</v>
      </c>
      <c r="K62" t="s">
        <v>101</v>
      </c>
      <c r="L62" s="66">
        <v>3.85E-2</v>
      </c>
      <c r="M62" s="66">
        <v>2.2499999999999999E-2</v>
      </c>
      <c r="N62" s="65">
        <v>530398.89</v>
      </c>
      <c r="O62" s="65">
        <v>94.24</v>
      </c>
      <c r="P62" s="65">
        <v>0</v>
      </c>
      <c r="Q62" s="65">
        <v>499.847913936</v>
      </c>
      <c r="R62" s="66">
        <v>1.6000000000000001E-3</v>
      </c>
      <c r="S62" s="66">
        <v>1.9E-2</v>
      </c>
      <c r="T62" s="66">
        <v>1.2999999999999999E-3</v>
      </c>
    </row>
    <row r="63" spans="1:20">
      <c r="A63" t="s">
        <v>504</v>
      </c>
      <c r="B63" t="s">
        <v>505</v>
      </c>
      <c r="C63" t="s">
        <v>99</v>
      </c>
      <c r="D63" t="s">
        <v>122</v>
      </c>
      <c r="E63" t="s">
        <v>459</v>
      </c>
      <c r="F63" t="s">
        <v>330</v>
      </c>
      <c r="G63" t="s">
        <v>375</v>
      </c>
      <c r="H63" t="s">
        <v>211</v>
      </c>
      <c r="I63" t="s">
        <v>506</v>
      </c>
      <c r="J63" s="65">
        <v>2.73</v>
      </c>
      <c r="K63" t="s">
        <v>101</v>
      </c>
      <c r="L63" s="66">
        <v>4.7E-2</v>
      </c>
      <c r="M63" s="66">
        <v>3.9699999999999999E-2</v>
      </c>
      <c r="N63" s="65">
        <v>806148.65</v>
      </c>
      <c r="O63" s="65">
        <v>92.25</v>
      </c>
      <c r="P63" s="65">
        <v>0</v>
      </c>
      <c r="Q63" s="65">
        <v>743.67212962500003</v>
      </c>
      <c r="R63" s="66">
        <v>1.2999999999999999E-3</v>
      </c>
      <c r="S63" s="66">
        <v>2.8299999999999999E-2</v>
      </c>
      <c r="T63" s="66">
        <v>1.9E-3</v>
      </c>
    </row>
    <row r="64" spans="1:20">
      <c r="A64" s="67" t="s">
        <v>507</v>
      </c>
      <c r="B64" s="14"/>
      <c r="C64" s="14"/>
      <c r="D64" s="14"/>
      <c r="E64" s="14"/>
      <c r="J64" s="69">
        <v>0</v>
      </c>
      <c r="M64" s="68">
        <v>0</v>
      </c>
      <c r="N64" s="69">
        <v>0</v>
      </c>
      <c r="P64" s="69">
        <v>0</v>
      </c>
      <c r="Q64" s="69">
        <v>0</v>
      </c>
      <c r="S64" s="68">
        <v>0</v>
      </c>
      <c r="T64" s="68">
        <v>0</v>
      </c>
    </row>
    <row r="65" spans="1:20">
      <c r="A65" t="s">
        <v>222</v>
      </c>
      <c r="B65" t="s">
        <v>222</v>
      </c>
      <c r="C65" s="14"/>
      <c r="D65" s="14"/>
      <c r="E65" s="14"/>
      <c r="F65" t="s">
        <v>222</v>
      </c>
      <c r="G65" t="s">
        <v>222</v>
      </c>
      <c r="J65" s="65">
        <v>0</v>
      </c>
      <c r="K65" t="s">
        <v>222</v>
      </c>
      <c r="L65" s="66">
        <v>0</v>
      </c>
      <c r="M65" s="66">
        <v>0</v>
      </c>
      <c r="N65" s="65">
        <v>0</v>
      </c>
      <c r="O65" s="65">
        <v>0</v>
      </c>
      <c r="Q65" s="65">
        <v>0</v>
      </c>
      <c r="R65" s="66">
        <v>0</v>
      </c>
      <c r="S65" s="66">
        <v>0</v>
      </c>
      <c r="T65" s="66">
        <v>0</v>
      </c>
    </row>
    <row r="66" spans="1:20">
      <c r="A66" s="67" t="s">
        <v>227</v>
      </c>
      <c r="B66" s="14"/>
      <c r="C66" s="14"/>
      <c r="D66" s="14"/>
      <c r="E66" s="14"/>
      <c r="J66" s="69">
        <v>4.74</v>
      </c>
      <c r="M66" s="68">
        <v>3.78E-2</v>
      </c>
      <c r="N66" s="69">
        <v>327000</v>
      </c>
      <c r="P66" s="69">
        <v>0</v>
      </c>
      <c r="Q66" s="69">
        <v>1113.6752446319999</v>
      </c>
      <c r="S66" s="68">
        <v>4.24E-2</v>
      </c>
      <c r="T66" s="68">
        <v>2.8999999999999998E-3</v>
      </c>
    </row>
    <row r="67" spans="1:20">
      <c r="A67" s="67" t="s">
        <v>303</v>
      </c>
      <c r="B67" s="14"/>
      <c r="C67" s="14"/>
      <c r="D67" s="14"/>
      <c r="E67" s="14"/>
      <c r="J67" s="69">
        <v>0</v>
      </c>
      <c r="M67" s="68">
        <v>0</v>
      </c>
      <c r="N67" s="69">
        <v>0</v>
      </c>
      <c r="P67" s="69">
        <v>0</v>
      </c>
      <c r="Q67" s="69">
        <v>0</v>
      </c>
      <c r="S67" s="68">
        <v>0</v>
      </c>
      <c r="T67" s="68">
        <v>0</v>
      </c>
    </row>
    <row r="68" spans="1:20">
      <c r="A68" t="s">
        <v>222</v>
      </c>
      <c r="B68" t="s">
        <v>222</v>
      </c>
      <c r="C68" s="14"/>
      <c r="D68" s="14"/>
      <c r="E68" s="14"/>
      <c r="F68" t="s">
        <v>222</v>
      </c>
      <c r="G68" t="s">
        <v>222</v>
      </c>
      <c r="J68" s="65">
        <v>0</v>
      </c>
      <c r="K68" t="s">
        <v>222</v>
      </c>
      <c r="L68" s="66">
        <v>0</v>
      </c>
      <c r="M68" s="66">
        <v>0</v>
      </c>
      <c r="N68" s="65">
        <v>0</v>
      </c>
      <c r="O68" s="65">
        <v>0</v>
      </c>
      <c r="Q68" s="65">
        <v>0</v>
      </c>
      <c r="R68" s="66">
        <v>0</v>
      </c>
      <c r="S68" s="66">
        <v>0</v>
      </c>
      <c r="T68" s="66">
        <v>0</v>
      </c>
    </row>
    <row r="69" spans="1:20">
      <c r="A69" s="67" t="s">
        <v>304</v>
      </c>
      <c r="B69" s="14"/>
      <c r="C69" s="14"/>
      <c r="D69" s="14"/>
      <c r="E69" s="14"/>
      <c r="J69" s="69">
        <v>4.74</v>
      </c>
      <c r="M69" s="68">
        <v>3.78E-2</v>
      </c>
      <c r="N69" s="69">
        <v>327000</v>
      </c>
      <c r="P69" s="69">
        <v>0</v>
      </c>
      <c r="Q69" s="69">
        <v>1113.6752446319999</v>
      </c>
      <c r="S69" s="68">
        <v>4.24E-2</v>
      </c>
      <c r="T69" s="68">
        <v>2.8999999999999998E-3</v>
      </c>
    </row>
    <row r="70" spans="1:20">
      <c r="A70" t="s">
        <v>508</v>
      </c>
      <c r="B70" t="s">
        <v>509</v>
      </c>
      <c r="C70" t="s">
        <v>122</v>
      </c>
      <c r="D70" t="s">
        <v>510</v>
      </c>
      <c r="E70" t="s">
        <v>511</v>
      </c>
      <c r="F70" t="s">
        <v>512</v>
      </c>
      <c r="G70" t="s">
        <v>513</v>
      </c>
      <c r="H70" t="s">
        <v>514</v>
      </c>
      <c r="I70" t="s">
        <v>238</v>
      </c>
      <c r="J70" s="65">
        <v>6.67</v>
      </c>
      <c r="K70" t="s">
        <v>105</v>
      </c>
      <c r="L70" s="66">
        <v>4.1300000000000003E-2</v>
      </c>
      <c r="M70" s="66">
        <v>3.6600000000000001E-2</v>
      </c>
      <c r="N70" s="65">
        <v>167000</v>
      </c>
      <c r="O70" s="65">
        <v>104.40945832335329</v>
      </c>
      <c r="P70" s="65">
        <v>0</v>
      </c>
      <c r="Q70" s="65">
        <v>568.42597300399996</v>
      </c>
      <c r="R70" s="66">
        <v>0</v>
      </c>
      <c r="S70" s="66">
        <v>2.1600000000000001E-2</v>
      </c>
      <c r="T70" s="66">
        <v>1.5E-3</v>
      </c>
    </row>
    <row r="71" spans="1:20">
      <c r="A71" t="s">
        <v>515</v>
      </c>
      <c r="B71" t="s">
        <v>516</v>
      </c>
      <c r="C71" t="s">
        <v>517</v>
      </c>
      <c r="D71" t="s">
        <v>510</v>
      </c>
      <c r="E71" t="s">
        <v>518</v>
      </c>
      <c r="F71" t="s">
        <v>519</v>
      </c>
      <c r="G71" t="s">
        <v>513</v>
      </c>
      <c r="H71" t="s">
        <v>514</v>
      </c>
      <c r="I71" t="s">
        <v>520</v>
      </c>
      <c r="J71" s="65">
        <v>2.74</v>
      </c>
      <c r="K71" t="s">
        <v>105</v>
      </c>
      <c r="L71" s="66">
        <v>5.3800000000000001E-2</v>
      </c>
      <c r="M71" s="66">
        <v>3.9100000000000003E-2</v>
      </c>
      <c r="N71" s="65">
        <v>160000</v>
      </c>
      <c r="O71" s="65">
        <v>104.533986125</v>
      </c>
      <c r="P71" s="65">
        <v>0</v>
      </c>
      <c r="Q71" s="65">
        <v>545.24927162799997</v>
      </c>
      <c r="R71" s="66">
        <v>1E-4</v>
      </c>
      <c r="S71" s="66">
        <v>2.07E-2</v>
      </c>
      <c r="T71" s="66">
        <v>1.4E-3</v>
      </c>
    </row>
    <row r="72" spans="1:20">
      <c r="A72" s="94" t="s">
        <v>229</v>
      </c>
      <c r="B72" s="14"/>
      <c r="C72" s="14"/>
      <c r="D72" s="14"/>
      <c r="E72" s="14"/>
    </row>
    <row r="73" spans="1:20">
      <c r="A73" s="94" t="s">
        <v>297</v>
      </c>
      <c r="B73" s="14"/>
      <c r="C73" s="14"/>
      <c r="D73" s="14"/>
      <c r="E73" s="14"/>
    </row>
    <row r="74" spans="1:20">
      <c r="A74" s="94" t="s">
        <v>298</v>
      </c>
      <c r="B74" s="14"/>
      <c r="C74" s="14"/>
      <c r="D74" s="14"/>
      <c r="E74" s="14"/>
    </row>
    <row r="75" spans="1:20">
      <c r="A75" s="94" t="s">
        <v>299</v>
      </c>
      <c r="B75" s="14"/>
      <c r="C75" s="14"/>
      <c r="D75" s="14"/>
      <c r="E75" s="14"/>
    </row>
    <row r="76" spans="1:20">
      <c r="A76" s="94" t="s">
        <v>300</v>
      </c>
      <c r="B76" s="14"/>
      <c r="C76" s="14"/>
      <c r="D76" s="14"/>
      <c r="E76" s="14"/>
    </row>
    <row r="77" spans="1:20" hidden="1">
      <c r="B77" s="14"/>
      <c r="C77" s="14"/>
      <c r="D77" s="14"/>
      <c r="E77" s="14"/>
    </row>
    <row r="78" spans="1:20" hidden="1">
      <c r="B78" s="14"/>
      <c r="C78" s="14"/>
      <c r="D78" s="14"/>
      <c r="E78" s="14"/>
    </row>
    <row r="79" spans="1:20" hidden="1">
      <c r="B79" s="14"/>
      <c r="C79" s="14"/>
      <c r="D79" s="14"/>
      <c r="E79" s="14"/>
    </row>
    <row r="80" spans="1:20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BI5" s="16"/>
    </row>
    <row r="6" spans="1:61" ht="26.25" customHeight="1">
      <c r="A6" s="101" t="s">
        <v>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E6" s="16"/>
      <c r="BI6" s="16"/>
    </row>
    <row r="7" spans="1:61" s="16" customFormat="1" ht="20.25">
      <c r="A7" s="40" t="s">
        <v>47</v>
      </c>
      <c r="B7" s="41" t="s">
        <v>48</v>
      </c>
      <c r="C7" s="104" t="s">
        <v>69</v>
      </c>
      <c r="D7" s="104" t="s">
        <v>82</v>
      </c>
      <c r="E7" s="104" t="s">
        <v>49</v>
      </c>
      <c r="F7" s="104" t="s">
        <v>83</v>
      </c>
      <c r="G7" s="104" t="s">
        <v>52</v>
      </c>
      <c r="H7" s="95" t="s">
        <v>186</v>
      </c>
      <c r="I7" s="95" t="s">
        <v>187</v>
      </c>
      <c r="J7" s="95" t="s">
        <v>191</v>
      </c>
      <c r="K7" s="95" t="s">
        <v>55</v>
      </c>
      <c r="L7" s="95" t="s">
        <v>72</v>
      </c>
      <c r="M7" s="95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20017</v>
      </c>
      <c r="I10" s="7"/>
      <c r="J10" s="63">
        <v>0</v>
      </c>
      <c r="K10" s="63">
        <v>399.48537800000003</v>
      </c>
      <c r="L10" s="7"/>
      <c r="M10" s="64">
        <v>1</v>
      </c>
      <c r="N10" s="64">
        <v>1E-3</v>
      </c>
      <c r="BE10" s="14"/>
      <c r="BF10" s="16"/>
      <c r="BG10" s="14"/>
      <c r="BI10" s="14"/>
    </row>
    <row r="11" spans="1:61">
      <c r="A11" s="67" t="s">
        <v>201</v>
      </c>
      <c r="D11" s="14"/>
      <c r="E11" s="14"/>
      <c r="F11" s="14"/>
      <c r="H11" s="69">
        <v>18907</v>
      </c>
      <c r="J11" s="69">
        <v>0</v>
      </c>
      <c r="K11" s="69">
        <v>236.90168</v>
      </c>
      <c r="M11" s="68">
        <v>0.59299999999999997</v>
      </c>
      <c r="N11" s="68">
        <v>5.9999999999999995E-4</v>
      </c>
    </row>
    <row r="12" spans="1:61">
      <c r="A12" s="67" t="s">
        <v>521</v>
      </c>
      <c r="D12" s="14"/>
      <c r="E12" s="14"/>
      <c r="F12" s="14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t="s">
        <v>222</v>
      </c>
      <c r="B13" t="s">
        <v>222</v>
      </c>
      <c r="D13" s="14"/>
      <c r="E13" s="14"/>
      <c r="F13" t="s">
        <v>222</v>
      </c>
      <c r="G13" t="s">
        <v>222</v>
      </c>
      <c r="H13" s="65">
        <v>0</v>
      </c>
      <c r="I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1">
      <c r="A14" s="67" t="s">
        <v>522</v>
      </c>
      <c r="D14" s="14"/>
      <c r="E14" s="14"/>
      <c r="F14" s="14"/>
      <c r="H14" s="69">
        <v>12108</v>
      </c>
      <c r="J14" s="69">
        <v>0</v>
      </c>
      <c r="K14" s="69">
        <v>136.82040000000001</v>
      </c>
      <c r="M14" s="68">
        <v>0.34250000000000003</v>
      </c>
      <c r="N14" s="68">
        <v>4.0000000000000002E-4</v>
      </c>
    </row>
    <row r="15" spans="1:61">
      <c r="A15" t="s">
        <v>523</v>
      </c>
      <c r="B15" t="s">
        <v>524</v>
      </c>
      <c r="C15" t="s">
        <v>99</v>
      </c>
      <c r="D15" t="s">
        <v>122</v>
      </c>
      <c r="E15" t="s">
        <v>525</v>
      </c>
      <c r="F15" t="s">
        <v>124</v>
      </c>
      <c r="G15" t="s">
        <v>101</v>
      </c>
      <c r="H15" s="65">
        <v>12108</v>
      </c>
      <c r="I15" s="65">
        <v>1130</v>
      </c>
      <c r="J15" s="65">
        <v>0</v>
      </c>
      <c r="K15" s="65">
        <v>136.82040000000001</v>
      </c>
      <c r="L15" s="66">
        <v>1E-4</v>
      </c>
      <c r="M15" s="66">
        <v>0.34250000000000003</v>
      </c>
      <c r="N15" s="66">
        <v>4.0000000000000002E-4</v>
      </c>
    </row>
    <row r="16" spans="1:61">
      <c r="A16" s="67" t="s">
        <v>526</v>
      </c>
      <c r="D16" s="14"/>
      <c r="E16" s="14"/>
      <c r="F16" s="14"/>
      <c r="H16" s="69">
        <v>6799</v>
      </c>
      <c r="J16" s="69">
        <v>0</v>
      </c>
      <c r="K16" s="69">
        <v>100.08128000000001</v>
      </c>
      <c r="M16" s="68">
        <v>0.2505</v>
      </c>
      <c r="N16" s="68">
        <v>2.9999999999999997E-4</v>
      </c>
    </row>
    <row r="17" spans="1:14">
      <c r="A17" t="s">
        <v>527</v>
      </c>
      <c r="B17" t="s">
        <v>528</v>
      </c>
      <c r="C17" t="s">
        <v>99</v>
      </c>
      <c r="D17" t="s">
        <v>122</v>
      </c>
      <c r="E17" t="s">
        <v>529</v>
      </c>
      <c r="F17" t="s">
        <v>530</v>
      </c>
      <c r="G17" t="s">
        <v>101</v>
      </c>
      <c r="H17" s="65">
        <v>6799</v>
      </c>
      <c r="I17" s="65">
        <v>1472</v>
      </c>
      <c r="J17" s="65">
        <v>0</v>
      </c>
      <c r="K17" s="65">
        <v>100.08128000000001</v>
      </c>
      <c r="L17" s="66">
        <v>2.9999999999999997E-4</v>
      </c>
      <c r="M17" s="66">
        <v>0.2505</v>
      </c>
      <c r="N17" s="66">
        <v>2.9999999999999997E-4</v>
      </c>
    </row>
    <row r="18" spans="1:14">
      <c r="A18" s="67" t="s">
        <v>531</v>
      </c>
      <c r="D18" s="14"/>
      <c r="E18" s="14"/>
      <c r="F18" s="14"/>
      <c r="H18" s="69">
        <v>0</v>
      </c>
      <c r="J18" s="69">
        <v>0</v>
      </c>
      <c r="K18" s="69">
        <v>0</v>
      </c>
      <c r="M18" s="68">
        <v>0</v>
      </c>
      <c r="N18" s="68">
        <v>0</v>
      </c>
    </row>
    <row r="19" spans="1:14">
      <c r="A19" t="s">
        <v>222</v>
      </c>
      <c r="B19" t="s">
        <v>222</v>
      </c>
      <c r="D19" s="14"/>
      <c r="E19" s="14"/>
      <c r="F19" t="s">
        <v>222</v>
      </c>
      <c r="G19" t="s">
        <v>222</v>
      </c>
      <c r="H19" s="65">
        <v>0</v>
      </c>
      <c r="I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227</v>
      </c>
      <c r="D20" s="14"/>
      <c r="E20" s="14"/>
      <c r="F20" s="14"/>
      <c r="H20" s="69">
        <v>1110</v>
      </c>
      <c r="J20" s="69">
        <v>0</v>
      </c>
      <c r="K20" s="69">
        <v>162.583698</v>
      </c>
      <c r="M20" s="68">
        <v>0.40699999999999997</v>
      </c>
      <c r="N20" s="68">
        <v>4.0000000000000002E-4</v>
      </c>
    </row>
    <row r="21" spans="1:14">
      <c r="A21" s="67" t="s">
        <v>303</v>
      </c>
      <c r="D21" s="14"/>
      <c r="E21" s="14"/>
      <c r="F21" s="14"/>
      <c r="H21" s="69">
        <v>1110</v>
      </c>
      <c r="J21" s="69">
        <v>0</v>
      </c>
      <c r="K21" s="69">
        <v>162.583698</v>
      </c>
      <c r="M21" s="68">
        <v>0.40699999999999997</v>
      </c>
      <c r="N21" s="68">
        <v>4.0000000000000002E-4</v>
      </c>
    </row>
    <row r="22" spans="1:14">
      <c r="A22" t="s">
        <v>532</v>
      </c>
      <c r="B22" t="s">
        <v>533</v>
      </c>
      <c r="C22" t="s">
        <v>517</v>
      </c>
      <c r="D22" t="s">
        <v>510</v>
      </c>
      <c r="E22" t="s">
        <v>534</v>
      </c>
      <c r="F22" t="s">
        <v>535</v>
      </c>
      <c r="G22" t="s">
        <v>105</v>
      </c>
      <c r="H22" s="65">
        <v>1110</v>
      </c>
      <c r="I22" s="65">
        <v>4493</v>
      </c>
      <c r="J22" s="65">
        <v>0</v>
      </c>
      <c r="K22" s="65">
        <v>162.583698</v>
      </c>
      <c r="L22" s="66">
        <v>0</v>
      </c>
      <c r="M22" s="66">
        <v>0.40699999999999997</v>
      </c>
      <c r="N22" s="66">
        <v>4.0000000000000002E-4</v>
      </c>
    </row>
    <row r="23" spans="1:14">
      <c r="A23" s="67" t="s">
        <v>304</v>
      </c>
      <c r="D23" s="14"/>
      <c r="E23" s="14"/>
      <c r="F23" s="14"/>
      <c r="H23" s="69">
        <v>0</v>
      </c>
      <c r="J23" s="69">
        <v>0</v>
      </c>
      <c r="K23" s="69">
        <v>0</v>
      </c>
      <c r="M23" s="68">
        <v>0</v>
      </c>
      <c r="N23" s="68">
        <v>0</v>
      </c>
    </row>
    <row r="24" spans="1:14">
      <c r="A24" t="s">
        <v>222</v>
      </c>
      <c r="B24" t="s">
        <v>222</v>
      </c>
      <c r="D24" s="14"/>
      <c r="E24" s="14"/>
      <c r="F24" t="s">
        <v>222</v>
      </c>
      <c r="G24" t="s">
        <v>222</v>
      </c>
      <c r="H24" s="65">
        <v>0</v>
      </c>
      <c r="I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94" t="s">
        <v>229</v>
      </c>
      <c r="D25" s="14"/>
      <c r="E25" s="14"/>
      <c r="F25" s="14"/>
    </row>
    <row r="26" spans="1:14">
      <c r="A26" s="94" t="s">
        <v>297</v>
      </c>
      <c r="D26" s="14"/>
      <c r="E26" s="14"/>
      <c r="F26" s="14"/>
    </row>
    <row r="27" spans="1:14">
      <c r="A27" s="94" t="s">
        <v>298</v>
      </c>
      <c r="D27" s="14"/>
      <c r="E27" s="14"/>
      <c r="F27" s="14"/>
    </row>
    <row r="28" spans="1:14">
      <c r="A28" s="94" t="s">
        <v>299</v>
      </c>
      <c r="D28" s="14"/>
      <c r="E28" s="14"/>
      <c r="F28" s="14"/>
    </row>
    <row r="29" spans="1:14">
      <c r="A29" s="94" t="s">
        <v>300</v>
      </c>
      <c r="D29" s="14"/>
      <c r="E29" s="14"/>
      <c r="F29" s="14"/>
    </row>
    <row r="30" spans="1:14" hidden="1"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BJ5" s="16"/>
    </row>
    <row r="6" spans="1:62" ht="26.25" customHeight="1">
      <c r="A6" s="101" t="s">
        <v>193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5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587544</v>
      </c>
      <c r="H10" s="7"/>
      <c r="I10" s="63">
        <v>0</v>
      </c>
      <c r="J10" s="63">
        <v>16862.704119800001</v>
      </c>
      <c r="K10" s="7"/>
      <c r="L10" s="64">
        <v>1</v>
      </c>
      <c r="M10" s="64">
        <v>4.4200000000000003E-2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552962</v>
      </c>
      <c r="I11" s="69">
        <v>0</v>
      </c>
      <c r="J11" s="69">
        <v>9427.6071890000003</v>
      </c>
      <c r="L11" s="68">
        <v>0.55910000000000004</v>
      </c>
      <c r="M11" s="68">
        <v>2.47E-2</v>
      </c>
    </row>
    <row r="12" spans="1:62">
      <c r="A12" s="67" t="s">
        <v>536</v>
      </c>
      <c r="C12" s="14"/>
      <c r="D12" s="14"/>
      <c r="E12" s="14"/>
      <c r="F12" s="14"/>
      <c r="G12" s="69">
        <v>552962</v>
      </c>
      <c r="I12" s="69">
        <v>0</v>
      </c>
      <c r="J12" s="69">
        <v>9427.6071890000003</v>
      </c>
      <c r="L12" s="68">
        <v>0.55910000000000004</v>
      </c>
      <c r="M12" s="68">
        <v>2.47E-2</v>
      </c>
    </row>
    <row r="13" spans="1:62">
      <c r="A13" t="s">
        <v>537</v>
      </c>
      <c r="B13" t="s">
        <v>538</v>
      </c>
      <c r="C13" t="s">
        <v>99</v>
      </c>
      <c r="D13" t="s">
        <v>539</v>
      </c>
      <c r="E13" t="s">
        <v>540</v>
      </c>
      <c r="F13" t="s">
        <v>101</v>
      </c>
      <c r="G13" s="65">
        <v>85568</v>
      </c>
      <c r="H13" s="65">
        <v>1749</v>
      </c>
      <c r="I13" s="65">
        <v>0</v>
      </c>
      <c r="J13" s="65">
        <v>1496.5843199999999</v>
      </c>
      <c r="K13" s="66">
        <v>4.0000000000000002E-4</v>
      </c>
      <c r="L13" s="66">
        <v>8.8800000000000004E-2</v>
      </c>
      <c r="M13" s="66">
        <v>3.8999999999999998E-3</v>
      </c>
    </row>
    <row r="14" spans="1:62">
      <c r="A14" t="s">
        <v>541</v>
      </c>
      <c r="B14" t="s">
        <v>542</v>
      </c>
      <c r="C14" t="s">
        <v>99</v>
      </c>
      <c r="D14" t="s">
        <v>539</v>
      </c>
      <c r="E14" t="s">
        <v>540</v>
      </c>
      <c r="F14" t="s">
        <v>101</v>
      </c>
      <c r="G14" s="65">
        <v>412981</v>
      </c>
      <c r="H14" s="65">
        <v>929.9</v>
      </c>
      <c r="I14" s="65">
        <v>0</v>
      </c>
      <c r="J14" s="65">
        <v>3840.3103190000002</v>
      </c>
      <c r="K14" s="66">
        <v>7.6E-3</v>
      </c>
      <c r="L14" s="66">
        <v>0.22770000000000001</v>
      </c>
      <c r="M14" s="66">
        <v>1.01E-2</v>
      </c>
    </row>
    <row r="15" spans="1:62">
      <c r="A15" t="s">
        <v>543</v>
      </c>
      <c r="B15" t="s">
        <v>544</v>
      </c>
      <c r="C15" t="s">
        <v>99</v>
      </c>
      <c r="D15" t="s">
        <v>545</v>
      </c>
      <c r="E15" t="s">
        <v>540</v>
      </c>
      <c r="F15" t="s">
        <v>101</v>
      </c>
      <c r="G15" s="65">
        <v>36545</v>
      </c>
      <c r="H15" s="65">
        <v>1887</v>
      </c>
      <c r="I15" s="65">
        <v>0</v>
      </c>
      <c r="J15" s="65">
        <v>689.60415</v>
      </c>
      <c r="K15" s="66">
        <v>0</v>
      </c>
      <c r="L15" s="66">
        <v>4.0899999999999999E-2</v>
      </c>
      <c r="M15" s="66">
        <v>1.8E-3</v>
      </c>
    </row>
    <row r="16" spans="1:62">
      <c r="A16" t="s">
        <v>546</v>
      </c>
      <c r="B16" t="s">
        <v>547</v>
      </c>
      <c r="C16" t="s">
        <v>99</v>
      </c>
      <c r="D16" t="s">
        <v>548</v>
      </c>
      <c r="E16" t="s">
        <v>540</v>
      </c>
      <c r="F16" t="s">
        <v>101</v>
      </c>
      <c r="G16" s="65">
        <v>2434</v>
      </c>
      <c r="H16" s="65">
        <v>24010</v>
      </c>
      <c r="I16" s="65">
        <v>0</v>
      </c>
      <c r="J16" s="65">
        <v>584.40340000000003</v>
      </c>
      <c r="K16" s="66">
        <v>2.9999999999999997E-4</v>
      </c>
      <c r="L16" s="66">
        <v>3.4700000000000002E-2</v>
      </c>
      <c r="M16" s="66">
        <v>1.5E-3</v>
      </c>
    </row>
    <row r="17" spans="1:13">
      <c r="A17" t="s">
        <v>549</v>
      </c>
      <c r="B17" t="s">
        <v>550</v>
      </c>
      <c r="C17" t="s">
        <v>99</v>
      </c>
      <c r="D17" t="s">
        <v>548</v>
      </c>
      <c r="E17" t="s">
        <v>540</v>
      </c>
      <c r="F17" t="s">
        <v>101</v>
      </c>
      <c r="G17" s="65">
        <v>15434</v>
      </c>
      <c r="H17" s="65">
        <v>18250</v>
      </c>
      <c r="I17" s="65">
        <v>0</v>
      </c>
      <c r="J17" s="65">
        <v>2816.7049999999999</v>
      </c>
      <c r="K17" s="66">
        <v>2.0000000000000001E-4</v>
      </c>
      <c r="L17" s="66">
        <v>0.16700000000000001</v>
      </c>
      <c r="M17" s="66">
        <v>7.4000000000000003E-3</v>
      </c>
    </row>
    <row r="18" spans="1:13">
      <c r="A18" s="67" t="s">
        <v>551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552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222</v>
      </c>
      <c r="B21" t="s">
        <v>222</v>
      </c>
      <c r="C21" s="14"/>
      <c r="D21" s="14"/>
      <c r="E21" t="s">
        <v>222</v>
      </c>
      <c r="F21" t="s">
        <v>222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553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507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554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222</v>
      </c>
      <c r="B27" t="s">
        <v>222</v>
      </c>
      <c r="C27" s="14"/>
      <c r="D27" s="14"/>
      <c r="E27" t="s">
        <v>222</v>
      </c>
      <c r="F27" t="s">
        <v>222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227</v>
      </c>
      <c r="C28" s="14"/>
      <c r="D28" s="14"/>
      <c r="E28" s="14"/>
      <c r="F28" s="14"/>
      <c r="G28" s="69">
        <v>34582</v>
      </c>
      <c r="I28" s="69">
        <v>0</v>
      </c>
      <c r="J28" s="69">
        <v>7435.0969308000003</v>
      </c>
      <c r="L28" s="68">
        <v>0.44090000000000001</v>
      </c>
      <c r="M28" s="68">
        <v>1.95E-2</v>
      </c>
    </row>
    <row r="29" spans="1:13">
      <c r="A29" s="67" t="s">
        <v>555</v>
      </c>
      <c r="C29" s="14"/>
      <c r="D29" s="14"/>
      <c r="E29" s="14"/>
      <c r="F29" s="14"/>
      <c r="G29" s="69">
        <v>19210</v>
      </c>
      <c r="I29" s="69">
        <v>0</v>
      </c>
      <c r="J29" s="69">
        <v>1208.6547800000001</v>
      </c>
      <c r="L29" s="68">
        <v>7.17E-2</v>
      </c>
      <c r="M29" s="68">
        <v>3.2000000000000002E-3</v>
      </c>
    </row>
    <row r="30" spans="1:13">
      <c r="A30" t="s">
        <v>556</v>
      </c>
      <c r="B30" t="s">
        <v>557</v>
      </c>
      <c r="C30" t="s">
        <v>558</v>
      </c>
      <c r="D30" t="s">
        <v>559</v>
      </c>
      <c r="E30" t="s">
        <v>540</v>
      </c>
      <c r="F30" t="s">
        <v>105</v>
      </c>
      <c r="G30" s="65">
        <v>19210</v>
      </c>
      <c r="H30" s="65">
        <v>1930</v>
      </c>
      <c r="I30" s="65">
        <v>0</v>
      </c>
      <c r="J30" s="65">
        <v>1208.6547800000001</v>
      </c>
      <c r="K30" s="66">
        <v>0</v>
      </c>
      <c r="L30" s="66">
        <v>7.17E-2</v>
      </c>
      <c r="M30" s="66">
        <v>3.2000000000000002E-3</v>
      </c>
    </row>
    <row r="31" spans="1:13">
      <c r="A31" s="67" t="s">
        <v>560</v>
      </c>
      <c r="C31" s="14"/>
      <c r="D31" s="14"/>
      <c r="E31" s="14"/>
      <c r="F31" s="14"/>
      <c r="G31" s="69">
        <v>15372</v>
      </c>
      <c r="I31" s="69">
        <v>0</v>
      </c>
      <c r="J31" s="69">
        <v>6226.4421507999996</v>
      </c>
      <c r="L31" s="68">
        <v>0.36919999999999997</v>
      </c>
      <c r="M31" s="68">
        <v>1.6299999999999999E-2</v>
      </c>
    </row>
    <row r="32" spans="1:13">
      <c r="A32" t="s">
        <v>561</v>
      </c>
      <c r="B32" t="s">
        <v>562</v>
      </c>
      <c r="C32" t="s">
        <v>122</v>
      </c>
      <c r="D32" t="s">
        <v>563</v>
      </c>
      <c r="E32" t="s">
        <v>564</v>
      </c>
      <c r="F32" t="s">
        <v>105</v>
      </c>
      <c r="G32" s="65">
        <v>2197</v>
      </c>
      <c r="H32" s="65">
        <v>11171</v>
      </c>
      <c r="I32" s="65">
        <v>0</v>
      </c>
      <c r="J32" s="65">
        <v>800.09159620000003</v>
      </c>
      <c r="K32" s="66">
        <v>0</v>
      </c>
      <c r="L32" s="66">
        <v>4.7399999999999998E-2</v>
      </c>
      <c r="M32" s="66">
        <v>2.0999999999999999E-3</v>
      </c>
    </row>
    <row r="33" spans="1:13">
      <c r="A33" t="s">
        <v>565</v>
      </c>
      <c r="B33" t="s">
        <v>566</v>
      </c>
      <c r="C33" t="s">
        <v>517</v>
      </c>
      <c r="D33" t="s">
        <v>563</v>
      </c>
      <c r="E33" t="s">
        <v>564</v>
      </c>
      <c r="F33" t="s">
        <v>105</v>
      </c>
      <c r="G33" s="65">
        <v>12119</v>
      </c>
      <c r="H33" s="65">
        <v>12801</v>
      </c>
      <c r="I33" s="65">
        <v>0</v>
      </c>
      <c r="J33" s="65">
        <v>5057.4113993999999</v>
      </c>
      <c r="K33" s="66">
        <v>0</v>
      </c>
      <c r="L33" s="66">
        <v>0.2999</v>
      </c>
      <c r="M33" s="66">
        <v>1.3299999999999999E-2</v>
      </c>
    </row>
    <row r="34" spans="1:13">
      <c r="A34" t="s">
        <v>567</v>
      </c>
      <c r="B34" t="s">
        <v>568</v>
      </c>
      <c r="C34" t="s">
        <v>569</v>
      </c>
      <c r="D34" t="s">
        <v>570</v>
      </c>
      <c r="E34" t="s">
        <v>564</v>
      </c>
      <c r="F34" t="s">
        <v>105</v>
      </c>
      <c r="G34" s="65">
        <v>1056</v>
      </c>
      <c r="H34" s="65">
        <v>10717</v>
      </c>
      <c r="I34" s="65">
        <v>0</v>
      </c>
      <c r="J34" s="65">
        <v>368.93915520000002</v>
      </c>
      <c r="K34" s="66">
        <v>0</v>
      </c>
      <c r="L34" s="66">
        <v>2.1899999999999999E-2</v>
      </c>
      <c r="M34" s="66">
        <v>1E-3</v>
      </c>
    </row>
    <row r="35" spans="1:13">
      <c r="A35" s="67" t="s">
        <v>507</v>
      </c>
      <c r="C35" s="14"/>
      <c r="D35" s="14"/>
      <c r="E35" s="14"/>
      <c r="F35" s="14"/>
      <c r="G35" s="69">
        <v>0</v>
      </c>
      <c r="I35" s="69">
        <v>0</v>
      </c>
      <c r="J35" s="69">
        <v>0</v>
      </c>
      <c r="L35" s="68">
        <v>0</v>
      </c>
      <c r="M35" s="68">
        <v>0</v>
      </c>
    </row>
    <row r="36" spans="1:13">
      <c r="A36" t="s">
        <v>222</v>
      </c>
      <c r="B36" t="s">
        <v>222</v>
      </c>
      <c r="C36" s="14"/>
      <c r="D36" s="14"/>
      <c r="E36" t="s">
        <v>222</v>
      </c>
      <c r="F36" t="s">
        <v>222</v>
      </c>
      <c r="G36" s="65">
        <v>0</v>
      </c>
      <c r="H36" s="65">
        <v>0</v>
      </c>
      <c r="J36" s="65">
        <v>0</v>
      </c>
      <c r="K36" s="66">
        <v>0</v>
      </c>
      <c r="L36" s="66">
        <v>0</v>
      </c>
      <c r="M36" s="66">
        <v>0</v>
      </c>
    </row>
    <row r="37" spans="1:13">
      <c r="A37" s="67" t="s">
        <v>554</v>
      </c>
      <c r="C37" s="14"/>
      <c r="D37" s="14"/>
      <c r="E37" s="14"/>
      <c r="F37" s="14"/>
      <c r="G37" s="69">
        <v>0</v>
      </c>
      <c r="I37" s="69">
        <v>0</v>
      </c>
      <c r="J37" s="69">
        <v>0</v>
      </c>
      <c r="L37" s="68">
        <v>0</v>
      </c>
      <c r="M37" s="68">
        <v>0</v>
      </c>
    </row>
    <row r="38" spans="1:13">
      <c r="A38" t="s">
        <v>222</v>
      </c>
      <c r="B38" t="s">
        <v>222</v>
      </c>
      <c r="C38" s="14"/>
      <c r="D38" s="14"/>
      <c r="E38" t="s">
        <v>222</v>
      </c>
      <c r="F38" t="s">
        <v>222</v>
      </c>
      <c r="G38" s="65">
        <v>0</v>
      </c>
      <c r="H38" s="65">
        <v>0</v>
      </c>
      <c r="J38" s="65">
        <v>0</v>
      </c>
      <c r="K38" s="66">
        <v>0</v>
      </c>
      <c r="L38" s="66">
        <v>0</v>
      </c>
      <c r="M38" s="66">
        <v>0</v>
      </c>
    </row>
    <row r="39" spans="1:13">
      <c r="A39" s="94" t="s">
        <v>229</v>
      </c>
      <c r="C39" s="14"/>
      <c r="D39" s="14"/>
      <c r="E39" s="14"/>
      <c r="F39" s="14"/>
    </row>
    <row r="40" spans="1:13">
      <c r="A40" s="94" t="s">
        <v>297</v>
      </c>
      <c r="C40" s="14"/>
      <c r="D40" s="14"/>
      <c r="E40" s="14"/>
      <c r="F40" s="14"/>
    </row>
    <row r="41" spans="1:13">
      <c r="A41" s="94" t="s">
        <v>298</v>
      </c>
      <c r="C41" s="14"/>
      <c r="D41" s="14"/>
      <c r="E41" s="14"/>
      <c r="F41" s="14"/>
    </row>
    <row r="42" spans="1:13">
      <c r="A42" s="94" t="s">
        <v>299</v>
      </c>
      <c r="C42" s="14"/>
      <c r="D42" s="14"/>
      <c r="E42" s="14"/>
      <c r="F42" s="14"/>
    </row>
    <row r="43" spans="1:13">
      <c r="A43" s="94" t="s">
        <v>300</v>
      </c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19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</row>
    <row r="6" spans="1:64" ht="26.25" customHeight="1">
      <c r="A6" s="101" t="s">
        <v>92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5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318358.23</v>
      </c>
      <c r="J10" s="7"/>
      <c r="K10" s="63">
        <v>1001.48484906</v>
      </c>
      <c r="L10" s="7"/>
      <c r="M10" s="64">
        <v>1</v>
      </c>
      <c r="N10" s="64">
        <v>2.5999999999999999E-3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316678.23</v>
      </c>
      <c r="K11" s="69">
        <v>260.30950505999999</v>
      </c>
      <c r="M11" s="68">
        <v>0.25990000000000002</v>
      </c>
      <c r="N11" s="68">
        <v>6.9999999999999999E-4</v>
      </c>
    </row>
    <row r="12" spans="1:64">
      <c r="A12" s="67" t="s">
        <v>571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H13" t="s">
        <v>222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572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H15" t="s">
        <v>222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316678.23</v>
      </c>
      <c r="K16" s="69">
        <v>260.30950505999999</v>
      </c>
      <c r="M16" s="68">
        <v>0.25990000000000002</v>
      </c>
      <c r="N16" s="68">
        <v>6.9999999999999999E-4</v>
      </c>
    </row>
    <row r="17" spans="1:14">
      <c r="A17" t="s">
        <v>573</v>
      </c>
      <c r="B17" t="s">
        <v>574</v>
      </c>
      <c r="C17" t="s">
        <v>99</v>
      </c>
      <c r="D17" t="s">
        <v>575</v>
      </c>
      <c r="E17" t="s">
        <v>540</v>
      </c>
      <c r="F17" t="s">
        <v>576</v>
      </c>
      <c r="G17" t="s">
        <v>211</v>
      </c>
      <c r="H17" t="s">
        <v>105</v>
      </c>
      <c r="I17" s="65">
        <v>316678.23</v>
      </c>
      <c r="J17" s="65">
        <v>82.2</v>
      </c>
      <c r="K17" s="65">
        <v>260.30950505999999</v>
      </c>
      <c r="L17" s="66">
        <v>8.0000000000000004E-4</v>
      </c>
      <c r="M17" s="66">
        <v>0.25990000000000002</v>
      </c>
      <c r="N17" s="66">
        <v>6.9999999999999999E-4</v>
      </c>
    </row>
    <row r="18" spans="1:14">
      <c r="A18" s="67" t="s">
        <v>507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H19" t="s">
        <v>222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227</v>
      </c>
      <c r="B20" s="14"/>
      <c r="C20" s="14"/>
      <c r="D20" s="14"/>
      <c r="I20" s="69">
        <v>1680</v>
      </c>
      <c r="K20" s="69">
        <v>741.175344</v>
      </c>
      <c r="M20" s="68">
        <v>0.74009999999999998</v>
      </c>
      <c r="N20" s="68">
        <v>1.9E-3</v>
      </c>
    </row>
    <row r="21" spans="1:14">
      <c r="A21" s="67" t="s">
        <v>571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H22" t="s">
        <v>222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572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H24" t="s">
        <v>222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1680</v>
      </c>
      <c r="K25" s="69">
        <v>741.175344</v>
      </c>
      <c r="M25" s="68">
        <v>0.74009999999999998</v>
      </c>
      <c r="N25" s="68">
        <v>1.9E-3</v>
      </c>
    </row>
    <row r="26" spans="1:14">
      <c r="A26" t="s">
        <v>577</v>
      </c>
      <c r="B26" t="s">
        <v>578</v>
      </c>
      <c r="C26" t="s">
        <v>122</v>
      </c>
      <c r="D26" t="s">
        <v>579</v>
      </c>
      <c r="E26" t="s">
        <v>540</v>
      </c>
      <c r="F26" t="s">
        <v>222</v>
      </c>
      <c r="G26" t="s">
        <v>580</v>
      </c>
      <c r="H26" t="s">
        <v>105</v>
      </c>
      <c r="I26" s="65">
        <v>1680</v>
      </c>
      <c r="J26" s="65">
        <v>13533</v>
      </c>
      <c r="K26" s="65">
        <v>741.175344</v>
      </c>
      <c r="L26" s="66">
        <v>0</v>
      </c>
      <c r="M26" s="66">
        <v>0.74009999999999998</v>
      </c>
      <c r="N26" s="66">
        <v>1.9E-3</v>
      </c>
    </row>
    <row r="27" spans="1:14">
      <c r="A27" s="67" t="s">
        <v>507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H28" t="s">
        <v>222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94" t="s">
        <v>229</v>
      </c>
      <c r="B29" s="14"/>
      <c r="C29" s="14"/>
      <c r="D29" s="14"/>
    </row>
    <row r="30" spans="1:14">
      <c r="A30" s="94" t="s">
        <v>297</v>
      </c>
      <c r="B30" s="14"/>
      <c r="C30" s="14"/>
      <c r="D30" s="14"/>
    </row>
    <row r="31" spans="1:14">
      <c r="A31" s="94" t="s">
        <v>298</v>
      </c>
      <c r="B31" s="14"/>
      <c r="C31" s="14"/>
      <c r="D31" s="14"/>
    </row>
    <row r="32" spans="1:14">
      <c r="A32" s="94" t="s">
        <v>299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9" ht="26.25" customHeight="1">
      <c r="A6" s="101" t="s">
        <v>94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581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227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582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222</v>
      </c>
      <c r="B16" t="s">
        <v>222</v>
      </c>
      <c r="C16" s="14"/>
      <c r="D16" t="s">
        <v>222</v>
      </c>
      <c r="E16" t="s">
        <v>222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94" t="s">
        <v>229</v>
      </c>
      <c r="C17" s="14"/>
      <c r="D17" s="14"/>
    </row>
    <row r="18" spans="1:4">
      <c r="A18" s="94" t="s">
        <v>297</v>
      </c>
      <c r="C18" s="14"/>
      <c r="D18" s="14"/>
    </row>
    <row r="19" spans="1:4">
      <c r="A19" s="94" t="s">
        <v>298</v>
      </c>
      <c r="C19" s="14"/>
      <c r="D19" s="14"/>
    </row>
    <row r="20" spans="1:4">
      <c r="A20" s="94" t="s">
        <v>299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60" ht="26.25" customHeight="1">
      <c r="A6" s="101" t="s">
        <v>97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583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584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222</v>
      </c>
      <c r="B15" t="s">
        <v>222</v>
      </c>
      <c r="C15" s="14"/>
      <c r="D15" t="s">
        <v>222</v>
      </c>
      <c r="E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585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507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s="14"/>
      <c r="D19" t="s">
        <v>222</v>
      </c>
      <c r="E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227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583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E22" t="s">
        <v>222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586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E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585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E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587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E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507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s="14"/>
      <c r="D30" t="s">
        <v>222</v>
      </c>
      <c r="E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4" t="s">
        <v>229</v>
      </c>
      <c r="B31" s="14"/>
      <c r="C31" s="14"/>
      <c r="D31" s="14"/>
    </row>
    <row r="32" spans="1:11">
      <c r="A32" s="94" t="s">
        <v>297</v>
      </c>
      <c r="B32" s="14"/>
      <c r="C32" s="14"/>
      <c r="D32" s="14"/>
    </row>
    <row r="33" spans="1:4">
      <c r="A33" s="94" t="s">
        <v>298</v>
      </c>
      <c r="B33" s="14"/>
      <c r="C33" s="14"/>
      <c r="D33" s="14"/>
    </row>
    <row r="34" spans="1:4">
      <c r="A34" s="94" t="s">
        <v>299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3"/>
      <c r="BC5" s="14" t="s">
        <v>99</v>
      </c>
      <c r="BE5" s="14" t="s">
        <v>100</v>
      </c>
      <c r="BG5" s="16" t="s">
        <v>101</v>
      </c>
    </row>
    <row r="6" spans="1:59" ht="26.25" customHeight="1">
      <c r="A6" s="101" t="s">
        <v>102</v>
      </c>
      <c r="B6" s="102"/>
      <c r="C6" s="102"/>
      <c r="D6" s="102"/>
      <c r="E6" s="102"/>
      <c r="F6" s="102"/>
      <c r="G6" s="102"/>
      <c r="H6" s="102"/>
      <c r="I6" s="102"/>
      <c r="J6" s="103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-81032.45</v>
      </c>
      <c r="G10" s="22"/>
      <c r="H10" s="63">
        <v>-264.06474187634529</v>
      </c>
      <c r="I10" s="64">
        <v>1</v>
      </c>
      <c r="J10" s="64">
        <v>-6.9999999999999999E-4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222</v>
      </c>
      <c r="B12" t="s">
        <v>222</v>
      </c>
      <c r="C12" s="16"/>
      <c r="D12" t="s">
        <v>222</v>
      </c>
      <c r="E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227</v>
      </c>
      <c r="B13" s="16"/>
      <c r="C13" s="16"/>
      <c r="D13" s="16"/>
      <c r="E13" s="16"/>
      <c r="F13" s="69">
        <v>-81032.45</v>
      </c>
      <c r="G13" s="16"/>
      <c r="H13" s="69">
        <v>-264.06474187634529</v>
      </c>
      <c r="I13" s="68">
        <v>1</v>
      </c>
      <c r="J13" s="68">
        <v>-6.9999999999999999E-4</v>
      </c>
      <c r="BE13" s="14" t="s">
        <v>125</v>
      </c>
    </row>
    <row r="14" spans="1:59">
      <c r="A14" t="s">
        <v>588</v>
      </c>
      <c r="B14" t="s">
        <v>589</v>
      </c>
      <c r="C14" t="s">
        <v>122</v>
      </c>
      <c r="D14" t="s">
        <v>590</v>
      </c>
      <c r="E14" t="s">
        <v>105</v>
      </c>
      <c r="F14" s="65">
        <v>-81001.45</v>
      </c>
      <c r="G14" s="65">
        <v>100</v>
      </c>
      <c r="H14" s="65">
        <v>-264.064727</v>
      </c>
      <c r="I14" s="66">
        <v>1</v>
      </c>
      <c r="J14" s="66">
        <v>-6.9999999999999999E-4</v>
      </c>
      <c r="BE14" s="14" t="s">
        <v>126</v>
      </c>
    </row>
    <row r="15" spans="1:59">
      <c r="A15" t="s">
        <v>591</v>
      </c>
      <c r="B15" t="s">
        <v>592</v>
      </c>
      <c r="C15" t="s">
        <v>122</v>
      </c>
      <c r="D15" t="s">
        <v>590</v>
      </c>
      <c r="E15" t="s">
        <v>105</v>
      </c>
      <c r="F15" s="65">
        <v>-31</v>
      </c>
      <c r="G15" s="65">
        <v>1.472031E-2</v>
      </c>
      <c r="H15" s="65">
        <v>-1.4876345286E-5</v>
      </c>
      <c r="I15" s="66">
        <v>0</v>
      </c>
      <c r="J15" s="66">
        <v>0</v>
      </c>
      <c r="BE15" s="14" t="s">
        <v>127</v>
      </c>
    </row>
    <row r="16" spans="1:59">
      <c r="A16" s="94" t="s">
        <v>229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94" t="s">
        <v>297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94" t="s">
        <v>298</v>
      </c>
      <c r="B18" s="16"/>
      <c r="C18" s="16"/>
      <c r="D18" s="16"/>
      <c r="E18" s="16"/>
      <c r="F18" s="16"/>
      <c r="G18" s="16"/>
      <c r="BE18" s="14" t="s">
        <v>130</v>
      </c>
    </row>
    <row r="19" spans="1:57">
      <c r="A19" s="94" t="s">
        <v>299</v>
      </c>
      <c r="B19" s="16"/>
      <c r="C19" s="16"/>
      <c r="D19" s="16"/>
      <c r="E19" s="16"/>
      <c r="F19" s="16"/>
      <c r="G19" s="16"/>
      <c r="BE19" s="14" t="s">
        <v>131</v>
      </c>
    </row>
    <row r="20" spans="1:57" hidden="1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80" ht="26.25" customHeight="1">
      <c r="A6" s="101" t="s">
        <v>132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593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222</v>
      </c>
      <c r="B13" t="s">
        <v>222</v>
      </c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594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222</v>
      </c>
      <c r="B15" t="s">
        <v>222</v>
      </c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595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596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597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598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599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593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594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595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596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597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598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599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4" t="s">
        <v>229</v>
      </c>
    </row>
    <row r="40" spans="1:16">
      <c r="A40" s="94" t="s">
        <v>297</v>
      </c>
    </row>
    <row r="41" spans="1:16">
      <c r="A41" s="94" t="s">
        <v>298</v>
      </c>
    </row>
    <row r="42" spans="1:16">
      <c r="A42" s="94" t="s">
        <v>299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71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600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222</v>
      </c>
      <c r="B13" t="s">
        <v>222</v>
      </c>
      <c r="C13" t="s">
        <v>222</v>
      </c>
      <c r="F13" s="65">
        <v>0</v>
      </c>
      <c r="G13" t="s">
        <v>222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601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222</v>
      </c>
      <c r="B15" t="s">
        <v>222</v>
      </c>
      <c r="C15" t="s">
        <v>222</v>
      </c>
      <c r="F15" s="65">
        <v>0</v>
      </c>
      <c r="G15" t="s">
        <v>222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602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222</v>
      </c>
      <c r="B17" t="s">
        <v>222</v>
      </c>
      <c r="C17" t="s">
        <v>222</v>
      </c>
      <c r="F17" s="65">
        <v>0</v>
      </c>
      <c r="G17" t="s">
        <v>222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603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222</v>
      </c>
      <c r="B19" t="s">
        <v>222</v>
      </c>
      <c r="C19" t="s">
        <v>222</v>
      </c>
      <c r="F19" s="65">
        <v>0</v>
      </c>
      <c r="G19" t="s">
        <v>222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507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F21" s="65">
        <v>0</v>
      </c>
      <c r="G21" t="s">
        <v>222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295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222</v>
      </c>
      <c r="B24" t="s">
        <v>222</v>
      </c>
      <c r="C24" t="s">
        <v>222</v>
      </c>
      <c r="F24" s="65">
        <v>0</v>
      </c>
      <c r="G24" t="s">
        <v>222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604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222</v>
      </c>
      <c r="B26" t="s">
        <v>222</v>
      </c>
      <c r="C26" t="s">
        <v>222</v>
      </c>
      <c r="F26" s="65">
        <v>0</v>
      </c>
      <c r="G26" t="s">
        <v>222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4" t="s">
        <v>297</v>
      </c>
    </row>
    <row r="28" spans="1:15">
      <c r="A28" s="94" t="s">
        <v>298</v>
      </c>
    </row>
    <row r="29" spans="1:15">
      <c r="A29" s="94" t="s">
        <v>299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64" ht="26.25" customHeight="1">
      <c r="A6" s="101" t="s">
        <v>81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605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606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302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507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607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608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4" t="s">
        <v>229</v>
      </c>
      <c r="C25" s="14"/>
      <c r="D25" s="14"/>
      <c r="E25" s="14"/>
    </row>
    <row r="26" spans="1:18">
      <c r="A26" s="94" t="s">
        <v>297</v>
      </c>
      <c r="C26" s="14"/>
      <c r="D26" s="14"/>
      <c r="E26" s="14"/>
    </row>
    <row r="27" spans="1:18">
      <c r="A27" s="94" t="s">
        <v>298</v>
      </c>
      <c r="C27" s="14"/>
      <c r="D27" s="14"/>
      <c r="E27" s="14"/>
    </row>
    <row r="28" spans="1:18">
      <c r="A28" s="94" t="s">
        <v>299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80" ht="26.25" customHeight="1">
      <c r="A6" s="101" t="s">
        <v>88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104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3.78</v>
      </c>
      <c r="J10" s="7"/>
      <c r="K10" s="7"/>
      <c r="L10" s="64">
        <v>4.1399999999999999E-2</v>
      </c>
      <c r="M10" s="63">
        <v>2993685.5</v>
      </c>
      <c r="N10" s="7"/>
      <c r="O10" s="63">
        <v>3162.3287706599999</v>
      </c>
      <c r="P10" s="7"/>
      <c r="Q10" s="64">
        <v>1</v>
      </c>
      <c r="R10" s="64">
        <v>8.3000000000000001E-3</v>
      </c>
      <c r="S10" s="30"/>
      <c r="BY10" s="14"/>
      <c r="CB10" s="14"/>
    </row>
    <row r="11" spans="1:80">
      <c r="A11" s="67" t="s">
        <v>201</v>
      </c>
      <c r="B11" s="14"/>
      <c r="C11" s="14"/>
      <c r="D11" s="14"/>
      <c r="I11" s="69">
        <v>3.78</v>
      </c>
      <c r="L11" s="68">
        <v>4.1399999999999999E-2</v>
      </c>
      <c r="M11" s="69">
        <v>2993685.5</v>
      </c>
      <c r="O11" s="69">
        <v>3162.3287706599999</v>
      </c>
      <c r="Q11" s="68">
        <v>1</v>
      </c>
      <c r="R11" s="68">
        <v>8.3000000000000001E-3</v>
      </c>
    </row>
    <row r="12" spans="1:80">
      <c r="A12" s="67" t="s">
        <v>605</v>
      </c>
      <c r="B12" s="14"/>
      <c r="C12" s="14"/>
      <c r="D12" s="14"/>
      <c r="I12" s="69">
        <v>4.49</v>
      </c>
      <c r="L12" s="68">
        <v>4.4999999999999997E-3</v>
      </c>
      <c r="M12" s="69">
        <v>1215000</v>
      </c>
      <c r="O12" s="69">
        <v>1315.5599</v>
      </c>
      <c r="Q12" s="68">
        <v>0.41599999999999998</v>
      </c>
      <c r="R12" s="68">
        <v>3.3999999999999998E-3</v>
      </c>
    </row>
    <row r="13" spans="1:80">
      <c r="A13" t="s">
        <v>609</v>
      </c>
      <c r="B13" t="s">
        <v>610</v>
      </c>
      <c r="C13" t="s">
        <v>122</v>
      </c>
      <c r="D13" t="s">
        <v>611</v>
      </c>
      <c r="E13" t="s">
        <v>612</v>
      </c>
      <c r="F13" t="s">
        <v>406</v>
      </c>
      <c r="G13" t="s">
        <v>149</v>
      </c>
      <c r="H13" t="s">
        <v>613</v>
      </c>
      <c r="I13" s="65">
        <v>1.24</v>
      </c>
      <c r="J13" t="s">
        <v>101</v>
      </c>
      <c r="K13" s="66">
        <v>3.15E-2</v>
      </c>
      <c r="L13" s="66">
        <v>2.9999999999999997E-4</v>
      </c>
      <c r="M13" s="65">
        <v>307000</v>
      </c>
      <c r="N13" s="65">
        <v>106.61</v>
      </c>
      <c r="O13" s="65">
        <v>327.29270000000002</v>
      </c>
      <c r="P13" s="66">
        <v>1.2999999999999999E-3</v>
      </c>
      <c r="Q13" s="66">
        <v>0.10349999999999999</v>
      </c>
      <c r="R13" s="66">
        <v>8.9999999999999998E-4</v>
      </c>
    </row>
    <row r="14" spans="1:80">
      <c r="A14" t="s">
        <v>614</v>
      </c>
      <c r="B14" t="s">
        <v>615</v>
      </c>
      <c r="C14" t="s">
        <v>122</v>
      </c>
      <c r="D14" t="s">
        <v>616</v>
      </c>
      <c r="E14" t="s">
        <v>330</v>
      </c>
      <c r="F14" t="s">
        <v>370</v>
      </c>
      <c r="G14" t="s">
        <v>149</v>
      </c>
      <c r="H14" t="s">
        <v>437</v>
      </c>
      <c r="I14" s="65">
        <v>5.56</v>
      </c>
      <c r="J14" t="s">
        <v>101</v>
      </c>
      <c r="K14" s="66">
        <v>1.7999999999999999E-2</v>
      </c>
      <c r="L14" s="66">
        <v>5.8999999999999999E-3</v>
      </c>
      <c r="M14" s="65">
        <v>908000</v>
      </c>
      <c r="N14" s="65">
        <v>108.84</v>
      </c>
      <c r="O14" s="65">
        <v>988.2672</v>
      </c>
      <c r="P14" s="66">
        <v>8.0000000000000004E-4</v>
      </c>
      <c r="Q14" s="66">
        <v>0.3125</v>
      </c>
      <c r="R14" s="66">
        <v>2.5999999999999999E-3</v>
      </c>
    </row>
    <row r="15" spans="1:80">
      <c r="A15" s="67" t="s">
        <v>606</v>
      </c>
      <c r="B15" s="14"/>
      <c r="C15" s="14"/>
      <c r="D15" s="14"/>
      <c r="I15" s="69">
        <v>3.28</v>
      </c>
      <c r="L15" s="68">
        <v>6.7799999999999999E-2</v>
      </c>
      <c r="M15" s="69">
        <v>1778685.5</v>
      </c>
      <c r="O15" s="69">
        <v>1846.7688706599999</v>
      </c>
      <c r="Q15" s="68">
        <v>0.58399999999999996</v>
      </c>
      <c r="R15" s="68">
        <v>4.7999999999999996E-3</v>
      </c>
    </row>
    <row r="16" spans="1:80">
      <c r="A16" t="s">
        <v>617</v>
      </c>
      <c r="B16" t="s">
        <v>618</v>
      </c>
      <c r="C16" t="s">
        <v>122</v>
      </c>
      <c r="D16" t="s">
        <v>619</v>
      </c>
      <c r="E16" t="s">
        <v>380</v>
      </c>
      <c r="F16" t="s">
        <v>353</v>
      </c>
      <c r="G16" t="s">
        <v>211</v>
      </c>
      <c r="H16" t="s">
        <v>620</v>
      </c>
      <c r="I16" s="65">
        <v>1.41</v>
      </c>
      <c r="J16" t="s">
        <v>101</v>
      </c>
      <c r="K16" s="66">
        <v>2.1899999999999999E-2</v>
      </c>
      <c r="L16" s="66">
        <v>0.16880000000000001</v>
      </c>
      <c r="M16" s="65">
        <v>470593.2</v>
      </c>
      <c r="N16" s="65">
        <v>101.83</v>
      </c>
      <c r="O16" s="65">
        <v>479.20505556000001</v>
      </c>
      <c r="P16" s="66">
        <v>8.0000000000000004E-4</v>
      </c>
      <c r="Q16" s="66">
        <v>0.1515</v>
      </c>
      <c r="R16" s="66">
        <v>1.2999999999999999E-3</v>
      </c>
    </row>
    <row r="17" spans="1:18">
      <c r="A17" t="s">
        <v>621</v>
      </c>
      <c r="B17" t="s">
        <v>622</v>
      </c>
      <c r="C17" t="s">
        <v>122</v>
      </c>
      <c r="D17" t="s">
        <v>623</v>
      </c>
      <c r="E17" t="s">
        <v>415</v>
      </c>
      <c r="F17" t="s">
        <v>406</v>
      </c>
      <c r="G17" t="s">
        <v>149</v>
      </c>
      <c r="H17" t="s">
        <v>624</v>
      </c>
      <c r="I17" s="65">
        <v>4.21</v>
      </c>
      <c r="J17" t="s">
        <v>101</v>
      </c>
      <c r="K17" s="66">
        <v>4.4699999999999997E-2</v>
      </c>
      <c r="L17" s="66">
        <v>3.6200000000000003E-2</v>
      </c>
      <c r="M17" s="65">
        <v>807092.3</v>
      </c>
      <c r="N17" s="65">
        <v>103.7</v>
      </c>
      <c r="O17" s="65">
        <v>836.95471510000004</v>
      </c>
      <c r="P17" s="66">
        <v>1.2999999999999999E-3</v>
      </c>
      <c r="Q17" s="66">
        <v>0.26469999999999999</v>
      </c>
      <c r="R17" s="66">
        <v>2.2000000000000001E-3</v>
      </c>
    </row>
    <row r="18" spans="1:18">
      <c r="A18" t="s">
        <v>625</v>
      </c>
      <c r="B18" t="s">
        <v>626</v>
      </c>
      <c r="C18" t="s">
        <v>122</v>
      </c>
      <c r="D18" t="s">
        <v>627</v>
      </c>
      <c r="E18" t="s">
        <v>397</v>
      </c>
      <c r="F18" t="s">
        <v>370</v>
      </c>
      <c r="G18" t="s">
        <v>149</v>
      </c>
      <c r="H18" t="s">
        <v>628</v>
      </c>
      <c r="I18" s="65">
        <v>3.5</v>
      </c>
      <c r="J18" t="s">
        <v>101</v>
      </c>
      <c r="K18" s="66">
        <v>4.2999999999999997E-2</v>
      </c>
      <c r="L18" s="66">
        <v>2.64E-2</v>
      </c>
      <c r="M18" s="65">
        <v>501000</v>
      </c>
      <c r="N18" s="65">
        <v>105.91</v>
      </c>
      <c r="O18" s="65">
        <v>530.60910000000001</v>
      </c>
      <c r="P18" s="66">
        <v>2.5000000000000001E-3</v>
      </c>
      <c r="Q18" s="66">
        <v>0.1678</v>
      </c>
      <c r="R18" s="66">
        <v>1.4E-3</v>
      </c>
    </row>
    <row r="19" spans="1:18">
      <c r="A19" s="67" t="s">
        <v>302</v>
      </c>
      <c r="B19" s="14"/>
      <c r="C19" s="14"/>
      <c r="D19" s="14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I20" s="65">
        <v>0</v>
      </c>
      <c r="J20" t="s">
        <v>222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507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227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s="67" t="s">
        <v>303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I25" s="65">
        <v>0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304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222</v>
      </c>
      <c r="B27" t="s">
        <v>222</v>
      </c>
      <c r="C27" s="14"/>
      <c r="D27" s="14"/>
      <c r="E27" t="s">
        <v>222</v>
      </c>
      <c r="F27" t="s">
        <v>222</v>
      </c>
      <c r="I27" s="65">
        <v>0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94" t="s">
        <v>229</v>
      </c>
      <c r="B28" s="14"/>
      <c r="C28" s="14"/>
      <c r="D28" s="14"/>
    </row>
    <row r="29" spans="1:18">
      <c r="A29" s="94" t="s">
        <v>297</v>
      </c>
      <c r="B29" s="14"/>
      <c r="C29" s="14"/>
      <c r="D29" s="14"/>
    </row>
    <row r="30" spans="1:18">
      <c r="A30" s="94" t="s">
        <v>298</v>
      </c>
      <c r="B30" s="14"/>
      <c r="C30" s="14"/>
      <c r="D30" s="14"/>
    </row>
    <row r="31" spans="1:18">
      <c r="A31" s="94" t="s">
        <v>299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1:97" ht="26.25" customHeight="1">
      <c r="A6" s="101" t="s">
        <v>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f>G11+G14</f>
        <v>543516.85</v>
      </c>
      <c r="H10" s="7"/>
      <c r="I10" s="63">
        <f>I11+I14</f>
        <v>7300.2119256903243</v>
      </c>
      <c r="J10" s="7"/>
      <c r="K10" s="64">
        <f>I10/$I$10</f>
        <v>1</v>
      </c>
      <c r="L10" s="64">
        <f>I10/'סכום נכסי הקרן'!$C$41</f>
        <v>1.9080378682781111E-2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f>SUM(G12:G13)</f>
        <v>50.91</v>
      </c>
      <c r="I11" s="69">
        <f>SUM(I12:I13)</f>
        <v>5039.8642799999998</v>
      </c>
      <c r="K11" s="68">
        <f t="shared" ref="K11:K19" si="0">I11/$I$10</f>
        <v>0.69037232498197909</v>
      </c>
      <c r="L11" s="68">
        <f>I11/'סכום נכסי הקרן'!$C$41</f>
        <v>1.3172565392768187E-2</v>
      </c>
    </row>
    <row r="12" spans="1:97">
      <c r="A12" t="s">
        <v>629</v>
      </c>
      <c r="B12" t="s">
        <v>630</v>
      </c>
      <c r="C12" t="s">
        <v>122</v>
      </c>
      <c r="D12" t="s">
        <v>631</v>
      </c>
      <c r="E12" t="s">
        <v>632</v>
      </c>
      <c r="F12" t="s">
        <v>101</v>
      </c>
      <c r="G12" s="65">
        <v>10</v>
      </c>
      <c r="H12" s="65">
        <v>38338500</v>
      </c>
      <c r="I12" s="65">
        <v>3833.85</v>
      </c>
      <c r="J12" s="66">
        <v>9.482758620689655E-3</v>
      </c>
      <c r="K12" s="66">
        <f t="shared" si="0"/>
        <v>0.52516968534957464</v>
      </c>
      <c r="L12" s="66">
        <f>I12/'סכום נכסי הקרן'!$C$41</f>
        <v>1.0020436469186888E-2</v>
      </c>
    </row>
    <row r="13" spans="1:97">
      <c r="A13" t="s">
        <v>712</v>
      </c>
      <c r="B13">
        <v>74209</v>
      </c>
      <c r="C13" t="s">
        <v>122</v>
      </c>
      <c r="D13">
        <v>514829126</v>
      </c>
      <c r="E13" t="s">
        <v>713</v>
      </c>
      <c r="F13" t="s">
        <v>101</v>
      </c>
      <c r="G13" s="65">
        <v>40.909999999999997</v>
      </c>
      <c r="H13" s="65">
        <v>2947969.39</v>
      </c>
      <c r="I13" s="65">
        <f>1206014.28/1000</f>
        <v>1206.0142800000001</v>
      </c>
      <c r="J13" s="66">
        <v>2.0500000000000001E-2</v>
      </c>
      <c r="K13" s="66">
        <f t="shared" si="0"/>
        <v>0.16520263963240447</v>
      </c>
      <c r="L13" s="66">
        <f>I13/'סכום נכסי הקרן'!$C$41</f>
        <v>3.1521289235813001E-3</v>
      </c>
    </row>
    <row r="14" spans="1:97">
      <c r="A14" s="67" t="s">
        <v>227</v>
      </c>
      <c r="B14" s="14"/>
      <c r="C14" s="14"/>
      <c r="D14" s="14"/>
      <c r="G14" s="69">
        <v>543465.93999999994</v>
      </c>
      <c r="I14" s="69">
        <v>2260.347645690324</v>
      </c>
      <c r="K14" s="68">
        <f t="shared" si="0"/>
        <v>0.30962767501802085</v>
      </c>
      <c r="L14" s="68">
        <f>I14/'סכום נכסי הקרן'!$C$41</f>
        <v>5.907813290012923E-3</v>
      </c>
    </row>
    <row r="15" spans="1:97">
      <c r="A15" s="67" t="s">
        <v>303</v>
      </c>
      <c r="B15" s="14"/>
      <c r="C15" s="14"/>
      <c r="D15" s="14"/>
      <c r="G15" s="69">
        <v>0</v>
      </c>
      <c r="I15" s="69">
        <v>0</v>
      </c>
      <c r="K15" s="68">
        <f t="shared" si="0"/>
        <v>0</v>
      </c>
      <c r="L15" s="68">
        <f>I15/'סכום נכסי הקרן'!$C$41</f>
        <v>0</v>
      </c>
    </row>
    <row r="16" spans="1:97">
      <c r="A16" t="s">
        <v>222</v>
      </c>
      <c r="B16" t="s">
        <v>222</v>
      </c>
      <c r="C16" s="14"/>
      <c r="D16" s="14"/>
      <c r="E16" t="s">
        <v>222</v>
      </c>
      <c r="F16" t="s">
        <v>222</v>
      </c>
      <c r="G16" s="65">
        <v>0</v>
      </c>
      <c r="H16" s="65">
        <v>0</v>
      </c>
      <c r="I16" s="65">
        <v>0</v>
      </c>
      <c r="J16" s="66">
        <v>0</v>
      </c>
      <c r="K16" s="66">
        <f t="shared" si="0"/>
        <v>0</v>
      </c>
      <c r="L16" s="66">
        <f>I16/'סכום נכסי הקרן'!$C$41</f>
        <v>0</v>
      </c>
    </row>
    <row r="17" spans="1:12">
      <c r="A17" s="67" t="s">
        <v>304</v>
      </c>
      <c r="B17" s="14"/>
      <c r="C17" s="14"/>
      <c r="D17" s="14"/>
      <c r="G17" s="69">
        <v>543465.93999999994</v>
      </c>
      <c r="I17" s="69">
        <v>2260.347645690324</v>
      </c>
      <c r="K17" s="68">
        <f t="shared" si="0"/>
        <v>0.30962767501802085</v>
      </c>
      <c r="L17" s="68">
        <f>I17/'סכום נכסי הקרן'!$C$41</f>
        <v>5.907813290012923E-3</v>
      </c>
    </row>
    <row r="18" spans="1:12">
      <c r="A18" t="s">
        <v>633</v>
      </c>
      <c r="B18" t="s">
        <v>634</v>
      </c>
      <c r="C18" t="s">
        <v>122</v>
      </c>
      <c r="D18" t="s">
        <v>635</v>
      </c>
      <c r="E18" t="s">
        <v>636</v>
      </c>
      <c r="F18" t="s">
        <v>109</v>
      </c>
      <c r="G18" s="65">
        <v>459076</v>
      </c>
      <c r="H18" s="65">
        <v>112.005</v>
      </c>
      <c r="I18" s="65">
        <v>1992.37594836024</v>
      </c>
      <c r="J18" s="66">
        <v>3.5291471911433987E-3</v>
      </c>
      <c r="K18" s="66">
        <f t="shared" si="0"/>
        <v>0.27292028897802667</v>
      </c>
      <c r="L18" s="66">
        <f>I18/'סכום נכסי הקרן'!$C$41</f>
        <v>5.2074224639148013E-3</v>
      </c>
    </row>
    <row r="19" spans="1:12">
      <c r="A19" t="s">
        <v>637</v>
      </c>
      <c r="B19" t="s">
        <v>638</v>
      </c>
      <c r="C19" t="s">
        <v>122</v>
      </c>
      <c r="D19" t="s">
        <v>631</v>
      </c>
      <c r="E19" t="s">
        <v>636</v>
      </c>
      <c r="F19" t="s">
        <v>109</v>
      </c>
      <c r="G19" s="65">
        <v>84389.94</v>
      </c>
      <c r="H19" s="65">
        <v>81.95</v>
      </c>
      <c r="I19" s="65">
        <v>267.971697330084</v>
      </c>
      <c r="J19" s="66">
        <v>6.182814297662831E-3</v>
      </c>
      <c r="K19" s="66">
        <f t="shared" si="0"/>
        <v>3.6707386039994176E-2</v>
      </c>
      <c r="L19" s="66">
        <f>I19/'סכום נכסי הקרן'!$C$41</f>
        <v>7.0039082609812183E-4</v>
      </c>
    </row>
    <row r="20" spans="1:12">
      <c r="A20" s="94" t="s">
        <v>229</v>
      </c>
      <c r="B20" s="14"/>
      <c r="C20" s="14"/>
      <c r="D20" s="14"/>
    </row>
    <row r="21" spans="1:12">
      <c r="A21" s="94" t="s">
        <v>297</v>
      </c>
      <c r="B21" s="14"/>
      <c r="C21" s="14"/>
      <c r="D21" s="14"/>
    </row>
    <row r="22" spans="1:12">
      <c r="A22" s="94" t="s">
        <v>298</v>
      </c>
      <c r="B22" s="14"/>
      <c r="C22" s="14"/>
      <c r="D22" s="14"/>
    </row>
    <row r="23" spans="1:12">
      <c r="A23" s="94" t="s">
        <v>299</v>
      </c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  <row r="392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Y586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6" style="16" hidden="1" customWidth="1"/>
    <col min="14" max="14" width="7.85546875" style="16" hidden="1" customWidth="1"/>
    <col min="15" max="15" width="8" style="16" hidden="1" customWidth="1"/>
    <col min="16" max="16" width="8.7109375" style="16" hidden="1" customWidth="1"/>
    <col min="17" max="17" width="10" style="16" hidden="1" customWidth="1"/>
    <col min="18" max="18" width="9.5703125" style="14" hidden="1" customWidth="1"/>
    <col min="19" max="19" width="6.140625" style="14" hidden="1" customWidth="1"/>
    <col min="20" max="21" width="5.7109375" style="14" hidden="1" customWidth="1"/>
    <col min="22" max="22" width="6.85546875" style="14" hidden="1" customWidth="1"/>
    <col min="23" max="23" width="6.42578125" style="14" hidden="1" customWidth="1"/>
    <col min="24" max="24" width="6.7109375" style="14" hidden="1" customWidth="1"/>
    <col min="25" max="25" width="7.28515625" style="14" hidden="1" customWidth="1"/>
    <col min="26" max="37" width="5.7109375" style="14" hidden="1" customWidth="1"/>
    <col min="38" max="38" width="9.140625" style="14" hidden="1" customWidth="1"/>
    <col min="39" max="51" width="0" style="14" hidden="1" customWidth="1"/>
    <col min="52" max="16384" width="9.140625" style="14" hidden="1"/>
  </cols>
  <sheetData>
    <row r="1" spans="1:50">
      <c r="A1" s="2" t="s">
        <v>0</v>
      </c>
      <c r="B1" t="s">
        <v>196</v>
      </c>
    </row>
    <row r="2" spans="1:50">
      <c r="A2" s="2" t="s">
        <v>1</v>
      </c>
      <c r="B2" t="s">
        <v>197</v>
      </c>
    </row>
    <row r="3" spans="1:50">
      <c r="A3" s="2" t="s">
        <v>2</v>
      </c>
      <c r="B3" t="s">
        <v>198</v>
      </c>
    </row>
    <row r="4" spans="1:50">
      <c r="A4" s="2" t="s">
        <v>3</v>
      </c>
      <c r="B4" t="s">
        <v>199</v>
      </c>
    </row>
    <row r="5" spans="1:50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50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0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AX7" s="14"/>
    </row>
    <row r="8" spans="1:50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AX8" s="14"/>
    </row>
    <row r="9" spans="1:50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AX9" s="14"/>
    </row>
    <row r="10" spans="1:50" s="20" customFormat="1" ht="18" customHeight="1">
      <c r="A10" s="21" t="s">
        <v>139</v>
      </c>
      <c r="B10" s="7"/>
      <c r="C10" s="7"/>
      <c r="D10" s="7"/>
      <c r="E10" s="63">
        <v>2252900.9500000002</v>
      </c>
      <c r="F10" s="7"/>
      <c r="G10" s="63">
        <v>10253.75566512484</v>
      </c>
      <c r="H10" s="7"/>
      <c r="I10" s="64">
        <v>1</v>
      </c>
      <c r="J10" s="64">
        <v>2.69E-2</v>
      </c>
      <c r="K10" s="16"/>
      <c r="L10" s="16"/>
      <c r="M10" s="16"/>
      <c r="N10" s="16"/>
      <c r="O10" s="16"/>
      <c r="P10" s="16"/>
      <c r="AX10" s="14"/>
    </row>
    <row r="11" spans="1:50">
      <c r="A11" s="67" t="s">
        <v>201</v>
      </c>
      <c r="B11" s="14"/>
      <c r="E11" s="69">
        <v>1054188</v>
      </c>
      <c r="G11" s="69">
        <v>6382.9572376964297</v>
      </c>
      <c r="I11" s="68">
        <v>0.62250000000000005</v>
      </c>
      <c r="J11" s="68">
        <v>1.67E-2</v>
      </c>
    </row>
    <row r="12" spans="1:50">
      <c r="A12" s="67" t="s">
        <v>639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0">
      <c r="A13" t="s">
        <v>222</v>
      </c>
      <c r="B13" t="s">
        <v>222</v>
      </c>
      <c r="C13" t="s">
        <v>222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0">
      <c r="A14" s="67" t="s">
        <v>640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0">
      <c r="A15" t="s">
        <v>222</v>
      </c>
      <c r="B15" t="s">
        <v>222</v>
      </c>
      <c r="C15" t="s">
        <v>222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0">
      <c r="A16" s="67" t="s">
        <v>641</v>
      </c>
      <c r="B16" s="14"/>
      <c r="E16" s="69">
        <v>919766</v>
      </c>
      <c r="G16" s="69">
        <v>1605.74662313046</v>
      </c>
      <c r="I16" s="68">
        <v>0.15659999999999999</v>
      </c>
      <c r="J16" s="68">
        <v>4.1999999999999997E-3</v>
      </c>
    </row>
    <row r="17" spans="1:10">
      <c r="A17" t="s">
        <v>642</v>
      </c>
      <c r="B17">
        <v>74204</v>
      </c>
      <c r="C17" t="s">
        <v>101</v>
      </c>
      <c r="D17" t="s">
        <v>643</v>
      </c>
      <c r="E17" s="65">
        <v>919766</v>
      </c>
      <c r="F17" s="65">
        <v>174.58208099999999</v>
      </c>
      <c r="G17" s="65">
        <v>1605.74662313046</v>
      </c>
      <c r="H17" s="66">
        <v>4.5770616228699929E-3</v>
      </c>
      <c r="I17" s="66">
        <v>0.15659999999999999</v>
      </c>
      <c r="J17" s="66">
        <v>4.1999999999999997E-3</v>
      </c>
    </row>
    <row r="18" spans="1:10">
      <c r="A18" s="67" t="s">
        <v>644</v>
      </c>
      <c r="B18" s="14"/>
      <c r="E18" s="69">
        <v>134422</v>
      </c>
      <c r="G18" s="69">
        <v>4777.21061456597</v>
      </c>
      <c r="I18" s="68">
        <v>0.46589999999999998</v>
      </c>
      <c r="J18" s="68">
        <v>1.2500000000000001E-2</v>
      </c>
    </row>
    <row r="19" spans="1:10">
      <c r="A19" t="s">
        <v>645</v>
      </c>
      <c r="B19">
        <v>74217</v>
      </c>
      <c r="C19" t="s">
        <v>101</v>
      </c>
      <c r="D19" t="s">
        <v>238</v>
      </c>
      <c r="E19" s="65">
        <v>126161</v>
      </c>
      <c r="F19" s="65">
        <v>100</v>
      </c>
      <c r="G19" s="65">
        <v>126.161</v>
      </c>
      <c r="H19" s="66">
        <v>8.9693784573616486E-3</v>
      </c>
      <c r="I19" s="66">
        <v>1.23E-2</v>
      </c>
      <c r="J19" s="66">
        <v>2.9999999999999997E-4</v>
      </c>
    </row>
    <row r="20" spans="1:10">
      <c r="A20" t="s">
        <v>646</v>
      </c>
      <c r="B20">
        <v>74196</v>
      </c>
      <c r="C20" t="s">
        <v>101</v>
      </c>
      <c r="D20" t="s">
        <v>647</v>
      </c>
      <c r="E20" s="65">
        <v>8261</v>
      </c>
      <c r="F20" s="65">
        <v>56301.290577</v>
      </c>
      <c r="G20" s="65">
        <v>4651.0496145659699</v>
      </c>
      <c r="H20" s="66">
        <v>3.0616401629649116E-3</v>
      </c>
      <c r="I20" s="66">
        <v>0.4536</v>
      </c>
      <c r="J20" s="66">
        <v>1.2200000000000001E-2</v>
      </c>
    </row>
    <row r="21" spans="1:10">
      <c r="A21" s="67" t="s">
        <v>227</v>
      </c>
      <c r="B21" s="14"/>
      <c r="E21" s="69">
        <v>1198712.95</v>
      </c>
      <c r="G21" s="69">
        <v>3870.7984274284095</v>
      </c>
      <c r="I21" s="68">
        <v>0.3775</v>
      </c>
      <c r="J21" s="68">
        <v>1.01E-2</v>
      </c>
    </row>
    <row r="22" spans="1:10">
      <c r="A22" s="67" t="s">
        <v>648</v>
      </c>
      <c r="B22" s="14"/>
      <c r="E22" s="69">
        <v>0</v>
      </c>
      <c r="G22" s="69">
        <v>0</v>
      </c>
      <c r="I22" s="68">
        <v>0</v>
      </c>
      <c r="J22" s="68">
        <v>0</v>
      </c>
    </row>
    <row r="23" spans="1:10">
      <c r="A23" t="s">
        <v>222</v>
      </c>
      <c r="B23" t="s">
        <v>222</v>
      </c>
      <c r="C23" t="s">
        <v>222</v>
      </c>
      <c r="E23" s="65">
        <v>0</v>
      </c>
      <c r="F23" s="65">
        <v>0</v>
      </c>
      <c r="G23" s="65">
        <v>0</v>
      </c>
      <c r="H23" s="66">
        <v>0</v>
      </c>
      <c r="I23" s="66">
        <v>0</v>
      </c>
      <c r="J23" s="66">
        <v>0</v>
      </c>
    </row>
    <row r="24" spans="1:10">
      <c r="A24" s="67" t="s">
        <v>649</v>
      </c>
      <c r="B24" s="14"/>
      <c r="E24" s="69">
        <v>0</v>
      </c>
      <c r="G24" s="69">
        <v>0</v>
      </c>
      <c r="I24" s="68">
        <v>0</v>
      </c>
      <c r="J24" s="68">
        <v>0</v>
      </c>
    </row>
    <row r="25" spans="1:10">
      <c r="A25" t="s">
        <v>222</v>
      </c>
      <c r="B25" t="s">
        <v>222</v>
      </c>
      <c r="C25" t="s">
        <v>222</v>
      </c>
      <c r="E25" s="65">
        <v>0</v>
      </c>
      <c r="F25" s="65">
        <v>0</v>
      </c>
      <c r="G25" s="65">
        <v>0</v>
      </c>
      <c r="H25" s="66">
        <v>0</v>
      </c>
      <c r="I25" s="66">
        <v>0</v>
      </c>
      <c r="J25" s="66">
        <v>0</v>
      </c>
    </row>
    <row r="26" spans="1:10">
      <c r="A26" s="67" t="s">
        <v>650</v>
      </c>
      <c r="B26" s="14"/>
      <c r="E26" s="69">
        <v>286646</v>
      </c>
      <c r="G26" s="69">
        <v>901.16782607355299</v>
      </c>
      <c r="I26" s="68">
        <v>8.7900000000000006E-2</v>
      </c>
      <c r="J26" s="68">
        <v>2.3999999999999998E-3</v>
      </c>
    </row>
    <row r="27" spans="1:10">
      <c r="A27" t="s">
        <v>651</v>
      </c>
      <c r="B27">
        <v>74192</v>
      </c>
      <c r="C27" t="s">
        <v>105</v>
      </c>
      <c r="D27" t="s">
        <v>652</v>
      </c>
      <c r="E27" s="65">
        <v>286646</v>
      </c>
      <c r="F27" s="65">
        <v>96.436666999999971</v>
      </c>
      <c r="G27" s="65">
        <v>901.16782607355299</v>
      </c>
      <c r="H27" s="66">
        <v>2.0294536800000923E-3</v>
      </c>
      <c r="I27" s="66">
        <v>8.7900000000000006E-2</v>
      </c>
      <c r="J27" s="66">
        <v>2.3999999999999998E-3</v>
      </c>
    </row>
    <row r="28" spans="1:10">
      <c r="A28" s="67" t="s">
        <v>653</v>
      </c>
      <c r="B28" s="14"/>
      <c r="E28" s="69">
        <v>912066.95</v>
      </c>
      <c r="G28" s="69">
        <v>2969.6306013548565</v>
      </c>
      <c r="I28" s="68">
        <v>0.28960000000000002</v>
      </c>
      <c r="J28" s="68">
        <v>7.7999999999999996E-3</v>
      </c>
    </row>
    <row r="29" spans="1:10">
      <c r="A29" t="s">
        <v>654</v>
      </c>
      <c r="B29">
        <v>74215</v>
      </c>
      <c r="C29" t="s">
        <v>105</v>
      </c>
      <c r="D29" t="s">
        <v>655</v>
      </c>
      <c r="E29" s="65">
        <v>237089</v>
      </c>
      <c r="F29" s="65">
        <v>100</v>
      </c>
      <c r="G29" s="65">
        <v>772.91013999999996</v>
      </c>
      <c r="H29" s="66">
        <v>2.3229143435294121E-3</v>
      </c>
      <c r="I29" s="66">
        <v>7.5399999999999995E-2</v>
      </c>
      <c r="J29" s="66">
        <v>2E-3</v>
      </c>
    </row>
    <row r="30" spans="1:10">
      <c r="A30" t="s">
        <v>656</v>
      </c>
      <c r="B30">
        <v>74207</v>
      </c>
      <c r="C30" t="s">
        <v>105</v>
      </c>
      <c r="D30" t="s">
        <v>657</v>
      </c>
      <c r="E30" s="65">
        <v>125885.79</v>
      </c>
      <c r="F30" s="65">
        <v>101.93423099999995</v>
      </c>
      <c r="G30" s="65">
        <v>418.32552103776601</v>
      </c>
      <c r="H30" s="66">
        <v>6.5795462232659012E-5</v>
      </c>
      <c r="I30" s="66">
        <v>4.0800000000000003E-2</v>
      </c>
      <c r="J30" s="66">
        <v>1.1000000000000001E-3</v>
      </c>
    </row>
    <row r="31" spans="1:10">
      <c r="A31" t="s">
        <v>658</v>
      </c>
      <c r="B31">
        <v>74205</v>
      </c>
      <c r="C31" t="s">
        <v>109</v>
      </c>
      <c r="D31" t="s">
        <v>659</v>
      </c>
      <c r="E31" s="65">
        <v>257875</v>
      </c>
      <c r="F31" s="65">
        <v>100</v>
      </c>
      <c r="G31" s="65">
        <v>999.21405000000004</v>
      </c>
      <c r="H31" s="66">
        <v>1.2474544334975369E-2</v>
      </c>
      <c r="I31" s="66">
        <v>9.74E-2</v>
      </c>
      <c r="J31" s="66">
        <v>2.5999999999999999E-3</v>
      </c>
    </row>
    <row r="32" spans="1:10">
      <c r="A32" t="s">
        <v>660</v>
      </c>
      <c r="B32">
        <v>74193</v>
      </c>
      <c r="C32" t="s">
        <v>105</v>
      </c>
      <c r="D32" t="s">
        <v>354</v>
      </c>
      <c r="E32" s="65">
        <v>67358.039999999994</v>
      </c>
      <c r="F32" s="65">
        <v>29.619032999999984</v>
      </c>
      <c r="G32" s="65">
        <v>65.039608312155394</v>
      </c>
      <c r="H32" s="66">
        <v>5.8331994756463819E-4</v>
      </c>
      <c r="I32" s="66">
        <v>6.3E-3</v>
      </c>
      <c r="J32" s="66">
        <v>2.0000000000000001E-4</v>
      </c>
    </row>
    <row r="33" spans="1:10">
      <c r="A33" t="s">
        <v>661</v>
      </c>
      <c r="B33">
        <v>74197</v>
      </c>
      <c r="C33" t="s">
        <v>105</v>
      </c>
      <c r="D33" t="s">
        <v>662</v>
      </c>
      <c r="E33" s="65">
        <v>223859.12</v>
      </c>
      <c r="F33" s="65">
        <v>97.856965999999943</v>
      </c>
      <c r="G33" s="65">
        <v>714.14128200493496</v>
      </c>
      <c r="H33" s="66">
        <v>7.1994367980281818E-3</v>
      </c>
      <c r="I33" s="66">
        <v>6.9599999999999995E-2</v>
      </c>
      <c r="J33" s="66">
        <v>1.9E-3</v>
      </c>
    </row>
    <row r="34" spans="1:10">
      <c r="A34" s="94" t="s">
        <v>229</v>
      </c>
      <c r="B34" s="14"/>
    </row>
    <row r="35" spans="1:10">
      <c r="A35" s="94" t="s">
        <v>297</v>
      </c>
      <c r="B35" s="14"/>
    </row>
    <row r="36" spans="1:10">
      <c r="A36" s="94" t="s">
        <v>298</v>
      </c>
      <c r="B36" s="14"/>
    </row>
    <row r="37" spans="1:10">
      <c r="A37" s="94" t="s">
        <v>299</v>
      </c>
      <c r="B37" s="14"/>
    </row>
    <row r="38" spans="1:10" hidden="1">
      <c r="B38" s="14"/>
    </row>
    <row r="39" spans="1:10" hidden="1">
      <c r="B39" s="14"/>
    </row>
    <row r="40" spans="1:10" hidden="1">
      <c r="B40" s="14"/>
    </row>
    <row r="41" spans="1:10" hidden="1">
      <c r="B41" s="14"/>
    </row>
    <row r="42" spans="1:10" hidden="1"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8" ht="26.25" customHeight="1">
      <c r="A6" s="101" t="s">
        <v>140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663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222</v>
      </c>
      <c r="B12" t="s">
        <v>222</v>
      </c>
      <c r="C12" t="s">
        <v>222</v>
      </c>
      <c r="D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582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222</v>
      </c>
      <c r="B14" t="s">
        <v>222</v>
      </c>
      <c r="C14" t="s">
        <v>222</v>
      </c>
      <c r="D14" t="s">
        <v>222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94" t="s">
        <v>229</v>
      </c>
      <c r="B15" s="14"/>
      <c r="C15" s="14"/>
    </row>
    <row r="16" spans="1:58">
      <c r="A16" s="94" t="s">
        <v>297</v>
      </c>
      <c r="B16" s="14"/>
      <c r="C16" s="14"/>
    </row>
    <row r="17" spans="1:3">
      <c r="A17" s="94" t="s">
        <v>298</v>
      </c>
      <c r="B17" s="14"/>
      <c r="C17" s="14"/>
    </row>
    <row r="18" spans="1:3">
      <c r="A18" s="94" t="s">
        <v>299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1" ht="26.25" customHeight="1">
      <c r="A6" s="101" t="s">
        <v>141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583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584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664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585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507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583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586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585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587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507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4" t="s">
        <v>229</v>
      </c>
      <c r="B33" s="14"/>
      <c r="C33" s="14"/>
    </row>
    <row r="34" spans="1:3">
      <c r="A34" s="94" t="s">
        <v>297</v>
      </c>
      <c r="B34" s="14"/>
      <c r="C34" s="14"/>
    </row>
    <row r="35" spans="1:3">
      <c r="A35" s="94" t="s">
        <v>298</v>
      </c>
      <c r="B35" s="14"/>
      <c r="C35" s="14"/>
    </row>
    <row r="36" spans="1:3">
      <c r="A36" s="94" t="s">
        <v>299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48" ht="26.25" customHeight="1">
      <c r="A6" s="101" t="s">
        <v>142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-5333877</v>
      </c>
      <c r="G10" s="7"/>
      <c r="H10" s="63">
        <v>-17.6610989391171</v>
      </c>
      <c r="I10" s="64">
        <v>1</v>
      </c>
      <c r="J10" s="64">
        <v>0</v>
      </c>
      <c r="AV10" s="14"/>
    </row>
    <row r="11" spans="1:48">
      <c r="A11" s="67" t="s">
        <v>201</v>
      </c>
      <c r="B11" s="14"/>
      <c r="C11" s="14"/>
      <c r="F11" s="69">
        <v>-5333877</v>
      </c>
      <c r="H11" s="69">
        <v>-17.6610989391171</v>
      </c>
      <c r="I11" s="68">
        <v>1</v>
      </c>
      <c r="J11" s="68">
        <v>0</v>
      </c>
    </row>
    <row r="12" spans="1:48">
      <c r="A12" s="67" t="s">
        <v>583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584</v>
      </c>
      <c r="B14" s="14"/>
      <c r="C14" s="14"/>
      <c r="F14" s="69">
        <v>-5333877</v>
      </c>
      <c r="H14" s="69">
        <v>-17.6610989391171</v>
      </c>
      <c r="I14" s="68">
        <v>1</v>
      </c>
      <c r="J14" s="68">
        <v>0</v>
      </c>
    </row>
    <row r="15" spans="1:48">
      <c r="A15" t="s">
        <v>665</v>
      </c>
      <c r="B15" t="s">
        <v>666</v>
      </c>
      <c r="C15" t="s">
        <v>122</v>
      </c>
      <c r="D15" t="s">
        <v>109</v>
      </c>
      <c r="E15" t="s">
        <v>667</v>
      </c>
      <c r="F15" s="65">
        <v>-736877</v>
      </c>
      <c r="G15" s="65">
        <v>-7.6836408685930619</v>
      </c>
      <c r="H15" s="65">
        <v>56.6189823232625</v>
      </c>
      <c r="I15" s="66">
        <v>-3.2059000000000002</v>
      </c>
      <c r="J15" s="66">
        <v>1E-4</v>
      </c>
    </row>
    <row r="16" spans="1:48">
      <c r="A16" t="s">
        <v>668</v>
      </c>
      <c r="B16" t="s">
        <v>669</v>
      </c>
      <c r="C16" t="s">
        <v>122</v>
      </c>
      <c r="D16" t="s">
        <v>105</v>
      </c>
      <c r="E16" t="s">
        <v>667</v>
      </c>
      <c r="F16" s="65">
        <v>-4597000</v>
      </c>
      <c r="G16" s="65">
        <v>1.6158381827796302</v>
      </c>
      <c r="H16" s="65">
        <v>-74.280081262379596</v>
      </c>
      <c r="I16" s="66">
        <v>4.2058999999999997</v>
      </c>
      <c r="J16" s="66">
        <v>-2.0000000000000001E-4</v>
      </c>
    </row>
    <row r="17" spans="1:10">
      <c r="A17" s="67" t="s">
        <v>664</v>
      </c>
      <c r="B17" s="14"/>
      <c r="C17" s="14"/>
      <c r="F17" s="69">
        <v>0</v>
      </c>
      <c r="H17" s="69">
        <v>0</v>
      </c>
      <c r="I17" s="68">
        <v>0</v>
      </c>
      <c r="J17" s="68">
        <v>0</v>
      </c>
    </row>
    <row r="18" spans="1:10">
      <c r="A18" t="s">
        <v>222</v>
      </c>
      <c r="B18" t="s">
        <v>222</v>
      </c>
      <c r="C18" t="s">
        <v>222</v>
      </c>
      <c r="D18" t="s">
        <v>222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</row>
    <row r="19" spans="1:10">
      <c r="A19" s="67" t="s">
        <v>585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222</v>
      </c>
      <c r="B20" t="s">
        <v>222</v>
      </c>
      <c r="C20" t="s">
        <v>222</v>
      </c>
      <c r="D20" t="s">
        <v>222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507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222</v>
      </c>
      <c r="B22" t="s">
        <v>222</v>
      </c>
      <c r="C22" t="s">
        <v>222</v>
      </c>
      <c r="D22" t="s">
        <v>222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227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s="67" t="s">
        <v>583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222</v>
      </c>
      <c r="B25" t="s">
        <v>222</v>
      </c>
      <c r="C25" t="s">
        <v>222</v>
      </c>
      <c r="D25" t="s">
        <v>222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586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222</v>
      </c>
      <c r="B27" t="s">
        <v>222</v>
      </c>
      <c r="C27" t="s">
        <v>222</v>
      </c>
      <c r="D27" t="s">
        <v>222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585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222</v>
      </c>
      <c r="B29" t="s">
        <v>222</v>
      </c>
      <c r="C29" t="s">
        <v>222</v>
      </c>
      <c r="D29" t="s">
        <v>222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507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222</v>
      </c>
      <c r="B31" t="s">
        <v>222</v>
      </c>
      <c r="C31" t="s">
        <v>222</v>
      </c>
      <c r="D31" t="s">
        <v>222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94" t="s">
        <v>229</v>
      </c>
      <c r="B32" s="14"/>
      <c r="C32" s="14"/>
    </row>
    <row r="33" spans="1:3">
      <c r="A33" s="94" t="s">
        <v>297</v>
      </c>
      <c r="B33" s="14"/>
      <c r="C33" s="14"/>
    </row>
    <row r="34" spans="1:3">
      <c r="A34" s="94" t="s">
        <v>298</v>
      </c>
      <c r="B34" s="14"/>
      <c r="C34" s="14"/>
    </row>
    <row r="35" spans="1:3">
      <c r="A35" s="94" t="s">
        <v>299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77" ht="26.25" customHeight="1">
      <c r="A6" s="101" t="s">
        <v>144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593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222</v>
      </c>
      <c r="B13" t="s">
        <v>222</v>
      </c>
      <c r="C13" s="14"/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594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222</v>
      </c>
      <c r="B15" t="s">
        <v>222</v>
      </c>
      <c r="C15" s="14"/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595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596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597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598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C22" s="14"/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599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593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594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595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596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597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598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C36" s="14"/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599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4" t="s">
        <v>229</v>
      </c>
      <c r="C39" s="14"/>
    </row>
    <row r="40" spans="1:16">
      <c r="A40" s="94" t="s">
        <v>297</v>
      </c>
      <c r="C40" s="14"/>
    </row>
    <row r="41" spans="1:16">
      <c r="A41" s="94" t="s">
        <v>298</v>
      </c>
      <c r="C41" s="14"/>
    </row>
    <row r="42" spans="1:16">
      <c r="A42" s="94" t="s">
        <v>299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6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47" width="9.140625" style="14" hidden="1"/>
    <col min="48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1" t="s">
        <v>145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3"/>
    </row>
    <row r="6" spans="1:59" s="16" customFormat="1" ht="126">
      <c r="A6" s="40" t="s">
        <v>95</v>
      </c>
      <c r="B6" s="41" t="s">
        <v>146</v>
      </c>
      <c r="C6" s="41" t="s">
        <v>48</v>
      </c>
      <c r="D6" s="104" t="s">
        <v>49</v>
      </c>
      <c r="E6" s="104" t="s">
        <v>50</v>
      </c>
      <c r="F6" s="104" t="s">
        <v>70</v>
      </c>
      <c r="G6" s="104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4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3.04</v>
      </c>
      <c r="I9" s="15"/>
      <c r="J9" s="15"/>
      <c r="K9" s="15"/>
      <c r="L9" s="64">
        <v>3.1800000000000002E-2</v>
      </c>
      <c r="M9" s="63">
        <v>6042107.5</v>
      </c>
      <c r="N9" s="7"/>
      <c r="O9" s="63">
        <v>6777.363565370275</v>
      </c>
      <c r="P9" s="64">
        <v>1</v>
      </c>
      <c r="Q9" s="64">
        <v>1.78E-2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3.04</v>
      </c>
      <c r="L10" s="68">
        <v>3.1800000000000002E-2</v>
      </c>
      <c r="M10" s="69">
        <v>6042107.5</v>
      </c>
      <c r="O10" s="69">
        <v>6777.363565370275</v>
      </c>
      <c r="P10" s="68">
        <v>1</v>
      </c>
      <c r="Q10" s="68">
        <v>1.78E-2</v>
      </c>
    </row>
    <row r="11" spans="1:59">
      <c r="A11" s="67" t="s">
        <v>670</v>
      </c>
      <c r="H11" s="69">
        <v>4.62</v>
      </c>
      <c r="L11" s="68">
        <v>7.0000000000000001E-3</v>
      </c>
      <c r="M11" s="69">
        <v>2901317.6</v>
      </c>
      <c r="O11" s="69">
        <v>3097.4671267103959</v>
      </c>
      <c r="P11" s="68">
        <v>0.45700000000000002</v>
      </c>
      <c r="Q11" s="68">
        <v>8.0999999999999996E-3</v>
      </c>
    </row>
    <row r="12" spans="1:59">
      <c r="A12" t="s">
        <v>671</v>
      </c>
      <c r="B12" t="s">
        <v>672</v>
      </c>
      <c r="C12" t="s">
        <v>673</v>
      </c>
      <c r="D12" t="s">
        <v>674</v>
      </c>
      <c r="E12" t="s">
        <v>576</v>
      </c>
      <c r="F12" t="s">
        <v>675</v>
      </c>
      <c r="G12" t="s">
        <v>211</v>
      </c>
      <c r="H12" s="65">
        <v>1.63</v>
      </c>
      <c r="I12" t="s">
        <v>676</v>
      </c>
      <c r="J12" t="s">
        <v>101</v>
      </c>
      <c r="K12" s="66">
        <v>2.1000000000000001E-2</v>
      </c>
      <c r="L12" s="76">
        <v>7.0000000000000001E-3</v>
      </c>
      <c r="M12" s="77">
        <v>2901317.6</v>
      </c>
      <c r="O12" s="77">
        <v>3097.4671267103959</v>
      </c>
      <c r="P12" s="76">
        <v>0.45700000000000002</v>
      </c>
      <c r="Q12" s="76">
        <v>8.0999999999999996E-3</v>
      </c>
    </row>
    <row r="13" spans="1:59">
      <c r="A13" s="67" t="s">
        <v>677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222</v>
      </c>
      <c r="C14" t="s">
        <v>222</v>
      </c>
      <c r="E14" t="s">
        <v>222</v>
      </c>
      <c r="H14" s="65">
        <v>0</v>
      </c>
      <c r="I14" t="s">
        <v>222</v>
      </c>
      <c r="J14" t="s">
        <v>222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678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222</v>
      </c>
      <c r="C16" t="s">
        <v>222</v>
      </c>
      <c r="E16" t="s">
        <v>222</v>
      </c>
      <c r="H16" s="65">
        <v>0</v>
      </c>
      <c r="I16" t="s">
        <v>222</v>
      </c>
      <c r="J16" t="s">
        <v>222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679</v>
      </c>
      <c r="H17" s="69">
        <v>1.23</v>
      </c>
      <c r="L17" s="68">
        <v>6.0199999999999997E-2</v>
      </c>
      <c r="M17" s="69">
        <v>1914789.9</v>
      </c>
      <c r="O17" s="69">
        <v>2381.8076386598791</v>
      </c>
      <c r="P17" s="68">
        <v>0.35139999999999999</v>
      </c>
      <c r="Q17" s="68">
        <v>6.1999999999999998E-3</v>
      </c>
    </row>
    <row r="18" spans="1:17">
      <c r="A18" t="s">
        <v>680</v>
      </c>
      <c r="B18" t="s">
        <v>672</v>
      </c>
      <c r="C18" t="s">
        <v>681</v>
      </c>
      <c r="D18" t="s">
        <v>631</v>
      </c>
      <c r="E18" t="s">
        <v>682</v>
      </c>
      <c r="F18" t="s">
        <v>683</v>
      </c>
      <c r="G18" t="s">
        <v>684</v>
      </c>
      <c r="I18" t="s">
        <v>632</v>
      </c>
      <c r="J18" t="s">
        <v>101</v>
      </c>
      <c r="K18" s="66">
        <v>0</v>
      </c>
      <c r="L18" s="66">
        <v>0</v>
      </c>
      <c r="M18" s="65">
        <v>143328.9</v>
      </c>
      <c r="N18" s="65">
        <v>408.62745100000001</v>
      </c>
      <c r="O18" s="65">
        <v>585.68123061633901</v>
      </c>
      <c r="P18" s="66">
        <v>8.6400000000000005E-2</v>
      </c>
      <c r="Q18" s="66">
        <v>1.5E-3</v>
      </c>
    </row>
    <row r="19" spans="1:17">
      <c r="A19" t="s">
        <v>685</v>
      </c>
      <c r="B19" t="s">
        <v>672</v>
      </c>
      <c r="C19" t="s">
        <v>686</v>
      </c>
      <c r="D19" t="s">
        <v>631</v>
      </c>
      <c r="E19" t="s">
        <v>682</v>
      </c>
      <c r="F19" t="s">
        <v>687</v>
      </c>
      <c r="G19" t="s">
        <v>684</v>
      </c>
      <c r="H19" s="65">
        <v>1.64</v>
      </c>
      <c r="I19" t="s">
        <v>632</v>
      </c>
      <c r="J19" t="s">
        <v>101</v>
      </c>
      <c r="K19" s="66">
        <v>7.0000000000000007E-2</v>
      </c>
      <c r="L19" s="66">
        <v>6.59E-2</v>
      </c>
      <c r="M19" s="65">
        <v>928349.4</v>
      </c>
      <c r="N19" s="65">
        <v>102.65691</v>
      </c>
      <c r="O19" s="65">
        <v>953.01480804354003</v>
      </c>
      <c r="P19" s="66">
        <v>0.1406</v>
      </c>
      <c r="Q19" s="66">
        <v>2.5000000000000001E-3</v>
      </c>
    </row>
    <row r="20" spans="1:17">
      <c r="A20" t="s">
        <v>688</v>
      </c>
      <c r="B20" t="s">
        <v>672</v>
      </c>
      <c r="C20" t="s">
        <v>689</v>
      </c>
      <c r="D20" t="s">
        <v>631</v>
      </c>
      <c r="E20" t="s">
        <v>222</v>
      </c>
      <c r="F20" t="s">
        <v>690</v>
      </c>
      <c r="G20" t="s">
        <v>580</v>
      </c>
      <c r="H20" s="65">
        <v>1.62</v>
      </c>
      <c r="I20" t="s">
        <v>632</v>
      </c>
      <c r="J20" t="s">
        <v>101</v>
      </c>
      <c r="K20" s="66">
        <v>0.08</v>
      </c>
      <c r="L20" s="66">
        <v>9.5600000000000004E-2</v>
      </c>
      <c r="M20" s="65">
        <v>843111.6</v>
      </c>
      <c r="N20" s="65">
        <v>100</v>
      </c>
      <c r="O20" s="65">
        <v>843.11159999999995</v>
      </c>
      <c r="P20" s="66">
        <v>0.1244</v>
      </c>
      <c r="Q20" s="66">
        <v>2.2000000000000001E-3</v>
      </c>
    </row>
    <row r="21" spans="1:17">
      <c r="A21" s="67" t="s">
        <v>691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t="s">
        <v>222</v>
      </c>
      <c r="C22" t="s">
        <v>222</v>
      </c>
      <c r="E22" t="s">
        <v>222</v>
      </c>
      <c r="H22" s="65">
        <v>0</v>
      </c>
      <c r="I22" t="s">
        <v>222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</row>
    <row r="23" spans="1:17">
      <c r="A23" s="67" t="s">
        <v>692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s="67" t="s">
        <v>693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222</v>
      </c>
      <c r="C25" t="s">
        <v>222</v>
      </c>
      <c r="E25" t="s">
        <v>222</v>
      </c>
      <c r="H25" s="65">
        <v>0</v>
      </c>
      <c r="I25" t="s">
        <v>222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694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222</v>
      </c>
      <c r="C27" t="s">
        <v>222</v>
      </c>
      <c r="E27" t="s">
        <v>222</v>
      </c>
      <c r="H27" s="65">
        <v>0</v>
      </c>
      <c r="I27" t="s">
        <v>222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695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222</v>
      </c>
      <c r="C29" t="s">
        <v>222</v>
      </c>
      <c r="E29" t="s">
        <v>222</v>
      </c>
      <c r="H29" s="65">
        <v>0</v>
      </c>
      <c r="I29" t="s">
        <v>222</v>
      </c>
      <c r="J29" t="s">
        <v>222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696</v>
      </c>
      <c r="H30" s="69">
        <v>2.58</v>
      </c>
      <c r="L30" s="68">
        <v>3.8800000000000001E-2</v>
      </c>
      <c r="M30" s="69">
        <v>1226000</v>
      </c>
      <c r="O30" s="69">
        <v>1298.0888</v>
      </c>
      <c r="P30" s="68">
        <v>0.1915</v>
      </c>
      <c r="Q30" s="68">
        <v>3.3999999999999998E-3</v>
      </c>
    </row>
    <row r="31" spans="1:17">
      <c r="A31" t="s">
        <v>697</v>
      </c>
      <c r="B31" t="s">
        <v>672</v>
      </c>
      <c r="C31" t="s">
        <v>698</v>
      </c>
      <c r="D31" t="s">
        <v>619</v>
      </c>
      <c r="E31" t="s">
        <v>392</v>
      </c>
      <c r="F31" t="s">
        <v>699</v>
      </c>
      <c r="G31" t="s">
        <v>149</v>
      </c>
      <c r="H31" s="65">
        <v>2.58</v>
      </c>
      <c r="I31" t="s">
        <v>380</v>
      </c>
      <c r="J31" t="s">
        <v>101</v>
      </c>
      <c r="K31" s="66">
        <v>5.1799999999999999E-2</v>
      </c>
      <c r="L31" s="66">
        <v>3.8800000000000001E-2</v>
      </c>
      <c r="M31" s="65">
        <v>1226000</v>
      </c>
      <c r="N31" s="65">
        <v>105.88</v>
      </c>
      <c r="O31" s="65">
        <v>1298.0888</v>
      </c>
      <c r="P31" s="66">
        <v>0.1915</v>
      </c>
      <c r="Q31" s="66">
        <v>3.3999999999999998E-3</v>
      </c>
    </row>
    <row r="32" spans="1:17">
      <c r="A32" s="67" t="s">
        <v>227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s="67" t="s">
        <v>700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222</v>
      </c>
      <c r="C34" t="s">
        <v>222</v>
      </c>
      <c r="E34" t="s">
        <v>222</v>
      </c>
      <c r="H34" s="65">
        <v>0</v>
      </c>
      <c r="I34" t="s">
        <v>222</v>
      </c>
      <c r="J34" t="s">
        <v>222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678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222</v>
      </c>
      <c r="C36" t="s">
        <v>222</v>
      </c>
      <c r="E36" t="s">
        <v>222</v>
      </c>
      <c r="H36" s="65">
        <v>0</v>
      </c>
      <c r="I36" t="s">
        <v>222</v>
      </c>
      <c r="J36" t="s">
        <v>222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679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222</v>
      </c>
      <c r="C38" t="s">
        <v>222</v>
      </c>
      <c r="E38" t="s">
        <v>222</v>
      </c>
      <c r="H38" s="65">
        <v>0</v>
      </c>
      <c r="I38" t="s">
        <v>222</v>
      </c>
      <c r="J38" t="s">
        <v>222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696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222</v>
      </c>
      <c r="C40" t="s">
        <v>222</v>
      </c>
      <c r="E40" t="s">
        <v>222</v>
      </c>
      <c r="H40" s="65">
        <v>0</v>
      </c>
      <c r="I40" t="s">
        <v>222</v>
      </c>
      <c r="J40" t="s">
        <v>222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94" t="s">
        <v>229</v>
      </c>
    </row>
    <row r="42" spans="1:17">
      <c r="A42" s="94" t="s">
        <v>297</v>
      </c>
    </row>
    <row r="43" spans="1:17">
      <c r="A43" s="94" t="s">
        <v>298</v>
      </c>
    </row>
    <row r="44" spans="1:17">
      <c r="A44" s="94" t="s">
        <v>299</v>
      </c>
    </row>
    <row r="45" spans="1:17" hidden="1"/>
    <row r="4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6" t="s">
        <v>152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605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222</v>
      </c>
      <c r="B12" t="s">
        <v>222</v>
      </c>
      <c r="D12" t="s">
        <v>222</v>
      </c>
      <c r="F12" s="65">
        <v>0</v>
      </c>
      <c r="G12" t="s">
        <v>222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606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222</v>
      </c>
      <c r="B14" t="s">
        <v>222</v>
      </c>
      <c r="D14" t="s">
        <v>222</v>
      </c>
      <c r="F14" s="65">
        <v>0</v>
      </c>
      <c r="G14" t="s">
        <v>222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701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222</v>
      </c>
      <c r="B16" t="s">
        <v>222</v>
      </c>
      <c r="D16" t="s">
        <v>222</v>
      </c>
      <c r="F16" s="65">
        <v>0</v>
      </c>
      <c r="G16" t="s">
        <v>222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702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D18" t="s">
        <v>222</v>
      </c>
      <c r="F18" s="65">
        <v>0</v>
      </c>
      <c r="G18" t="s">
        <v>222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507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D20" t="s">
        <v>222</v>
      </c>
      <c r="F20" s="65">
        <v>0</v>
      </c>
      <c r="G20" t="s">
        <v>222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D22" t="s">
        <v>222</v>
      </c>
      <c r="F22" s="65">
        <v>0</v>
      </c>
      <c r="G22" t="s">
        <v>222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4" t="s">
        <v>229</v>
      </c>
    </row>
    <row r="24" spans="1:14">
      <c r="A24" s="94" t="s">
        <v>297</v>
      </c>
    </row>
    <row r="25" spans="1:14">
      <c r="A25" s="94" t="s">
        <v>298</v>
      </c>
    </row>
    <row r="26" spans="1:14">
      <c r="A26" s="94" t="s">
        <v>299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6" t="s">
        <v>155</v>
      </c>
      <c r="B5" s="107"/>
      <c r="C5" s="107"/>
      <c r="D5" s="107"/>
      <c r="E5" s="107"/>
      <c r="F5" s="107"/>
      <c r="G5" s="107"/>
      <c r="H5" s="107"/>
      <c r="I5" s="108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703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222</v>
      </c>
      <c r="D12" s="66">
        <v>0</v>
      </c>
      <c r="E12" t="s">
        <v>222</v>
      </c>
      <c r="F12" s="65">
        <v>0</v>
      </c>
      <c r="G12" s="66">
        <v>0</v>
      </c>
      <c r="H12" s="66">
        <v>0</v>
      </c>
    </row>
    <row r="13" spans="1:54">
      <c r="A13" s="67" t="s">
        <v>704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222</v>
      </c>
      <c r="D14" s="66">
        <v>0</v>
      </c>
      <c r="E14" t="s">
        <v>222</v>
      </c>
      <c r="F14" s="65">
        <v>0</v>
      </c>
      <c r="G14" s="66">
        <v>0</v>
      </c>
      <c r="H14" s="66">
        <v>0</v>
      </c>
    </row>
    <row r="15" spans="1:54">
      <c r="A15" s="67" t="s">
        <v>227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703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222</v>
      </c>
      <c r="D17" s="66">
        <v>0</v>
      </c>
      <c r="E17" t="s">
        <v>222</v>
      </c>
      <c r="F17" s="65">
        <v>0</v>
      </c>
      <c r="G17" s="66">
        <v>0</v>
      </c>
      <c r="H17" s="66">
        <v>0</v>
      </c>
    </row>
    <row r="18" spans="1:8">
      <c r="A18" s="67" t="s">
        <v>704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222</v>
      </c>
      <c r="D19" s="66">
        <v>0</v>
      </c>
      <c r="E19" t="s">
        <v>222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6" t="s">
        <v>161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6" t="s">
        <v>166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1506.7972649999999</v>
      </c>
      <c r="I9" s="64">
        <v>1</v>
      </c>
      <c r="J9" s="64">
        <v>3.8999999999999998E-3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B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1506.7972649999999</v>
      </c>
      <c r="I12" s="68">
        <v>1</v>
      </c>
      <c r="J12" s="68">
        <v>3.8999999999999998E-3</v>
      </c>
    </row>
    <row r="13" spans="1:59">
      <c r="A13" t="s">
        <v>705</v>
      </c>
      <c r="B13" t="s">
        <v>706</v>
      </c>
      <c r="C13" t="s">
        <v>222</v>
      </c>
      <c r="D13" t="s">
        <v>580</v>
      </c>
      <c r="E13" s="66">
        <v>0</v>
      </c>
      <c r="F13" t="s">
        <v>105</v>
      </c>
      <c r="G13" s="66">
        <v>0</v>
      </c>
      <c r="H13" s="65">
        <v>1506.7972649999999</v>
      </c>
      <c r="I13" s="66">
        <v>1</v>
      </c>
      <c r="J13" s="66">
        <v>3.8999999999999998E-3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1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6" t="s">
        <v>168</v>
      </c>
      <c r="B5" s="107"/>
      <c r="C5" s="107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74">
        <f>B10+B13</f>
        <v>6029.3098453999992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201</v>
      </c>
      <c r="B10" s="72">
        <f>SUM(B11:B12)</f>
        <v>3255.8149999999996</v>
      </c>
    </row>
    <row r="11" spans="1:16">
      <c r="A11" s="70" t="s">
        <v>710</v>
      </c>
      <c r="B11" s="73">
        <v>534.19299999999998</v>
      </c>
      <c r="C11" s="71">
        <v>44926</v>
      </c>
    </row>
    <row r="12" spans="1:16">
      <c r="A12" s="70" t="s">
        <v>711</v>
      </c>
      <c r="B12" s="73">
        <v>2721.6219999999998</v>
      </c>
      <c r="C12" s="71">
        <v>46196</v>
      </c>
    </row>
    <row r="13" spans="1:16">
      <c r="A13" s="67" t="s">
        <v>227</v>
      </c>
      <c r="B13" s="72">
        <f>SUM(B14:B17)</f>
        <v>2773.4948453999996</v>
      </c>
    </row>
    <row r="14" spans="1:16">
      <c r="A14" s="70" t="s">
        <v>707</v>
      </c>
      <c r="B14" s="73">
        <v>901.61493999999993</v>
      </c>
      <c r="C14" s="71">
        <v>44926</v>
      </c>
    </row>
    <row r="15" spans="1:16">
      <c r="A15" s="70" t="s">
        <v>708</v>
      </c>
      <c r="B15" s="73">
        <v>203.28381999999993</v>
      </c>
      <c r="C15" s="71">
        <v>44926</v>
      </c>
    </row>
    <row r="16" spans="1:16">
      <c r="A16" s="70" t="s">
        <v>656</v>
      </c>
      <c r="B16" s="73">
        <v>1528.7062253999998</v>
      </c>
      <c r="C16" s="71">
        <v>45748</v>
      </c>
    </row>
    <row r="17" spans="1:3">
      <c r="A17" s="70" t="s">
        <v>709</v>
      </c>
      <c r="B17" s="73">
        <v>139.88986</v>
      </c>
      <c r="C17" s="71">
        <v>45769</v>
      </c>
    </row>
    <row r="18" spans="1:3" hidden="1">
      <c r="A18" s="70"/>
      <c r="B18" s="73"/>
      <c r="C18" s="71"/>
    </row>
    <row r="19" spans="1:3" hidden="1">
      <c r="A19" s="70"/>
      <c r="B19" s="73"/>
      <c r="C19" s="71"/>
    </row>
    <row r="20" spans="1:3" hidden="1"/>
    <row r="21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1" t="s">
        <v>172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301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261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302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507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4" t="s">
        <v>229</v>
      </c>
      <c r="C24" s="14"/>
    </row>
    <row r="25" spans="1:15">
      <c r="A25" s="94" t="s">
        <v>297</v>
      </c>
      <c r="C25" s="14"/>
    </row>
    <row r="26" spans="1:15">
      <c r="A26" s="94" t="s">
        <v>299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1" t="s">
        <v>176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605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606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302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507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4" t="s">
        <v>229</v>
      </c>
      <c r="C24" s="14"/>
    </row>
    <row r="25" spans="1:15">
      <c r="A25" s="94" t="s">
        <v>297</v>
      </c>
      <c r="C25" s="14"/>
    </row>
    <row r="26" spans="1:15">
      <c r="A26" s="94" t="s">
        <v>299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1" t="s">
        <v>178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605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222</v>
      </c>
      <c r="B12" t="s">
        <v>222</v>
      </c>
      <c r="C12" t="s">
        <v>222</v>
      </c>
      <c r="D12" t="s">
        <v>222</v>
      </c>
      <c r="E12" s="13"/>
      <c r="F12" s="13"/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606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222</v>
      </c>
      <c r="B14" t="s">
        <v>222</v>
      </c>
      <c r="C14" t="s">
        <v>222</v>
      </c>
      <c r="D14" t="s">
        <v>222</v>
      </c>
      <c r="E14" s="13"/>
      <c r="F14" s="13"/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302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222</v>
      </c>
      <c r="B16" t="s">
        <v>222</v>
      </c>
      <c r="C16" t="s">
        <v>222</v>
      </c>
      <c r="D16" t="s">
        <v>222</v>
      </c>
      <c r="E16" s="13"/>
      <c r="F16" s="13"/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507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222</v>
      </c>
      <c r="B18" t="s">
        <v>222</v>
      </c>
      <c r="C18" t="s">
        <v>222</v>
      </c>
      <c r="D18" t="s">
        <v>222</v>
      </c>
      <c r="E18" s="13"/>
      <c r="F18" s="13"/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4" t="s">
        <v>229</v>
      </c>
      <c r="C24" s="14"/>
    </row>
    <row r="25" spans="1:22">
      <c r="A25" s="94" t="s">
        <v>297</v>
      </c>
      <c r="C25" s="14"/>
    </row>
    <row r="26" spans="1:22">
      <c r="A26" s="94" t="s">
        <v>298</v>
      </c>
      <c r="C26" s="14"/>
    </row>
    <row r="27" spans="1:22">
      <c r="A27" s="94" t="s">
        <v>299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03F8BE-2512-49E8-92D2-12AC5D268FC2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1ca4df27-5183-4bee-9dbd-0c46c9c4aa40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081DC4-4A2D-4104-99E3-F975F22469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05C08A-E93C-4F45-8692-67A4806FD9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520042177_b57_0221</dc:title>
  <dc:creator>Yuli</dc:creator>
  <cp:lastModifiedBy>User</cp:lastModifiedBy>
  <dcterms:created xsi:type="dcterms:W3CDTF">2015-11-10T09:34:27Z</dcterms:created>
  <dcterms:modified xsi:type="dcterms:W3CDTF">2022-01-24T09:47:25Z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