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0.09.22\"/>
    </mc:Choice>
  </mc:AlternateContent>
  <bookViews>
    <workbookView xWindow="0" yWindow="105" windowWidth="24240" windowHeight="12585" firstSheet="15" activeTab="1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K13" i="16" l="1"/>
  <c r="C43" i="1" l="1"/>
  <c r="C12" i="27" l="1"/>
  <c r="C29" i="27" l="1"/>
  <c r="C11" i="27" s="1"/>
  <c r="D42" i="1" l="1"/>
  <c r="D41" i="1"/>
  <c r="D40" i="1"/>
  <c r="D39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D11" i="1"/>
  <c r="C42" i="1"/>
  <c r="L37" i="2" s="1"/>
  <c r="C11" i="1"/>
  <c r="K39" i="2"/>
  <c r="L38" i="2"/>
  <c r="K38" i="2"/>
  <c r="K37" i="2"/>
  <c r="L36" i="2"/>
  <c r="K36" i="2"/>
  <c r="L35" i="2"/>
  <c r="K35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J11" i="2"/>
  <c r="J12" i="2"/>
  <c r="J13" i="2"/>
  <c r="J15" i="2"/>
  <c r="L39" i="2" l="1"/>
</calcChain>
</file>

<file path=xl/sharedStrings.xml><?xml version="1.0" encoding="utf-8"?>
<sst xmlns="http://schemas.openxmlformats.org/spreadsheetml/2006/main" count="4331" uniqueCount="1189">
  <si>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</si>
  <si>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</si>
  <si>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</si>
  <si>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</si>
  <si>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</si>
  <si>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</si>
  <si>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</si>
  <si>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</si>
  <si>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</si>
  <si>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</si>
  <si>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</si>
  <si>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</si>
  <si>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</si>
  <si>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</si>
  <si>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</si>
  <si>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</si>
  <si>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</si>
  <si>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</si>
  <si>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</si>
  <si>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</si>
  <si>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</si>
  <si>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</si>
  <si>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</si>
  <si>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</si>
  <si>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</si>
  <si>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</si>
  <si>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</si>
  <si>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</si>
  <si>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</si>
  <si>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</si>
  <si>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</si>
  <si>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</si>
  <si>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</si>
  <si>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</si>
  <si>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</si>
  <si>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</si>
  <si>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</si>
  <si>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</si>
  <si>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</si>
  <si>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</si>
  <si>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</si>
  <si>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</si>
  <si>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</si>
  <si>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</si>
  <si>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</si>
  <si>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</si>
  <si>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</si>
  <si>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</si>
  <si>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</si>
  <si>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</si>
  <si>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</si>
  <si>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</si>
  <si>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</si>
  <si>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</si>
  <si>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</si>
  <si>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</si>
  <si>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</si>
  <si>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</si>
  <si>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</si>
  <si>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</si>
  <si>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</si>
  <si>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</si>
  <si>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</si>
  <si>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</si>
  <si>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</si>
  <si>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</si>
  <si>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</si>
  <si>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</si>
  <si>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</si>
  <si>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</si>
  <si>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</si>
  <si>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</si>
  <si>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</si>
  <si>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</si>
  <si>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</si>
  <si>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</si>
  <si>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</si>
  <si>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</si>
  <si>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</si>
  <si>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</si>
  <si>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</si>
  <si>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</si>
  <si>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</si>
  <si>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</si>
  <si>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</si>
  <si>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</si>
  <si>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</si>
  <si>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</si>
  <si>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</si>
  <si>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</si>
  <si>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</si>
  <si>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</si>
  <si>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</si>
  <si>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</si>
  <si>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</si>
  <si>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</si>
  <si>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</si>
  <si>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</si>
  <si>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</si>
  <si>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</si>
  <si>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</si>
  <si>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</si>
  <si>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</si>
  <si>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</si>
  <si>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</si>
  <si>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</si>
  <si>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</si>
  <si>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</si>
  <si>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</si>
  <si>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</si>
  <si>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</si>
  <si>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</si>
  <si>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</si>
  <si>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</si>
  <si>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</si>
  <si>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</si>
  <si>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</si>
  <si>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</si>
  <si>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</si>
  <si>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</si>
  <si>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</si>
  <si>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</si>
  <si>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</si>
  <si>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</si>
  <si>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</si>
  <si>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</si>
  <si>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</si>
  <si>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</si>
  <si>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</si>
  <si>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</si>
  <si>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</si>
  <si>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</si>
  <si>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</si>
  <si>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</si>
  <si>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</si>
  <si>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</si>
  <si>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</si>
  <si>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</si>
  <si>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</si>
  <si>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</si>
  <si>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</si>
  <si>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</si>
  <si>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</si>
  <si>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</si>
  <si>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</si>
  <si>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</si>
  <si>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</si>
  <si>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</si>
  <si>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</si>
  <si>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</si>
  <si>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</si>
  <si>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</si>
  <si>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</si>
  <si>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</si>
  <si>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</si>
  <si>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</si>
  <si>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</si>
  <si>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</si>
  <si>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</si>
  <si>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</si>
  <si>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</si>
  <si>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</si>
  <si>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</si>
  <si>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</si>
  <si>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</si>
  <si>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</si>
  <si>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</si>
  <si>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</si>
  <si>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</si>
  <si>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</si>
  <si>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</si>
  <si>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</si>
  <si>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</si>
  <si>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</si>
  <si>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</si>
  <si>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</si>
  <si>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</si>
  <si>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</si>
  <si>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</si>
  <si>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</si>
  <si>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</si>
  <si>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</si>
  <si>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</si>
  <si>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</si>
  <si>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</si>
  <si>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</si>
  <si>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</si>
  <si>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</si>
  <si>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</si>
  <si>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</si>
  <si>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</si>
  <si>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</si>
  <si>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</si>
  <si>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</si>
  <si>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</si>
  <si>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</si>
  <si>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</si>
  <si>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30/09/2022</t>
  </si>
  <si>
    <t>הכשרה ביטוח קרן י</t>
  </si>
  <si>
    <t>משתתפות קרן י 35012</t>
  </si>
  <si>
    <t>35012</t>
  </si>
  <si>
    <t>בהתאם לשיטה שיושמה בדוח הכספי *</t>
  </si>
  <si>
    <t>פרנק שווצרי</t>
  </si>
  <si>
    <t>דולר הונג קונג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</si>
  <si>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</si>
  <si>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</si>
  <si>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</si>
  <si>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</si>
  <si>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</si>
  <si>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ilAAA</t>
  </si>
  <si>
    <t>S&amp;P מעלות</t>
  </si>
  <si>
    <t>עו'ש- בנק מזרחי</t>
  </si>
  <si>
    <t>1111111111- 20- בנק מזרחי</t>
  </si>
  <si>
    <t>20</t>
  </si>
  <si>
    <t>סה"כ יתרת מזומנים ועו"ש נקובים במט"ח</t>
  </si>
  <si>
    <t>אירו-100- בנק לאומי</t>
  </si>
  <si>
    <t>100- 10- בנק לאומי</t>
  </si>
  <si>
    <t>אירו-100- בנק מזרחי</t>
  </si>
  <si>
    <t>100- 20- בנק מזרחי</t>
  </si>
  <si>
    <t>דולר -20001- בנק הפועלים</t>
  </si>
  <si>
    <t>20001- 12- בנק הפועלים</t>
  </si>
  <si>
    <t>12</t>
  </si>
  <si>
    <t>Aaa.il</t>
  </si>
  <si>
    <t>דולר -20001- בנק לאומי</t>
  </si>
  <si>
    <t>20001- 10- בנק לאומי</t>
  </si>
  <si>
    <t>דולר -20001- בנק מזרחי</t>
  </si>
  <si>
    <t>20001- 20- בנק מזרחי</t>
  </si>
  <si>
    <t>דולר -20001(לשלם)- בנק מזרחי</t>
  </si>
  <si>
    <t>לי"ש - 70002- בנק מזרחי</t>
  </si>
  <si>
    <t>70002- 20- בנק מזרחי</t>
  </si>
  <si>
    <t>סה"כ פח"ק/פר"י</t>
  </si>
  <si>
    <t>פ.ח.ק.- בנק הפועלים</t>
  </si>
  <si>
    <t>1111111110- 12- בנק הפועלים</t>
  </si>
  <si>
    <t>פ.ח.ק.- בנק לאומי</t>
  </si>
  <si>
    <t>1111111110- 10- בנק לאומי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</si>
  <si>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</si>
  <si>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</si>
  <si>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</si>
  <si>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</si>
  <si>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</si>
  <si>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</si>
  <si>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</si>
  <si>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</si>
  <si>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</si>
  <si>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</si>
  <si>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</si>
  <si>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</si>
  <si>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</si>
  <si>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13/04/21</t>
  </si>
  <si>
    <t>ממצמ0923</t>
  </si>
  <si>
    <t>1128081</t>
  </si>
  <si>
    <t>12/01/22</t>
  </si>
  <si>
    <t>ממשל צמודה 0529- האוצר - ממשלתית צמודה</t>
  </si>
  <si>
    <t>1157023</t>
  </si>
  <si>
    <t>07/12/21</t>
  </si>
  <si>
    <t>ממשל צמודה 0726- האוצר - ממשלתית צמודה</t>
  </si>
  <si>
    <t>1169564</t>
  </si>
  <si>
    <t>07/06/22</t>
  </si>
  <si>
    <t>ממשל צמודה 1025- האוצר - ממשלתית צמודה</t>
  </si>
  <si>
    <t>1135912</t>
  </si>
  <si>
    <t>ממשל צמודה 1131- האוצר - ממשלתית צמודה</t>
  </si>
  <si>
    <t>1172220</t>
  </si>
  <si>
    <t>09/06/21</t>
  </si>
  <si>
    <t>ממשלתי צמוד 0527- האוצר - ממשלתית צמודה</t>
  </si>
  <si>
    <t>1140847</t>
  </si>
  <si>
    <t>ממשלתי צמוד 0545</t>
  </si>
  <si>
    <t>1134865</t>
  </si>
  <si>
    <t>15/02/22</t>
  </si>
  <si>
    <t>סה"כ לא צמודות</t>
  </si>
  <si>
    <t>סה"כ מלווה קצר מועד</t>
  </si>
  <si>
    <t>מ.ק.מ  913- בנק ישראל- מק"מ</t>
  </si>
  <si>
    <t>8230914</t>
  </si>
  <si>
    <t>14/09/22</t>
  </si>
  <si>
    <t>מ.ק.מ. 813- בנק ישראל- מק"מ</t>
  </si>
  <si>
    <t>8230815</t>
  </si>
  <si>
    <t>01/09/22</t>
  </si>
  <si>
    <t>סה"כ שחר</t>
  </si>
  <si>
    <t>ממשל שקלי 0226</t>
  </si>
  <si>
    <t>1174697</t>
  </si>
  <si>
    <t>25/08/22</t>
  </si>
  <si>
    <t>ממשל שקלי 1024- האוצר - ממשלתית שקלית</t>
  </si>
  <si>
    <t>1175777</t>
  </si>
  <si>
    <t>29/09/22</t>
  </si>
  <si>
    <t>ממשל שקלית 0347</t>
  </si>
  <si>
    <t>1140193</t>
  </si>
  <si>
    <t>28/03/22</t>
  </si>
  <si>
    <t>ממשל שקלית 0537- האוצר - ממשלתית שקלית</t>
  </si>
  <si>
    <t>1166180</t>
  </si>
  <si>
    <t>15/03/21</t>
  </si>
  <si>
    <t>ממשלתי 0324- האוצר - ממשלתית שקלית</t>
  </si>
  <si>
    <t>1130848</t>
  </si>
  <si>
    <t>28/09/22</t>
  </si>
  <si>
    <t>ממשלתי שקלי 723</t>
  </si>
  <si>
    <t>1167105</t>
  </si>
  <si>
    <t>29/03/21</t>
  </si>
  <si>
    <t>ממשק0142- האוצר - ממשלתית שקלית</t>
  </si>
  <si>
    <t>1125400</t>
  </si>
  <si>
    <t>10/01/21</t>
  </si>
  <si>
    <t>סה"כ גילון</t>
  </si>
  <si>
    <t>ממשלת משתנה 1130- האוצר - ממשלתית משתנה</t>
  </si>
  <si>
    <t>1166552</t>
  </si>
  <si>
    <t>06/01/22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</si>
  <si>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</si>
  <si>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</si>
  <si>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</si>
  <si>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</si>
  <si>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</si>
  <si>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</si>
  <si>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</si>
  <si>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</si>
  <si>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</si>
  <si>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</si>
  <si>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</si>
  <si>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מז טפ הנ אגח 64- מזרחי טפחות הנפ</t>
  </si>
  <si>
    <t>2310555</t>
  </si>
  <si>
    <t>520032046</t>
  </si>
  <si>
    <t>בנקים</t>
  </si>
  <si>
    <t>11/04/22</t>
  </si>
  <si>
    <t>מזרחי הנפקות אג"ח 49- מזרחי טפחות הנפ</t>
  </si>
  <si>
    <t>2310282</t>
  </si>
  <si>
    <t>19/11/20</t>
  </si>
  <si>
    <t>מקורות  אגח 11- מקורות</t>
  </si>
  <si>
    <t>1158476</t>
  </si>
  <si>
    <t>520010869</t>
  </si>
  <si>
    <t>שרותים</t>
  </si>
  <si>
    <t>17/02/20</t>
  </si>
  <si>
    <t>פועלים  אגח 200- פועלים</t>
  </si>
  <si>
    <t>6620496</t>
  </si>
  <si>
    <t>520000118</t>
  </si>
  <si>
    <t>15/03/22</t>
  </si>
  <si>
    <t>פועלים הנפ אג32- פועלים הנפקות</t>
  </si>
  <si>
    <t>1940535</t>
  </si>
  <si>
    <t>520032640</t>
  </si>
  <si>
    <t>21/11/19</t>
  </si>
  <si>
    <t>פועלים הנפקות  אג"ח 36- פועלים הנפקות</t>
  </si>
  <si>
    <t>1940659</t>
  </si>
  <si>
    <t>דיסקונט מנפיקים 4- דיסקונט מנפיקים</t>
  </si>
  <si>
    <t>7480049</t>
  </si>
  <si>
    <t>520029935</t>
  </si>
  <si>
    <t>ilAA+</t>
  </si>
  <si>
    <t>24/11/08</t>
  </si>
  <si>
    <t>חשמל אג27</t>
  </si>
  <si>
    <t>6000210</t>
  </si>
  <si>
    <t>520000472</t>
  </si>
  <si>
    <t>אנרגיה</t>
  </si>
  <si>
    <t>Aa1.il</t>
  </si>
  <si>
    <t>12/10/20</t>
  </si>
  <si>
    <t>נמלי ישראל אג "ח א- נמלי ישראל</t>
  </si>
  <si>
    <t>1145564</t>
  </si>
  <si>
    <t>513569780</t>
  </si>
  <si>
    <t>נדלן מניב בישראל</t>
  </si>
  <si>
    <t>עזריאלי  אגח ז- עזריאלי קבוצה</t>
  </si>
  <si>
    <t>1178672</t>
  </si>
  <si>
    <t>510960719</t>
  </si>
  <si>
    <t>21/07/21</t>
  </si>
  <si>
    <t>עזריאלי אג"ח ד</t>
  </si>
  <si>
    <t>1138650</t>
  </si>
  <si>
    <t>22/12/20</t>
  </si>
  <si>
    <t>עזריאלי אגח ח- עזריאלי קבוצה</t>
  </si>
  <si>
    <t>1178680</t>
  </si>
  <si>
    <t>27/04/22</t>
  </si>
  <si>
    <t>ארפורט סיטי אג"ח 5- איירפורט סיטי</t>
  </si>
  <si>
    <t>1133487</t>
  </si>
  <si>
    <t>511659401</t>
  </si>
  <si>
    <t>ilAA</t>
  </si>
  <si>
    <t>23/12/20</t>
  </si>
  <si>
    <t>גב ים אגח י- גב ים</t>
  </si>
  <si>
    <t>7590284</t>
  </si>
  <si>
    <t>520001736</t>
  </si>
  <si>
    <t>12/04/22</t>
  </si>
  <si>
    <t>מבני תעש  אגח כ- מבנה</t>
  </si>
  <si>
    <t>2260495</t>
  </si>
  <si>
    <t>520024126</t>
  </si>
  <si>
    <t>26/12/18</t>
  </si>
  <si>
    <t>מבני תעש אגח יח</t>
  </si>
  <si>
    <t>2260479</t>
  </si>
  <si>
    <t>18/11/21</t>
  </si>
  <si>
    <t>מליסרון אגח כ- מליסרון</t>
  </si>
  <si>
    <t>3230422</t>
  </si>
  <si>
    <t>520037789</t>
  </si>
  <si>
    <t>17/08/21</t>
  </si>
  <si>
    <t>פועלים הנפקות אג"ח 18- פועלים הנפקות</t>
  </si>
  <si>
    <t>1940600</t>
  </si>
  <si>
    <t>20/06/18</t>
  </si>
  <si>
    <t>שופרסל    אגח ו- שופרסל</t>
  </si>
  <si>
    <t>7770217</t>
  </si>
  <si>
    <t>520022732</t>
  </si>
  <si>
    <t>רשתות שיווק</t>
  </si>
  <si>
    <t>23/05/22</t>
  </si>
  <si>
    <t>אדמה אגח  2</t>
  </si>
  <si>
    <t>1110915</t>
  </si>
  <si>
    <t>520043605</t>
  </si>
  <si>
    <t>כימיה, גומי ופלסטיק</t>
  </si>
  <si>
    <t>ilAA-</t>
  </si>
  <si>
    <t>16/12/19</t>
  </si>
  <si>
    <t>אלוני חץ אג8- אלוני חץ</t>
  </si>
  <si>
    <t>3900271</t>
  </si>
  <si>
    <t>520038506</t>
  </si>
  <si>
    <t>ביג  אגח יח- ביג</t>
  </si>
  <si>
    <t>1174226</t>
  </si>
  <si>
    <t>513623314</t>
  </si>
  <si>
    <t>Aa3.il</t>
  </si>
  <si>
    <t>09/09/21</t>
  </si>
  <si>
    <t>ביג  אגח כ- ביג</t>
  </si>
  <si>
    <t>1186188</t>
  </si>
  <si>
    <t>02/05/22</t>
  </si>
  <si>
    <t>סלע נדל"ן אג3</t>
  </si>
  <si>
    <t>1138973</t>
  </si>
  <si>
    <t>513992529</t>
  </si>
  <si>
    <t>רבוע נדלן אגח ו- רבוע כחול נדל"ן</t>
  </si>
  <si>
    <t>1140607</t>
  </si>
  <si>
    <t>513765859</t>
  </si>
  <si>
    <t>08/12/20</t>
  </si>
  <si>
    <t>ג'י סיטי  אג11- ג'י סיטי</t>
  </si>
  <si>
    <t>1260546</t>
  </si>
  <si>
    <t>520033234</t>
  </si>
  <si>
    <t>נדלן מניב בחו"ל</t>
  </si>
  <si>
    <t>ilA+</t>
  </si>
  <si>
    <t>20/10/20</t>
  </si>
  <si>
    <t>פז נפט    אגח ז- פז נפט</t>
  </si>
  <si>
    <t>1142595</t>
  </si>
  <si>
    <t>510216054</t>
  </si>
  <si>
    <t>אדגר אג"ח 9- אדגר השקעות</t>
  </si>
  <si>
    <t>1820190</t>
  </si>
  <si>
    <t>520035171</t>
  </si>
  <si>
    <t>A2.il</t>
  </si>
  <si>
    <t>אפריקה ישראל נכסים בע"מ אג"ח 7</t>
  </si>
  <si>
    <t>1132232</t>
  </si>
  <si>
    <t>510560188</t>
  </si>
  <si>
    <t>אשטרום נכ אגח10</t>
  </si>
  <si>
    <t>2510204</t>
  </si>
  <si>
    <t>520036617</t>
  </si>
  <si>
    <t>ilA</t>
  </si>
  <si>
    <t>25/12/18</t>
  </si>
  <si>
    <t>אשטרום קב אגח ד- אשטרום קבוצה</t>
  </si>
  <si>
    <t>1182989</t>
  </si>
  <si>
    <t>510381601</t>
  </si>
  <si>
    <t>בנייה</t>
  </si>
  <si>
    <t>27/12/21</t>
  </si>
  <si>
    <t>שיכון ובינוי אג 9- שיכון ובינוי</t>
  </si>
  <si>
    <t>1167386</t>
  </si>
  <si>
    <t>520036104</t>
  </si>
  <si>
    <t>דליה אגח א- דליה אנרגיה</t>
  </si>
  <si>
    <t>1184951</t>
  </si>
  <si>
    <t>516269248</t>
  </si>
  <si>
    <t>A3.il</t>
  </si>
  <si>
    <t>13/03/22</t>
  </si>
  <si>
    <t>הכשרת הישוב אג23- הכשרת הישוב</t>
  </si>
  <si>
    <t>6120323</t>
  </si>
  <si>
    <t>520020116</t>
  </si>
  <si>
    <t>ilA-</t>
  </si>
  <si>
    <t>21/06/21</t>
  </si>
  <si>
    <t>נמלי ישראל אג"ח ג- נמלי ישראל</t>
  </si>
  <si>
    <t>1145580</t>
  </si>
  <si>
    <t>ישראכרט אגח א- ישראכרט</t>
  </si>
  <si>
    <t>1157536</t>
  </si>
  <si>
    <t>510706153</t>
  </si>
  <si>
    <t>שרותים פיננסים</t>
  </si>
  <si>
    <t>Aa2.il</t>
  </si>
  <si>
    <t>18/03/20</t>
  </si>
  <si>
    <t>כיל       אגח ה</t>
  </si>
  <si>
    <t>2810299</t>
  </si>
  <si>
    <t>520027830</t>
  </si>
  <si>
    <t>10/04/16</t>
  </si>
  <si>
    <t>סאמיט     אגח י- סאמיט</t>
  </si>
  <si>
    <t>1143395</t>
  </si>
  <si>
    <t>520043720</t>
  </si>
  <si>
    <t>אלוני חץ אגח יג- אלוני חץ</t>
  </si>
  <si>
    <t>1189406</t>
  </si>
  <si>
    <t>12/09/22</t>
  </si>
  <si>
    <t>בזק       אגח 9</t>
  </si>
  <si>
    <t>2300176</t>
  </si>
  <si>
    <t>520031931</t>
  </si>
  <si>
    <t>15/03/20</t>
  </si>
  <si>
    <t>כללביט אגח  י- כללביט</t>
  </si>
  <si>
    <t>1136068</t>
  </si>
  <si>
    <t>513754069</t>
  </si>
  <si>
    <t>ביטוח</t>
  </si>
  <si>
    <t>23/03/20</t>
  </si>
  <si>
    <t>מגדל הון אגח ט- מגדל ביטוח הון</t>
  </si>
  <si>
    <t>1185628</t>
  </si>
  <si>
    <t>513230029</t>
  </si>
  <si>
    <t>13/07/22</t>
  </si>
  <si>
    <t>פניקס הון אגח יא- הפניקס גיוסי הון</t>
  </si>
  <si>
    <t>1159359</t>
  </si>
  <si>
    <t>514290345</t>
  </si>
  <si>
    <t>31/07/22</t>
  </si>
  <si>
    <t>קרסו אגח א- קרסו מוטורס</t>
  </si>
  <si>
    <t>1136464</t>
  </si>
  <si>
    <t>514065283</t>
  </si>
  <si>
    <t>מסחר</t>
  </si>
  <si>
    <t>26/10/16</t>
  </si>
  <si>
    <t>דמרי אג"ח 8- דמרי</t>
  </si>
  <si>
    <t>1153725</t>
  </si>
  <si>
    <t>511399388</t>
  </si>
  <si>
    <t>A1.il</t>
  </si>
  <si>
    <t>09/03/20</t>
  </si>
  <si>
    <t>דמרי אגח ט</t>
  </si>
  <si>
    <t>1168368</t>
  </si>
  <si>
    <t>09/09/20</t>
  </si>
  <si>
    <t>פרטנר     אגח ו- פרטנר</t>
  </si>
  <si>
    <t>1141415</t>
  </si>
  <si>
    <t>520044314</t>
  </si>
  <si>
    <t>שפיר הנדסה אגח ג- שפיר הנדסה</t>
  </si>
  <si>
    <t>1178417</t>
  </si>
  <si>
    <t>514892801</t>
  </si>
  <si>
    <t>מתכת ומוצרי בניה</t>
  </si>
  <si>
    <t>20/07/21</t>
  </si>
  <si>
    <t>אזורים אגח 13- אזורים</t>
  </si>
  <si>
    <t>7150410</t>
  </si>
  <si>
    <t>520025990</t>
  </si>
  <si>
    <t>25/07/19</t>
  </si>
  <si>
    <t>אנלייט אנ אגח ד- אנלייט אנרגיה</t>
  </si>
  <si>
    <t>7200256</t>
  </si>
  <si>
    <t>520041146</t>
  </si>
  <si>
    <t>אנרגיה מתחדשת</t>
  </si>
  <si>
    <t>01/08/21</t>
  </si>
  <si>
    <t>אנרג'יקס אגח א- אנרג'יקס</t>
  </si>
  <si>
    <t>1161751</t>
  </si>
  <si>
    <t>513901371</t>
  </si>
  <si>
    <t>15/12/19</t>
  </si>
  <si>
    <t>אשדר אגח 5- אשדר</t>
  </si>
  <si>
    <t>1157783</t>
  </si>
  <si>
    <t>510609761</t>
  </si>
  <si>
    <t>01/12/19</t>
  </si>
  <si>
    <t>אשטרום קב אגח ב- אשטרום קבוצה</t>
  </si>
  <si>
    <t>1132331</t>
  </si>
  <si>
    <t>בזן  אגח י'- בתי זיקוק</t>
  </si>
  <si>
    <t>2590511</t>
  </si>
  <si>
    <t>520036658</t>
  </si>
  <si>
    <t>דור אלון  אגח ה- דור אלון</t>
  </si>
  <si>
    <t>1136761</t>
  </si>
  <si>
    <t>520043878</t>
  </si>
  <si>
    <t>דור אלון  אגח ז- דור אלון</t>
  </si>
  <si>
    <t>1157700</t>
  </si>
  <si>
    <t>11/09/22</t>
  </si>
  <si>
    <t>לאומי מסחרי 3- לאומי</t>
  </si>
  <si>
    <t>1189364</t>
  </si>
  <si>
    <t>520018078</t>
  </si>
  <si>
    <t>או.פי.סי  אגח ג- או.פי.סי אנרגיה</t>
  </si>
  <si>
    <t>1180355</t>
  </si>
  <si>
    <t>514401702</t>
  </si>
  <si>
    <t>אקרו אג"ח א'- אקרו קבוצה</t>
  </si>
  <si>
    <t>1188572</t>
  </si>
  <si>
    <t>511996803</t>
  </si>
  <si>
    <t>17/08/22</t>
  </si>
  <si>
    <t>אלה פקדון אג1- אלה פקדונות</t>
  </si>
  <si>
    <t>1141662</t>
  </si>
  <si>
    <t>515666881</t>
  </si>
  <si>
    <t>אגח מובנות</t>
  </si>
  <si>
    <t>28/10/18</t>
  </si>
  <si>
    <t>ישראמקו אג1- ישראמקו יהש</t>
  </si>
  <si>
    <t>2320174</t>
  </si>
  <si>
    <t>550010003</t>
  </si>
  <si>
    <t>חיפושי נפט וגז</t>
  </si>
  <si>
    <t>02/08/22</t>
  </si>
  <si>
    <t>בזן       אגח ט- בתי זיקוק</t>
  </si>
  <si>
    <t>2590461</t>
  </si>
  <si>
    <t>27/04/17</t>
  </si>
  <si>
    <t>חברה לישראל אג"ח 13</t>
  </si>
  <si>
    <t>5760269</t>
  </si>
  <si>
    <t>520028010</t>
  </si>
  <si>
    <t>השקעה ואחזקות</t>
  </si>
  <si>
    <t>סה"כ אחר</t>
  </si>
  <si>
    <t>TEVA 6.75 1/03/28</t>
  </si>
  <si>
    <t>US88167AAK79</t>
  </si>
  <si>
    <t>NYSE</t>
  </si>
  <si>
    <t>בלומברג</t>
  </si>
  <si>
    <t>520013954</t>
  </si>
  <si>
    <t>Pharma &amp; Biotechnology</t>
  </si>
  <si>
    <t>BB-</t>
  </si>
  <si>
    <t>S&amp;P</t>
  </si>
  <si>
    <t>28/07/22</t>
  </si>
  <si>
    <t>ALCOA 4.125 31/03/29- ALCOA NEDERLAND</t>
  </si>
  <si>
    <t>US013822AG68</t>
  </si>
  <si>
    <t>5282</t>
  </si>
  <si>
    <t>Materials</t>
  </si>
  <si>
    <t>BB+</t>
  </si>
  <si>
    <t>23/06/21</t>
  </si>
  <si>
    <t>סה"כ תל אביב 35</t>
  </si>
  <si>
    <t>או.פי.סי אנרגיה- או.פי.סי אנרגיה</t>
  </si>
  <si>
    <t>1141571</t>
  </si>
  <si>
    <t>אורמת טכנו- אורמת טכנו</t>
  </si>
  <si>
    <t>1134402</t>
  </si>
  <si>
    <t>880326081</t>
  </si>
  <si>
    <t>אנרג'יקס- אנרג'יקס</t>
  </si>
  <si>
    <t>1123355</t>
  </si>
  <si>
    <t>פניקס    1- הפניקס</t>
  </si>
  <si>
    <t>767012</t>
  </si>
  <si>
    <t>520017450</t>
  </si>
  <si>
    <t>הראל     1- הראל השקעות</t>
  </si>
  <si>
    <t>585018</t>
  </si>
  <si>
    <t>520033986</t>
  </si>
  <si>
    <t>אלביט מערכות- אלביט מערכות</t>
  </si>
  <si>
    <t>1081124</t>
  </si>
  <si>
    <t>520043027</t>
  </si>
  <si>
    <t>ביטחוניות</t>
  </si>
  <si>
    <t>שיכון ובינוי- שיכון ובינוי</t>
  </si>
  <si>
    <t>1081942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</si>
  <si>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</si>
  <si>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</si>
  <si>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</si>
  <si>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</si>
  <si>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</si>
  <si>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</si>
  <si>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</si>
  <si>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</si>
  <si>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מזרחי- מזרחי טפחות</t>
  </si>
  <si>
    <t>695437</t>
  </si>
  <si>
    <t>520000522</t>
  </si>
  <si>
    <t>פועלים- פועלים</t>
  </si>
  <si>
    <t>662577</t>
  </si>
  <si>
    <t>חברה לישראל- חברה לישראל</t>
  </si>
  <si>
    <t>576017</t>
  </si>
  <si>
    <t>דלק קבוצה- דלק קבוצה</t>
  </si>
  <si>
    <t>1084128</t>
  </si>
  <si>
    <t>520044322</t>
  </si>
  <si>
    <t>ניו-מד אנרג'י יהש- דלק קידוחים יהש</t>
  </si>
  <si>
    <t>475020</t>
  </si>
  <si>
    <t>550013098</t>
  </si>
  <si>
    <t>איי.סי.אל- איי.סי.אל</t>
  </si>
  <si>
    <t>281014</t>
  </si>
  <si>
    <t>נובה- נובה</t>
  </si>
  <si>
    <t>1084557</t>
  </si>
  <si>
    <t>511812463</t>
  </si>
  <si>
    <t>מוליכים למחצה</t>
  </si>
  <si>
    <t>שטראוס- שטראוס גרופ</t>
  </si>
  <si>
    <t>746016</t>
  </si>
  <si>
    <t>520003781</t>
  </si>
  <si>
    <t>מזון</t>
  </si>
  <si>
    <t>שפיר הנדסה ותעשיה בע"מ- שפיר הנדסה</t>
  </si>
  <si>
    <t>1133875</t>
  </si>
  <si>
    <t>אירפורט סיטי- איירפורט סיטי</t>
  </si>
  <si>
    <t>1095835</t>
  </si>
  <si>
    <t>אלוני חץ- אלוני חץ</t>
  </si>
  <si>
    <t>390013</t>
  </si>
  <si>
    <t>אמות- אמות</t>
  </si>
  <si>
    <t>1097278</t>
  </si>
  <si>
    <t>520026683</t>
  </si>
  <si>
    <t>ביג- ביג</t>
  </si>
  <si>
    <t>1097260</t>
  </si>
  <si>
    <t>מבני תעשיה- מבנה</t>
  </si>
  <si>
    <t>226019</t>
  </si>
  <si>
    <t>מליסרון- מליסרון</t>
  </si>
  <si>
    <t>323014</t>
  </si>
  <si>
    <t>עזריאלי קבוצה- עזריאלי קבוצה</t>
  </si>
  <si>
    <t>1119478</t>
  </si>
  <si>
    <t>טבע- טבע</t>
  </si>
  <si>
    <t>629014</t>
  </si>
  <si>
    <t>פארמה</t>
  </si>
  <si>
    <t>נייס- נייס</t>
  </si>
  <si>
    <t>273011</t>
  </si>
  <si>
    <t>520036872</t>
  </si>
  <si>
    <t>בזק- בזק</t>
  </si>
  <si>
    <t>230011</t>
  </si>
  <si>
    <t>סה"כ תל אביב 90</t>
  </si>
  <si>
    <t>אנלייט אנרגיה- אנלייט אנרגיה</t>
  </si>
  <si>
    <t>720011</t>
  </si>
  <si>
    <t>כלל ביטוח- כלל עסקי ביטוח</t>
  </si>
  <si>
    <t>224014</t>
  </si>
  <si>
    <t>520036120</t>
  </si>
  <si>
    <t>אפריקה מגורים- אפריקה מגורים</t>
  </si>
  <si>
    <t>1097948</t>
  </si>
  <si>
    <t>520034760</t>
  </si>
  <si>
    <t>דמרי- דמרי</t>
  </si>
  <si>
    <t>1090315</t>
  </si>
  <si>
    <t>חג'ג' נדל"ן- חג'ג' נדלן</t>
  </si>
  <si>
    <t>823013</t>
  </si>
  <si>
    <t>520033309</t>
  </si>
  <si>
    <t>אלקו- אלקו</t>
  </si>
  <si>
    <t>694034</t>
  </si>
  <si>
    <t>520025370</t>
  </si>
  <si>
    <t>ישראמקו יהש- ישראמקו יהש</t>
  </si>
  <si>
    <t>232017</t>
  </si>
  <si>
    <t>פתאל החזקות- פתאל החזקות</t>
  </si>
  <si>
    <t>1143429</t>
  </si>
  <si>
    <t>512607888</t>
  </si>
  <si>
    <t>מלונאות ותיירות</t>
  </si>
  <si>
    <t>אלקטרה נדלן- אלקטרה נדל"ן</t>
  </si>
  <si>
    <t>1094044</t>
  </si>
  <si>
    <t>510607328</t>
  </si>
  <si>
    <t>ג'י סיטי- ג'י סיטי</t>
  </si>
  <si>
    <t>126011</t>
  </si>
  <si>
    <t>סאמיט- סאמיט</t>
  </si>
  <si>
    <t>1081686</t>
  </si>
  <si>
    <t>ריט 1- 1 ריט</t>
  </si>
  <si>
    <t>1098920</t>
  </si>
  <si>
    <t>513821488</t>
  </si>
  <si>
    <t>מגה אור- מגה אור</t>
  </si>
  <si>
    <t>1104488</t>
  </si>
  <si>
    <t>513257873</t>
  </si>
  <si>
    <t>פוקס- פוקס</t>
  </si>
  <si>
    <t>1087022</t>
  </si>
  <si>
    <t>512157603</t>
  </si>
  <si>
    <t>שופרסל- שופרסל</t>
  </si>
  <si>
    <t>777037</t>
  </si>
  <si>
    <t>וואן תוכנה- וואן טכנולוגיות</t>
  </si>
  <si>
    <t>161018</t>
  </si>
  <si>
    <t>520034695</t>
  </si>
  <si>
    <t>שרותי מידע</t>
  </si>
  <si>
    <t>פורמולה- פורמולה מערכות</t>
  </si>
  <si>
    <t>256016</t>
  </si>
  <si>
    <t>520036690</t>
  </si>
  <si>
    <t>אלטשולר פיננסים- אלטשולר שחם פנ</t>
  </si>
  <si>
    <t>1184936</t>
  </si>
  <si>
    <t>516508603</t>
  </si>
  <si>
    <t>ישראכרט- ישראכרט</t>
  </si>
  <si>
    <t>1157403</t>
  </si>
  <si>
    <t>סלקום- סלקום</t>
  </si>
  <si>
    <t>1101534</t>
  </si>
  <si>
    <t>511930125</t>
  </si>
  <si>
    <t>פרטנר- פרטנר</t>
  </si>
  <si>
    <t>1083484</t>
  </si>
  <si>
    <t>סה"כ מניות היתר</t>
  </si>
  <si>
    <t>שוב אנרגיה- שוב אנרגיה</t>
  </si>
  <si>
    <t>1188242</t>
  </si>
  <si>
    <t>510459928</t>
  </si>
  <si>
    <t>קרסו נדלן- קרסו נדלן</t>
  </si>
  <si>
    <t>1187962</t>
  </si>
  <si>
    <t>510488190</t>
  </si>
  <si>
    <t>איי ספאק 1- איי ספאק</t>
  </si>
  <si>
    <t>1179589</t>
  </si>
  <si>
    <t>516247772</t>
  </si>
  <si>
    <t>קיסטון ריט- קיסטון ריט</t>
  </si>
  <si>
    <t>1175934</t>
  </si>
  <si>
    <t>515983476</t>
  </si>
  <si>
    <t>איי.איי.אם. יהש- אימד אינפיניטי</t>
  </si>
  <si>
    <t>1171230</t>
  </si>
  <si>
    <t>540299518</t>
  </si>
  <si>
    <t>השקעות במדעי החיים</t>
  </si>
  <si>
    <t>אדגר- אדגר השקעות</t>
  </si>
  <si>
    <t>1820083</t>
  </si>
  <si>
    <t>אפריקה נכסים- אפי נכסים</t>
  </si>
  <si>
    <t>1091354</t>
  </si>
  <si>
    <t>מגוריט- מגוריט</t>
  </si>
  <si>
    <t>1139195</t>
  </si>
  <si>
    <t>515434074</t>
  </si>
  <si>
    <t>אלקטריאון- אלקטריאון וירלס</t>
  </si>
  <si>
    <t>368019</t>
  </si>
  <si>
    <t>520038126</t>
  </si>
  <si>
    <t>ג'נסל- ג'נסל</t>
  </si>
  <si>
    <t>1169689</t>
  </si>
  <si>
    <t>514579887</t>
  </si>
  <si>
    <t>משביר לצרכן- 365 המשביר</t>
  </si>
  <si>
    <t>1104959</t>
  </si>
  <si>
    <t>513389270</t>
  </si>
  <si>
    <t>סה"כ call 001 אופציות</t>
  </si>
  <si>
    <t>Rada Electronic Industries</t>
  </si>
  <si>
    <t>IL0010826506</t>
  </si>
  <si>
    <t>NASDAQ</t>
  </si>
  <si>
    <t>5204</t>
  </si>
  <si>
    <t>AEROSPACE &amp; DEFENSE</t>
  </si>
  <si>
    <t>KORNIT DIGITAL-KRNT</t>
  </si>
  <si>
    <t>IL0011216723</t>
  </si>
  <si>
    <t>1564</t>
  </si>
  <si>
    <t>INDUSTRIAL</t>
  </si>
  <si>
    <t>ZIM INTEGRATED- ZIM</t>
  </si>
  <si>
    <t>IL0065100930</t>
  </si>
  <si>
    <t>PERION NETWORK</t>
  </si>
  <si>
    <t>IL0010958192</t>
  </si>
  <si>
    <t>5277</t>
  </si>
  <si>
    <t>Software &amp; Services</t>
  </si>
  <si>
    <t>REE AUTOMOTIVE- REE</t>
  </si>
  <si>
    <t>IL0011786154</t>
  </si>
  <si>
    <t>514557339</t>
  </si>
  <si>
    <t>ARBE ROBITICS- Arbe Robotics</t>
  </si>
  <si>
    <t>IL0011796625</t>
  </si>
  <si>
    <t>515333128</t>
  </si>
  <si>
    <t>Technology Hardware &amp; Equip</t>
  </si>
  <si>
    <t>Centene Coporation</t>
  </si>
  <si>
    <t>US15135B1017</t>
  </si>
  <si>
    <t>4885</t>
  </si>
  <si>
    <t>Health Care Equip &amp; Services</t>
  </si>
  <si>
    <t>GOOG GOOGLE C Class- GOOGLE</t>
  </si>
  <si>
    <t>US02079K1079</t>
  </si>
  <si>
    <t>960</t>
  </si>
  <si>
    <t>Media</t>
  </si>
  <si>
    <t>FB - FACEBOOK</t>
  </si>
  <si>
    <t>US30303M1027</t>
  </si>
  <si>
    <t>5097</t>
  </si>
  <si>
    <t>NVIDIA CORP - NVDA</t>
  </si>
  <si>
    <t>US67066G1040</t>
  </si>
  <si>
    <t>4967</t>
  </si>
  <si>
    <t>Semiconductors &amp; Semicon Equip</t>
  </si>
  <si>
    <t>TSM - TAIWAN SEMICONDUCTOR- TAIWAN SEMI</t>
  </si>
  <si>
    <t>us8740391003</t>
  </si>
  <si>
    <t>5088</t>
  </si>
  <si>
    <t>AMAZON-AMZN COM</t>
  </si>
  <si>
    <t>US0231351067</t>
  </si>
  <si>
    <t>4865</t>
  </si>
  <si>
    <t>MSFT -  MICROSOFT- MICROSOFT</t>
  </si>
  <si>
    <t>us5949181045</t>
  </si>
  <si>
    <t>5083</t>
  </si>
  <si>
    <t>AAPL - Apple</t>
  </si>
  <si>
    <t>US0378331005</t>
  </si>
  <si>
    <t>930</t>
  </si>
  <si>
    <t>SMSN LI - SAMSUNG</t>
  </si>
  <si>
    <t>US7960508882</t>
  </si>
  <si>
    <t>FWB</t>
  </si>
  <si>
    <t>5093</t>
  </si>
  <si>
    <t>סה"כ שמחקות מדדי מניות בישראל</t>
  </si>
  <si>
    <t>MTF סל (4A) ת"א 125- מגדל קרנות נאמנ</t>
  </si>
  <si>
    <t>1150283</t>
  </si>
  <si>
    <t>511303661</t>
  </si>
  <si>
    <t>מניות</t>
  </si>
  <si>
    <t>MTF סל (4A) ת"א-בנייה- מגדל קרנות נאמנ</t>
  </si>
  <si>
    <t>1165653</t>
  </si>
  <si>
    <t>תכלית סל (4A) ת"א 125- מיטב קרנות נאמנ</t>
  </si>
  <si>
    <t>1143718</t>
  </si>
  <si>
    <t>513534974</t>
  </si>
  <si>
    <t>תכלית סל (4A) ת"א בנקים- מיטב קרנות נאמנ</t>
  </si>
  <si>
    <t>1143726</t>
  </si>
  <si>
    <t>סה"כ שמחקות מדדי מניות בחו"ל</t>
  </si>
  <si>
    <t>פסגות DAX 30 מנוטרל- פסגות קרנות נאמ</t>
  </si>
  <si>
    <t>1149830</t>
  </si>
  <si>
    <t>513765339</t>
  </si>
  <si>
    <t>FTSE CHINA 50 (D4) ETF קסם- קסם קרנות נאמנו</t>
  </si>
  <si>
    <t>1146521</t>
  </si>
  <si>
    <t>510938608</t>
  </si>
  <si>
    <t>Indxx China Internet (4D) ETF קסם- קסם קרנות נאמנו</t>
  </si>
  <si>
    <t>1170844</t>
  </si>
  <si>
    <t>סה"כ שמחקות מדדים אחרים בישראל</t>
  </si>
  <si>
    <t>פסגות סל תל בונד 60 סדרה 3- פסגות קרנות נאמ</t>
  </si>
  <si>
    <t>1148006</t>
  </si>
  <si>
    <t>אג"ח</t>
  </si>
  <si>
    <t>סה"כ שמחקות מדדים אחרים בחו"ל</t>
  </si>
  <si>
    <t>סה"כ short</t>
  </si>
  <si>
    <t>סה"כ שמחקות מדדי מניות</t>
  </si>
  <si>
    <t>ARK INNOVATION ETF- ARK INVESTMENT MANAGEMENT</t>
  </si>
  <si>
    <t>US00214Q1040</t>
  </si>
  <si>
    <t>5346</t>
  </si>
  <si>
    <t>FXI - CHINA 50- ISHARES</t>
  </si>
  <si>
    <t>US4642871846</t>
  </si>
  <si>
    <t>4601</t>
  </si>
  <si>
    <t>ISHARE JAPAN EWJ- ISHARES</t>
  </si>
  <si>
    <t>US46434G8226</t>
  </si>
  <si>
    <t>JETS ETF- JETS</t>
  </si>
  <si>
    <t>US26922A8421</t>
  </si>
  <si>
    <t>4992</t>
  </si>
  <si>
    <t>CSI-KWEB CHINA</t>
  </si>
  <si>
    <t>US5007673065</t>
  </si>
  <si>
    <t>4868</t>
  </si>
  <si>
    <t>SPY - S&amp;P 500</t>
  </si>
  <si>
    <t>US78462F1030</t>
  </si>
  <si>
    <t>4640</t>
  </si>
  <si>
    <t>XLF - Financial Select- STATE STREET-SPDRS</t>
  </si>
  <si>
    <t>US81369Y6059</t>
  </si>
  <si>
    <t>WISDOMTREE INDIA</t>
  </si>
  <si>
    <t>US97717W4226</t>
  </si>
  <si>
    <t>3115</t>
  </si>
  <si>
    <t>סה"כ שמחקות מדדים אחרים</t>
  </si>
  <si>
    <t>ISHARES LQD US IBOXX</t>
  </si>
  <si>
    <t>US4642872422</t>
  </si>
  <si>
    <t>סה"כ אג"ח ממשלתי</t>
  </si>
  <si>
    <t>סה"כ אגח קונצרני</t>
  </si>
  <si>
    <t>איביאי טכנולוגיה עלית- איביאי טכ עילית</t>
  </si>
  <si>
    <t>1142538</t>
  </si>
  <si>
    <t>510791031</t>
  </si>
  <si>
    <t>ASHOKA INDIA OPPORTUNITIES</t>
  </si>
  <si>
    <t>IE00BH3N4915</t>
  </si>
  <si>
    <t>5223</t>
  </si>
  <si>
    <t>לא מדורג</t>
  </si>
  <si>
    <t>סה"כ כתבי אופציות בישראל</t>
  </si>
  <si>
    <t>אייספאק 1  אפ 1_10/12/2023- איי ספאק</t>
  </si>
  <si>
    <t>1179613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</si>
  <si>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</si>
  <si>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</si>
  <si>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</si>
  <si>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</si>
  <si>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</si>
  <si>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</si>
  <si>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DAX - DFWZ2 - 16/12/2022</t>
  </si>
  <si>
    <t>DE000C6LWM09</t>
  </si>
  <si>
    <t>Other</t>
  </si>
  <si>
    <t>E- Mini RUSS 2000 - RTYZ2 - 16/12/2022</t>
  </si>
  <si>
    <t>BBG012FFK4Z5</t>
  </si>
  <si>
    <t>FTSE 100 - Z Z2 - 16/12/2022</t>
  </si>
  <si>
    <t>GB00JSZ47G93</t>
  </si>
  <si>
    <t>FUT VAL EUR HSBC - רוו"ה מחוזים</t>
  </si>
  <si>
    <t>333740</t>
  </si>
  <si>
    <t>FUT VAL GBP HSB - רוו"ה מחוזים</t>
  </si>
  <si>
    <t>333732</t>
  </si>
  <si>
    <t>FUT VAL USD - רוו"ה מחוזים</t>
  </si>
  <si>
    <t>415349</t>
  </si>
  <si>
    <t>NASDAQ 100 MINI - NQZ2 - 16/12/2022</t>
  </si>
  <si>
    <t>BBG012FFK3F9</t>
  </si>
  <si>
    <t>S&amp;P500 EMINI  ESZ2 16/12/22</t>
  </si>
  <si>
    <t>BBG011BQCMC1</t>
  </si>
  <si>
    <t>US TREASURY NOTE 2 YEAR- TUZ2 -30/12/22</t>
  </si>
  <si>
    <t>BBG014ZV7D52</t>
  </si>
  <si>
    <t>ULTRA 10 YEAR US - UXYZ2 - 20/12/2022</t>
  </si>
  <si>
    <t>BBG014SS7PJ5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</si>
  <si>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</si>
  <si>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</si>
  <si>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</si>
  <si>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</si>
  <si>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</si>
  <si>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</si>
  <si>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</si>
  <si>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</si>
  <si>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</si>
  <si>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</si>
  <si>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</si>
  <si>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</si>
  <si>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</si>
  <si>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</si>
  <si>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</si>
  <si>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</si>
  <si>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פיקדון בנק לאומי 6.6% -24/01/27- לאומי</t>
  </si>
  <si>
    <t>200035059</t>
  </si>
  <si>
    <t>25/12/02</t>
  </si>
  <si>
    <t>מימון ישיר אג"ח א-רמ- מימון ישיר קב</t>
  </si>
  <si>
    <t>1139740</t>
  </si>
  <si>
    <t>513893123</t>
  </si>
  <si>
    <t>אשראי חוץ בנקאי</t>
  </si>
  <si>
    <t>04/08/20</t>
  </si>
  <si>
    <t>8% דיידלנד א- דיידלנד</t>
  </si>
  <si>
    <t>1104835</t>
  </si>
  <si>
    <t>4130</t>
  </si>
  <si>
    <t>10/06/07</t>
  </si>
  <si>
    <t>אנטר הולד אגח ב- אנטר הולדינגס 1</t>
  </si>
  <si>
    <t>4740163</t>
  </si>
  <si>
    <t>985</t>
  </si>
  <si>
    <t>04/11/09</t>
  </si>
  <si>
    <t>אנטר הולדינגס אג"ח 1- אנטר הולדינגס 1</t>
  </si>
  <si>
    <t>4740130</t>
  </si>
  <si>
    <t>29/11/06</t>
  </si>
  <si>
    <t>אנטר הולדינגס אגחא 09\7- אנטר הולדינגס 1</t>
  </si>
  <si>
    <t>4740189</t>
  </si>
  <si>
    <t>לגנא הולדינגס בע"מ אגח 1- לגנא</t>
  </si>
  <si>
    <t>3520046</t>
  </si>
  <si>
    <t>4707</t>
  </si>
  <si>
    <t>קאר אנד גו(סדרה א')בע"מ- קאר אנד גו</t>
  </si>
  <si>
    <t>1088202</t>
  </si>
  <si>
    <t>513406835</t>
  </si>
  <si>
    <t>כלל תעש אג טז-רמ- כלל תעשיות</t>
  </si>
  <si>
    <t>6080238</t>
  </si>
  <si>
    <t>520021874</t>
  </si>
  <si>
    <t>29/12/19</t>
  </si>
  <si>
    <t>גדות מסף אגא-רמ- גדות מסופים כימ</t>
  </si>
  <si>
    <t>1162320</t>
  </si>
  <si>
    <t>520040775</t>
  </si>
  <si>
    <t>14/01/20</t>
  </si>
  <si>
    <t>SMART SHOOTER LTD-מניה לא סחירה- סמארט שוטר</t>
  </si>
  <si>
    <t>74213</t>
  </si>
  <si>
    <t>514615590</t>
  </si>
  <si>
    <t>סינמה סיטי-מניה-ל.סחיר- סינמה סיטי</t>
  </si>
  <si>
    <t>66602</t>
  </si>
  <si>
    <t>513910265</t>
  </si>
  <si>
    <t>איי.איי.אם. יהש - שותף כללי- אימד אינפיניטי</t>
  </si>
  <si>
    <t>74211</t>
  </si>
  <si>
    <t>בראון  הוטלס- מלונות בראון</t>
  </si>
  <si>
    <t>74194</t>
  </si>
  <si>
    <t>513956938</t>
  </si>
  <si>
    <t>גדות למסופים כימיקלים- גדות מסופים כימ</t>
  </si>
  <si>
    <t>74222</t>
  </si>
  <si>
    <t>דאון טאון חיפה- טרה אמפריום אייץ (דאון טאון)</t>
  </si>
  <si>
    <t>74209</t>
  </si>
  <si>
    <t>514829126</t>
  </si>
  <si>
    <t>מור נדל"ן בינלאומי בע"מ-חדש- מור נדל"ן</t>
  </si>
  <si>
    <t>74164</t>
  </si>
  <si>
    <t>513842690</t>
  </si>
  <si>
    <t>קבוצת מיי טאון- קבוצת מיי טאון</t>
  </si>
  <si>
    <t>96049</t>
  </si>
  <si>
    <t>514444660</t>
  </si>
  <si>
    <t>וואן זירו הבנק הדיגיטלי בע"מ- וואן זירו הבנק הדיגיטלי</t>
  </si>
  <si>
    <t>74229</t>
  </si>
  <si>
    <t>515981728</t>
  </si>
  <si>
    <t>LION SANTANDER- LION SANTANDER</t>
  </si>
  <si>
    <t>74242</t>
  </si>
  <si>
    <t>5350</t>
  </si>
  <si>
    <t>Real Estate</t>
  </si>
  <si>
    <t>Metro- Metro</t>
  </si>
  <si>
    <t>74227</t>
  </si>
  <si>
    <t>5307</t>
  </si>
  <si>
    <t>בניין צרפת- LRC- בניין צרפת- LRC</t>
  </si>
  <si>
    <t>74191</t>
  </si>
  <si>
    <t>5162</t>
  </si>
  <si>
    <t>11% חברות הנכס בראון גרמניה- מלונות בראון</t>
  </si>
  <si>
    <t>74195</t>
  </si>
  <si>
    <t>סה"כ קרנות הון סיכון</t>
  </si>
  <si>
    <t>קרן FinTLV 2- FINTLV 2</t>
  </si>
  <si>
    <t>12/08/21</t>
  </si>
  <si>
    <t>First Time 2 קרן- First Time</t>
  </si>
  <si>
    <t>18/07/22</t>
  </si>
  <si>
    <t>First Time 3- First Time</t>
  </si>
  <si>
    <t>19/09/22</t>
  </si>
  <si>
    <t>ION CROSS OVER קרן- ION</t>
  </si>
  <si>
    <t>07/07/20</t>
  </si>
  <si>
    <t>קרן ION CROSS OVER 2- ION</t>
  </si>
  <si>
    <t>ורטקס אופרטיוניטי 2- ורטקס אופרטיוניטי</t>
  </si>
  <si>
    <t>15/08/22</t>
  </si>
  <si>
    <t>סה"כ קרנות גידור</t>
  </si>
  <si>
    <t>קרן טוטאל - משתתף- טוטאל קפיטל</t>
  </si>
  <si>
    <t>02/03/22</t>
  </si>
  <si>
    <t>קרן ברוש- קרן ברוש</t>
  </si>
  <si>
    <t>25/07/18</t>
  </si>
  <si>
    <t>קרן ואר- קרן ואר</t>
  </si>
  <si>
    <t>31/07/18</t>
  </si>
  <si>
    <t>סה"כ קרנות נדל"ן</t>
  </si>
  <si>
    <t>קרן 2 JTLV  אלעד מגורים- קרן 2 JTLV</t>
  </si>
  <si>
    <t>30/09/21</t>
  </si>
  <si>
    <t>קרן 2 JTLV- קרן 2 JTLV</t>
  </si>
  <si>
    <t>08/05/22</t>
  </si>
  <si>
    <t>קרן 3 JTLV- קרן JTLV 3</t>
  </si>
  <si>
    <t>09/06/22</t>
  </si>
  <si>
    <t>סה"כ קרנות השקעה אחרות</t>
  </si>
  <si>
    <t>FIMI 6 קרן- פימי</t>
  </si>
  <si>
    <t>01/11/21</t>
  </si>
  <si>
    <t>21/09/22</t>
  </si>
  <si>
    <t>קרן להב 1- קרן להב</t>
  </si>
  <si>
    <t>קרן להב 2- קרן להב</t>
  </si>
  <si>
    <t>02/09/20</t>
  </si>
  <si>
    <t>קרן להב 3- קרן להב</t>
  </si>
  <si>
    <t>21/06/22</t>
  </si>
  <si>
    <t>קרן קוגיטו 2- קרן קוגיטו</t>
  </si>
  <si>
    <t>22/09/22</t>
  </si>
  <si>
    <t>קרן קוגיטו- קרן קוגיטו</t>
  </si>
  <si>
    <t>קרן ריאלטי חוב 4- קרן ריאלטי חוב</t>
  </si>
  <si>
    <t>29/06/22</t>
  </si>
  <si>
    <t>קרן שקד- קרן שקד</t>
  </si>
  <si>
    <t>28/02/22</t>
  </si>
  <si>
    <t>דן תחבורה- דן תחבורה</t>
  </si>
  <si>
    <t>11/02/21</t>
  </si>
  <si>
    <t>IDE קרן אלפא 2- קרן אלפא</t>
  </si>
  <si>
    <t>28/02/19</t>
  </si>
  <si>
    <t>IDE קרן אלפא 3- קרן אלפא</t>
  </si>
  <si>
    <t>24/03/20</t>
  </si>
  <si>
    <t>קרן הליוס 4- קרן הליוס</t>
  </si>
  <si>
    <t>13/06/22</t>
  </si>
  <si>
    <t>סה"כ קרנות הון סיכון בחו"ל</t>
  </si>
  <si>
    <t>SG VC 3 קרן- SG VC</t>
  </si>
  <si>
    <t>27/08/20</t>
  </si>
  <si>
    <t>SG VC 4 קרן- SG VC</t>
  </si>
  <si>
    <t>09/11/21</t>
  </si>
  <si>
    <t>SG VC 5 קרן- SG VC</t>
  </si>
  <si>
    <t>22/09/21</t>
  </si>
  <si>
    <t>SG VC 6 קרן- SG VC</t>
  </si>
  <si>
    <t>31/08/22</t>
  </si>
  <si>
    <t>סה"כ קרנות גידור בחו"ל</t>
  </si>
  <si>
    <t>קרן דפנה- DAFNA INTERNATIONAL FUND</t>
  </si>
  <si>
    <t>23/04/19</t>
  </si>
  <si>
    <t>Sphera Biotech FUND- Sphera Biotech FUND</t>
  </si>
  <si>
    <t>01/05/19</t>
  </si>
  <si>
    <t>סה"כ קרנות נדל"ן בחו"ל</t>
  </si>
  <si>
    <t>קרן פארו פוינט- Faropoint Frg</t>
  </si>
  <si>
    <t>23/10/19</t>
  </si>
  <si>
    <t>אלקטרה נדל"ן (MF) קרן מספר 2- Electra Multifamily Investments Fund II LP</t>
  </si>
  <si>
    <t>19/09/19</t>
  </si>
  <si>
    <t>אלקטרה נדל"ן (MF) קרן מספר 3- Electra Multifamily Investments Fund III LP</t>
  </si>
  <si>
    <t>24/11/21</t>
  </si>
  <si>
    <t>אלקטרה נדל"ן (MF) קרן מספר 1- Electra Multifamily Investments Fund LP</t>
  </si>
  <si>
    <t>04/06/19</t>
  </si>
  <si>
    <t>LCN Sterling Fund SLP- LCN Sterling Fund SLP</t>
  </si>
  <si>
    <t>מיילסטון 4 MREI- MREI</t>
  </si>
  <si>
    <t>קרן הראל פיננסיים השקעות בנדל"ן- קרן הראל פיננסים השקעות בנדל"ן</t>
  </si>
  <si>
    <t>12/11/18</t>
  </si>
  <si>
    <t>סה"כ קרנות השקעה אחרות בחו"ל</t>
  </si>
  <si>
    <t>קרן חוב פונטיפקס 4- Pontifax Medison Debt Financing</t>
  </si>
  <si>
    <t>07/07/22</t>
  </si>
  <si>
    <t>LPA  Nordic Power- LPA  Nordic Power</t>
  </si>
  <si>
    <t>24/11/20</t>
  </si>
  <si>
    <t>אלקטרה נדל"ן קרן חוב- Electra Capital PM Fund LP</t>
  </si>
  <si>
    <t>FUSE 11 FUND- FUSE 11 FUND</t>
  </si>
  <si>
    <t>07/04/21</t>
  </si>
  <si>
    <t>קרן REVOLVER- REVOLVER</t>
  </si>
  <si>
    <t>קרן הפניקס קו-אינווסט- הפניקס</t>
  </si>
  <si>
    <t>08/08/22</t>
  </si>
  <si>
    <t>קרן COLLER 8 (Phoenix Value CIP) - קרן COLLER 8</t>
  </si>
  <si>
    <t>28/06/22</t>
  </si>
  <si>
    <t>קרן ויולה קרדיט 6- קרן ויולה</t>
  </si>
  <si>
    <t>AGATE Medical  2- AGATE MEDICAL</t>
  </si>
  <si>
    <t>AGATE Medical- AGATE MEDICAL</t>
  </si>
  <si>
    <t>Fattal European Partnership II- Fattal European Partnership II</t>
  </si>
  <si>
    <t>20/09/22</t>
  </si>
  <si>
    <t>סה"כ כתבי אופציה בישראל</t>
  </si>
  <si>
    <t>SMART SHOOTER LTD אופציה לא סחירה 18/02/23- סמארט שוטר</t>
  </si>
  <si>
    <t>742131</t>
  </si>
  <si>
    <t>23/02/21</t>
  </si>
  <si>
    <t>SMART SHOOTER LTD אופציה לא סחירה 21/02/25- סמארט שוטר</t>
  </si>
  <si>
    <t>742132</t>
  </si>
  <si>
    <t>26/04/22</t>
  </si>
  <si>
    <t>אופ ב . המשביר ידני- 365 המשביר</t>
  </si>
  <si>
    <t>11049511</t>
  </si>
  <si>
    <t>24/12/18</t>
  </si>
  <si>
    <t>סה"כ מט"ח/מט"ח</t>
  </si>
  <si>
    <t>פורוורד אירו/שקל 3.4435 24/01/23 154182</t>
  </si>
  <si>
    <t>154182</t>
  </si>
  <si>
    <t>פורוורד אירו/שקל 3.4451 24/01/23 154186</t>
  </si>
  <si>
    <t>154186</t>
  </si>
  <si>
    <t>פורוורד דולר/שקל 3.4060 24/01/23 154181</t>
  </si>
  <si>
    <t>154181</t>
  </si>
  <si>
    <t>פורוורד ליש"ט/שקל 3.915 24/01/23 154184</t>
  </si>
  <si>
    <t>154184</t>
  </si>
  <si>
    <t>פורוורד אירו/דולר 1.0807 12/01/23 154111</t>
  </si>
  <si>
    <t>154111</t>
  </si>
  <si>
    <t>פורוורד אירו/דולר 1.0868 12/01/23 154103</t>
  </si>
  <si>
    <t>154103</t>
  </si>
  <si>
    <t>24/05/22</t>
  </si>
  <si>
    <t>פורוורד אירו/דולר 1.1248 12/01/23 154049</t>
  </si>
  <si>
    <t>154049</t>
  </si>
  <si>
    <t>03/03/22</t>
  </si>
  <si>
    <t>פורוורד אירו/דולר 1.14605 12/01/2023 154017</t>
  </si>
  <si>
    <t>154017</t>
  </si>
  <si>
    <t>10/01/22</t>
  </si>
  <si>
    <t>פורוורד ליש"ט/דולר 1.1474 24/01/23 154183</t>
  </si>
  <si>
    <t>154183</t>
  </si>
  <si>
    <t>לונג אינפלציה 08.11.2022 2.585%</t>
  </si>
  <si>
    <t>23482</t>
  </si>
  <si>
    <t>08/11/21</t>
  </si>
  <si>
    <t>סה"כ כנגד חסכון עמיתים/מבוטחים</t>
  </si>
  <si>
    <t>לא</t>
  </si>
  <si>
    <t>1300</t>
  </si>
  <si>
    <t>AA+</t>
  </si>
  <si>
    <t>דירוג פנימי</t>
  </si>
  <si>
    <t>הלוואות עמיתים</t>
  </si>
  <si>
    <t>1301</t>
  </si>
  <si>
    <t>02/06/22</t>
  </si>
  <si>
    <t>סה"כ מבוטחות במשכנתא או תיקי משכנתאות</t>
  </si>
  <si>
    <t>סה"כ מובטחות בערבות בנקאית</t>
  </si>
  <si>
    <t>סה"כ מובטחות בבטחונות אחרים</t>
  </si>
  <si>
    <t>בראון ג רכיב התחייבותי</t>
  </si>
  <si>
    <t>96026</t>
  </si>
  <si>
    <t>NR1</t>
  </si>
  <si>
    <t>הלוואה – מלונות בראון ג' 01.04.2023</t>
  </si>
  <si>
    <t>96023</t>
  </si>
  <si>
    <t>31/03/20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</si>
  <si>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</si>
  <si>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</si>
  <si>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</si>
  <si>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</si>
  <si>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</si>
  <si>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</si>
  <si>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– מקס איט COCO (עמיתים) 31.03.2024</t>
  </si>
  <si>
    <t>96021</t>
  </si>
  <si>
    <t>512905423</t>
  </si>
  <si>
    <t>27/03/19</t>
  </si>
  <si>
    <t>סינמה סיטי הלוואה 1 08/01/27</t>
  </si>
  <si>
    <t>96039</t>
  </si>
  <si>
    <t>30/06/21</t>
  </si>
  <si>
    <t>סה"כ מובטחות במשכנתא או תיקי משכנתאות</t>
  </si>
  <si>
    <t>סה"כ נקוב במט"ח</t>
  </si>
  <si>
    <t>סה"כ צמודי מט"ח</t>
  </si>
  <si>
    <t>סה"כ מניב</t>
  </si>
  <si>
    <t>אשדוד - משרדים</t>
  </si>
  <si>
    <t>24/08/22</t>
  </si>
  <si>
    <t>משרדים</t>
  </si>
  <si>
    <t>אשדוד</t>
  </si>
  <si>
    <t>אשדוד סנטר</t>
  </si>
  <si>
    <t>הוצאות לשלם אשדוד</t>
  </si>
  <si>
    <t>26/07/21</t>
  </si>
  <si>
    <t>סה"כ לא מניב</t>
  </si>
  <si>
    <t>MONEY CHF HSBC - בטחונות</t>
  </si>
  <si>
    <t>327080</t>
  </si>
  <si>
    <t>MONEY GBP HSBC - בטחונות</t>
  </si>
  <si>
    <t>327114</t>
  </si>
  <si>
    <t>MONEY HKD HSBC - בטחונות</t>
  </si>
  <si>
    <t>327106</t>
  </si>
  <si>
    <t>MONEY EUR HSBC - בטחונות</t>
  </si>
  <si>
    <t>327064</t>
  </si>
  <si>
    <t>MONEY USD HSBC - בטחונות</t>
  </si>
  <si>
    <t>415323</t>
  </si>
  <si>
    <t xml:space="preserve">פימי 6
</t>
  </si>
  <si>
    <t xml:space="preserve"> שקד 
</t>
  </si>
  <si>
    <t xml:space="preserve"> first time2 
</t>
  </si>
  <si>
    <t xml:space="preserve">קרן הליוס
</t>
  </si>
  <si>
    <t>JTLV2</t>
  </si>
  <si>
    <t>JTLV2 אלעד מגורים</t>
  </si>
  <si>
    <t>ION 2</t>
  </si>
  <si>
    <t>להב 3</t>
  </si>
  <si>
    <t>FINTLV 2</t>
  </si>
  <si>
    <t>ורטקס אופרטיוניטי 2</t>
  </si>
  <si>
    <t>קוגיטו 2</t>
  </si>
  <si>
    <t>קרן 3 JTLV</t>
  </si>
  <si>
    <t xml:space="preserve">מיילסטון
 MREI 4 
</t>
  </si>
  <si>
    <t>קרן חוב פונטיפקס 4</t>
  </si>
  <si>
    <t>הפניקס קו-אינווסט</t>
  </si>
  <si>
    <t>REVOLVER</t>
  </si>
  <si>
    <t>ויולה קרדיט 6</t>
  </si>
  <si>
    <t>קרן COLLER 8</t>
  </si>
  <si>
    <t>SG VC 6</t>
  </si>
  <si>
    <t>LCN Sterling Fund SLP</t>
  </si>
  <si>
    <t>Fattal European Partnership II</t>
  </si>
  <si>
    <t>קרן ריאלטי חוב 4</t>
  </si>
  <si>
    <t xml:space="preserve"> first time3 </t>
  </si>
  <si>
    <t>הלוואות עמיתים  צמוד</t>
  </si>
  <si>
    <t>הלוואות עמיתים  שיקלי</t>
  </si>
  <si>
    <t>קרן גיזה הלוואות מורכבות</t>
  </si>
  <si>
    <t xml:space="preserve">   קרן גיזה הלוואות מורכבות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</si>
</sst>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20" fillId="0" borderId="0" xfId="0" applyFont="1"/>
    <xf numFmtId="3" fontId="20" fillId="0" borderId="0" xfId="0" applyNumberFormat="1" applyFont="1"/>
    <xf numFmtId="0" fontId="1" fillId="0" borderId="0" xfId="0" applyFont="1" applyAlignment="1">
      <alignment horizontal="right" indent="1"/>
    </xf>
    <xf numFmtId="43" fontId="1" fillId="0" borderId="0" xfId="11" applyFont="1" applyFill="1" applyAlignment="1">
      <alignment horizontal="center" vertical="center" wrapText="1"/>
    </xf>
    <xf numFmtId="14" fontId="0" fillId="0" borderId="0" xfId="0" applyNumberFormat="1" applyFill="1"/>
    <xf numFmtId="0" fontId="0" fillId="0" borderId="0" xfId="0" applyAlignment="1">
      <alignment horizontal="right"/>
    </xf>
    <xf numFmtId="0" fontId="1" fillId="0" borderId="0" xfId="0" applyFont="1" applyAlignment="1">
      <alignment horizontal="right" wrapText="1" indent="1"/>
    </xf>
    <xf numFmtId="166" fontId="0" fillId="0" borderId="0" xfId="0" applyNumberFormat="1" applyFont="1" applyFill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2"/>
  <sheetViews>
    <sheetView rightToLeft="1" topLeftCell="A25" workbookViewId="0">
      <selection activeCell="A28" sqref="A28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199</v>
      </c>
    </row>
    <row r="4" spans="1:36">
      <c r="B4" s="2" t="s">
        <v>3</v>
      </c>
      <c r="C4" t="s">
        <v>200</v>
      </c>
    </row>
    <row r="6" spans="1:36" ht="26.25" customHeight="1">
      <c r="B6" s="90" t="s">
        <v>4</v>
      </c>
      <c r="C6" s="91"/>
      <c r="D6" s="92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93810.29616225799</v>
      </c>
      <c r="D11" s="76">
        <f>C11/$C$42</f>
        <v>5.5544283678446729E-2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239573.9100495</v>
      </c>
      <c r="D13" s="78">
        <f t="shared" ref="D13:D22" si="0">C13/$C$42</f>
        <v>0.1418496877861665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136134.756219787</v>
      </c>
      <c r="D15" s="78">
        <f t="shared" si="0"/>
        <v>8.0604238844842344E-2</v>
      </c>
    </row>
    <row r="16" spans="1:36">
      <c r="A16" s="10" t="s">
        <v>13</v>
      </c>
      <c r="B16" s="70" t="s">
        <v>19</v>
      </c>
      <c r="C16" s="77">
        <v>357978.58618438162</v>
      </c>
      <c r="D16" s="78">
        <f t="shared" si="0"/>
        <v>0.21195609602855336</v>
      </c>
    </row>
    <row r="17" spans="1:4">
      <c r="A17" s="10" t="s">
        <v>13</v>
      </c>
      <c r="B17" s="70" t="s">
        <v>195</v>
      </c>
      <c r="C17" s="77">
        <v>130915.09992665</v>
      </c>
      <c r="D17" s="78">
        <f t="shared" si="0"/>
        <v>7.7513724458782518E-2</v>
      </c>
    </row>
    <row r="18" spans="1:4">
      <c r="A18" s="10" t="s">
        <v>13</v>
      </c>
      <c r="B18" s="70" t="s">
        <v>20</v>
      </c>
      <c r="C18" s="77">
        <v>15257.9378679</v>
      </c>
      <c r="D18" s="78">
        <f t="shared" si="0"/>
        <v>9.0340960848998703E-3</v>
      </c>
    </row>
    <row r="19" spans="1:4">
      <c r="A19" s="10" t="s">
        <v>13</v>
      </c>
      <c r="B19" s="70" t="s">
        <v>21</v>
      </c>
      <c r="C19" s="77">
        <v>806.4</v>
      </c>
      <c r="D19" s="78">
        <f t="shared" si="0"/>
        <v>4.7746262607280672E-4</v>
      </c>
    </row>
    <row r="20" spans="1:4">
      <c r="A20" s="10" t="s">
        <v>13</v>
      </c>
      <c r="B20" s="70" t="s">
        <v>22</v>
      </c>
      <c r="C20" s="77">
        <v>0</v>
      </c>
      <c r="D20" s="78">
        <f t="shared" si="0"/>
        <v>0</v>
      </c>
    </row>
    <row r="21" spans="1:4">
      <c r="A21" s="10" t="s">
        <v>13</v>
      </c>
      <c r="B21" s="70" t="s">
        <v>23</v>
      </c>
      <c r="C21" s="77">
        <v>-21041.820428720996</v>
      </c>
      <c r="D21" s="78">
        <f t="shared" si="0"/>
        <v>-1.2458684076450345E-2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8785.1718261816804</v>
      </c>
      <c r="D26" s="78">
        <f t="shared" si="1"/>
        <v>5.2016260052449659E-3</v>
      </c>
    </row>
    <row r="27" spans="1:4">
      <c r="A27" s="10" t="s">
        <v>13</v>
      </c>
      <c r="B27" s="70" t="s">
        <v>28</v>
      </c>
      <c r="C27" s="77">
        <v>106959.35445603341</v>
      </c>
      <c r="D27" s="78">
        <f t="shared" si="1"/>
        <v>6.3329729987140232E-2</v>
      </c>
    </row>
    <row r="28" spans="1:4">
      <c r="A28" s="10" t="s">
        <v>13</v>
      </c>
      <c r="B28" s="70" t="s">
        <v>29</v>
      </c>
      <c r="C28" s="77">
        <v>434699.84424820752</v>
      </c>
      <c r="D28" s="78">
        <f t="shared" si="1"/>
        <v>0.25738210464805211</v>
      </c>
    </row>
    <row r="29" spans="1:4">
      <c r="A29" s="10" t="s">
        <v>13</v>
      </c>
      <c r="B29" s="70" t="s">
        <v>30</v>
      </c>
      <c r="C29" s="77">
        <v>1110.3077527841324</v>
      </c>
      <c r="D29" s="78">
        <f t="shared" si="1"/>
        <v>6.5740383853336881E-4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-5426.1627424029839</v>
      </c>
      <c r="D31" s="78">
        <f t="shared" si="1"/>
        <v>-3.2127851097298508E-3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18758.290966895216</v>
      </c>
      <c r="D33" s="78">
        <f t="shared" si="1"/>
        <v>1.1106625577494542E-2</v>
      </c>
    </row>
    <row r="34" spans="1:4">
      <c r="A34" s="10" t="s">
        <v>13</v>
      </c>
      <c r="B34" s="69" t="s">
        <v>35</v>
      </c>
      <c r="C34" s="77">
        <v>0</v>
      </c>
      <c r="D34" s="78">
        <f t="shared" si="1"/>
        <v>0</v>
      </c>
    </row>
    <row r="35" spans="1:4">
      <c r="A35" s="10" t="s">
        <v>13</v>
      </c>
      <c r="B35" s="69" t="s">
        <v>36</v>
      </c>
      <c r="C35" s="77">
        <v>136855.00048064711</v>
      </c>
      <c r="D35" s="78">
        <f t="shared" si="1"/>
        <v>8.1030689385770086E-2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33751.030950847002</v>
      </c>
      <c r="D37" s="78">
        <f t="shared" si="1"/>
        <v>1.9983700236180544E-2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2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1688928.0039209491</v>
      </c>
      <c r="D42" s="78">
        <f t="shared" si="2"/>
        <v>1</v>
      </c>
    </row>
    <row r="43" spans="1:4">
      <c r="A43" s="10" t="s">
        <v>13</v>
      </c>
      <c r="B43" s="73" t="s">
        <v>44</v>
      </c>
      <c r="C43" s="77">
        <f>'יתרת התחייבות להשקעה'!C11</f>
        <v>101778.36559708</v>
      </c>
      <c r="D43" s="78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202</v>
      </c>
      <c r="D47">
        <v>3.6288</v>
      </c>
    </row>
    <row r="48" spans="1:4">
      <c r="C48" t="s">
        <v>110</v>
      </c>
      <c r="D48">
        <v>3.4857999999999998</v>
      </c>
    </row>
    <row r="49" spans="3:4">
      <c r="C49" t="s">
        <v>203</v>
      </c>
      <c r="D49">
        <v>0.45140000000000002</v>
      </c>
    </row>
    <row r="50" spans="3:4">
      <c r="C50" t="s">
        <v>106</v>
      </c>
      <c r="D50">
        <v>3.5430000000000001</v>
      </c>
    </row>
    <row r="51" spans="3:4">
      <c r="C51" t="s">
        <v>113</v>
      </c>
      <c r="D51">
        <v>3.9619</v>
      </c>
    </row>
    <row r="52" spans="3:4">
      <c r="C52" t="s">
        <v>123</v>
      </c>
      <c r="D52">
        <v>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72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199</v>
      </c>
    </row>
    <row r="4" spans="2:61">
      <c r="B4" s="2" t="s">
        <v>3</v>
      </c>
      <c r="C4" t="s">
        <v>200</v>
      </c>
    </row>
    <row r="6" spans="2:61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2:61" ht="26.25" customHeight="1">
      <c r="B7" s="103" t="s">
        <v>98</v>
      </c>
      <c r="C7" s="104"/>
      <c r="D7" s="104"/>
      <c r="E7" s="104"/>
      <c r="F7" s="104"/>
      <c r="G7" s="104"/>
      <c r="H7" s="104"/>
      <c r="I7" s="104"/>
      <c r="J7" s="104"/>
      <c r="K7" s="104"/>
      <c r="L7" s="105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204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866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236</v>
      </c>
      <c r="C14" t="s">
        <v>236</v>
      </c>
      <c r="D14" s="16"/>
      <c r="E14" t="s">
        <v>236</v>
      </c>
      <c r="F14" t="s">
        <v>236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867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236</v>
      </c>
      <c r="C16" t="s">
        <v>236</v>
      </c>
      <c r="D16" s="16"/>
      <c r="E16" t="s">
        <v>236</v>
      </c>
      <c r="F16" t="s">
        <v>236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868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236</v>
      </c>
      <c r="C18" t="s">
        <v>236</v>
      </c>
      <c r="D18" s="16"/>
      <c r="E18" t="s">
        <v>236</v>
      </c>
      <c r="F18" t="s">
        <v>236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563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236</v>
      </c>
      <c r="C20" t="s">
        <v>236</v>
      </c>
      <c r="D20" s="16"/>
      <c r="E20" t="s">
        <v>236</v>
      </c>
      <c r="F20" t="s">
        <v>236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240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866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236</v>
      </c>
      <c r="C23" t="s">
        <v>236</v>
      </c>
      <c r="D23" s="16"/>
      <c r="E23" t="s">
        <v>236</v>
      </c>
      <c r="F23" t="s">
        <v>236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869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236</v>
      </c>
      <c r="C25" t="s">
        <v>236</v>
      </c>
      <c r="D25" s="16"/>
      <c r="E25" t="s">
        <v>236</v>
      </c>
      <c r="F25" t="s">
        <v>236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868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236</v>
      </c>
      <c r="C27" t="s">
        <v>236</v>
      </c>
      <c r="D27" s="16"/>
      <c r="E27" t="s">
        <v>236</v>
      </c>
      <c r="F27" t="s">
        <v>236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870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236</v>
      </c>
      <c r="C29" t="s">
        <v>236</v>
      </c>
      <c r="D29" s="16"/>
      <c r="E29" t="s">
        <v>236</v>
      </c>
      <c r="F29" t="s">
        <v>236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563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236</v>
      </c>
      <c r="C31" t="s">
        <v>236</v>
      </c>
      <c r="D31" s="16"/>
      <c r="E31" t="s">
        <v>236</v>
      </c>
      <c r="F31" t="s">
        <v>236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242</v>
      </c>
      <c r="C32" s="16"/>
      <c r="D32" s="16"/>
      <c r="E32" s="16"/>
    </row>
    <row r="33" spans="2:5">
      <c r="B33" t="s">
        <v>305</v>
      </c>
      <c r="C33" s="16"/>
      <c r="D33" s="16"/>
      <c r="E33" s="16"/>
    </row>
    <row r="34" spans="2:5">
      <c r="B34" t="s">
        <v>306</v>
      </c>
      <c r="C34" s="16"/>
      <c r="D34" s="16"/>
      <c r="E34" s="16"/>
    </row>
    <row r="35" spans="2:5">
      <c r="B35" t="s">
        <v>307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5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199</v>
      </c>
    </row>
    <row r="4" spans="1:60">
      <c r="B4" s="2" t="s">
        <v>3</v>
      </c>
      <c r="C4" t="s">
        <v>200</v>
      </c>
    </row>
    <row r="6" spans="1:60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5"/>
      <c r="BD6" s="16" t="s">
        <v>100</v>
      </c>
      <c r="BF6" s="16" t="s">
        <v>101</v>
      </c>
      <c r="BH6" s="19" t="s">
        <v>102</v>
      </c>
    </row>
    <row r="7" spans="1:60" ht="26.25" customHeight="1">
      <c r="B7" s="103" t="s">
        <v>103</v>
      </c>
      <c r="C7" s="104"/>
      <c r="D7" s="104"/>
      <c r="E7" s="104"/>
      <c r="F7" s="104"/>
      <c r="G7" s="104"/>
      <c r="H7" s="104"/>
      <c r="I7" s="104"/>
      <c r="J7" s="104"/>
      <c r="K7" s="105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-5936019.5599999996</v>
      </c>
      <c r="H11" s="25"/>
      <c r="I11" s="75">
        <v>-21041.820428720996</v>
      </c>
      <c r="J11" s="76">
        <v>1</v>
      </c>
      <c r="K11" s="76">
        <v>-1.2500000000000001E-2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204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236</v>
      </c>
      <c r="C13" t="s">
        <v>236</v>
      </c>
      <c r="D13" s="19"/>
      <c r="E13" t="s">
        <v>236</v>
      </c>
      <c r="F13" t="s">
        <v>236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240</v>
      </c>
      <c r="C14" s="19"/>
      <c r="D14" s="19"/>
      <c r="E14" s="19"/>
      <c r="F14" s="19"/>
      <c r="G14" s="81">
        <v>-5936019.5599999996</v>
      </c>
      <c r="H14" s="19"/>
      <c r="I14" s="81">
        <v>-21041.820428720996</v>
      </c>
      <c r="J14" s="80">
        <v>1</v>
      </c>
      <c r="K14" s="80">
        <v>-1.2500000000000001E-2</v>
      </c>
      <c r="BF14" s="16" t="s">
        <v>126</v>
      </c>
    </row>
    <row r="15" spans="1:60">
      <c r="B15" t="s">
        <v>871</v>
      </c>
      <c r="C15" t="s">
        <v>872</v>
      </c>
      <c r="D15" t="s">
        <v>123</v>
      </c>
      <c r="E15" t="s">
        <v>873</v>
      </c>
      <c r="F15" t="s">
        <v>110</v>
      </c>
      <c r="G15" s="77">
        <v>49</v>
      </c>
      <c r="H15" s="77">
        <v>1.2134000000000001E-2</v>
      </c>
      <c r="I15" s="77">
        <v>2.0725381628E-5</v>
      </c>
      <c r="J15" s="78">
        <v>0</v>
      </c>
      <c r="K15" s="78">
        <v>0</v>
      </c>
      <c r="BF15" s="16" t="s">
        <v>127</v>
      </c>
    </row>
    <row r="16" spans="1:60">
      <c r="B16" t="s">
        <v>874</v>
      </c>
      <c r="C16" t="s">
        <v>875</v>
      </c>
      <c r="D16" t="s">
        <v>123</v>
      </c>
      <c r="E16" t="s">
        <v>873</v>
      </c>
      <c r="F16" t="s">
        <v>106</v>
      </c>
      <c r="G16" s="77">
        <v>72</v>
      </c>
      <c r="H16" s="77">
        <v>1.6697999999999999E-3</v>
      </c>
      <c r="I16" s="77">
        <v>4.2595930079999999E-6</v>
      </c>
      <c r="J16" s="78">
        <v>0</v>
      </c>
      <c r="K16" s="78">
        <v>0</v>
      </c>
      <c r="BF16" s="16" t="s">
        <v>128</v>
      </c>
    </row>
    <row r="17" spans="2:58">
      <c r="B17" t="s">
        <v>876</v>
      </c>
      <c r="C17" t="s">
        <v>877</v>
      </c>
      <c r="D17" t="s">
        <v>123</v>
      </c>
      <c r="E17" t="s">
        <v>873</v>
      </c>
      <c r="F17" t="s">
        <v>113</v>
      </c>
      <c r="G17" s="77">
        <v>15</v>
      </c>
      <c r="H17" s="77">
        <v>6.9144999999999996E-3</v>
      </c>
      <c r="I17" s="77">
        <v>4.1091836324999996E-6</v>
      </c>
      <c r="J17" s="78">
        <v>0</v>
      </c>
      <c r="K17" s="78">
        <v>0</v>
      </c>
      <c r="BF17" s="16" t="s">
        <v>129</v>
      </c>
    </row>
    <row r="18" spans="2:58">
      <c r="B18" t="s">
        <v>878</v>
      </c>
      <c r="C18" t="s">
        <v>879</v>
      </c>
      <c r="D18" t="s">
        <v>123</v>
      </c>
      <c r="E18" t="s">
        <v>873</v>
      </c>
      <c r="F18" t="s">
        <v>110</v>
      </c>
      <c r="G18" s="77">
        <v>-153272.22</v>
      </c>
      <c r="H18" s="77">
        <v>100</v>
      </c>
      <c r="I18" s="77">
        <v>-534.27630447599995</v>
      </c>
      <c r="J18" s="78">
        <v>2.5399999999999999E-2</v>
      </c>
      <c r="K18" s="78">
        <v>-2.9999999999999997E-4</v>
      </c>
      <c r="BF18" s="16" t="s">
        <v>130</v>
      </c>
    </row>
    <row r="19" spans="2:58">
      <c r="B19" t="s">
        <v>880</v>
      </c>
      <c r="C19" t="s">
        <v>881</v>
      </c>
      <c r="D19" t="s">
        <v>123</v>
      </c>
      <c r="E19" t="s">
        <v>873</v>
      </c>
      <c r="F19" t="s">
        <v>113</v>
      </c>
      <c r="G19" s="77">
        <v>-42450</v>
      </c>
      <c r="H19" s="77">
        <v>100</v>
      </c>
      <c r="I19" s="77">
        <v>-168.18265500000001</v>
      </c>
      <c r="J19" s="78">
        <v>8.0000000000000002E-3</v>
      </c>
      <c r="K19" s="78">
        <v>-1E-4</v>
      </c>
      <c r="BF19" s="16" t="s">
        <v>131</v>
      </c>
    </row>
    <row r="20" spans="2:58">
      <c r="B20" t="s">
        <v>882</v>
      </c>
      <c r="C20" t="s">
        <v>883</v>
      </c>
      <c r="D20" t="s">
        <v>123</v>
      </c>
      <c r="E20" t="s">
        <v>873</v>
      </c>
      <c r="F20" t="s">
        <v>106</v>
      </c>
      <c r="G20" s="77">
        <v>-5740717.3399999999</v>
      </c>
      <c r="H20" s="77">
        <v>100</v>
      </c>
      <c r="I20" s="77">
        <v>-20339.361535619999</v>
      </c>
      <c r="J20" s="78">
        <v>0.96660000000000001</v>
      </c>
      <c r="K20" s="78">
        <v>-1.21E-2</v>
      </c>
      <c r="BF20" s="16" t="s">
        <v>132</v>
      </c>
    </row>
    <row r="21" spans="2:58">
      <c r="B21" t="s">
        <v>884</v>
      </c>
      <c r="C21" t="s">
        <v>885</v>
      </c>
      <c r="D21" t="s">
        <v>123</v>
      </c>
      <c r="E21" t="s">
        <v>873</v>
      </c>
      <c r="F21" t="s">
        <v>106</v>
      </c>
      <c r="G21" s="77">
        <v>52</v>
      </c>
      <c r="H21" s="77">
        <v>1.10355E-2</v>
      </c>
      <c r="I21" s="77">
        <v>2.0331363779999998E-5</v>
      </c>
      <c r="J21" s="78">
        <v>0</v>
      </c>
      <c r="K21" s="78">
        <v>0</v>
      </c>
      <c r="BF21" s="16" t="s">
        <v>123</v>
      </c>
    </row>
    <row r="22" spans="2:58">
      <c r="B22" t="s">
        <v>886</v>
      </c>
      <c r="C22" t="s">
        <v>887</v>
      </c>
      <c r="D22" t="s">
        <v>123</v>
      </c>
      <c r="E22" t="s">
        <v>873</v>
      </c>
      <c r="F22" t="s">
        <v>106</v>
      </c>
      <c r="G22" s="77">
        <v>131</v>
      </c>
      <c r="H22" s="77">
        <v>3.6015000000000001E-3</v>
      </c>
      <c r="I22" s="77">
        <v>1.6715749994999998E-5</v>
      </c>
      <c r="J22" s="78">
        <v>0</v>
      </c>
      <c r="K22" s="78">
        <v>0</v>
      </c>
    </row>
    <row r="23" spans="2:58">
      <c r="B23" t="s">
        <v>888</v>
      </c>
      <c r="C23" t="s">
        <v>889</v>
      </c>
      <c r="D23" t="s">
        <v>123</v>
      </c>
      <c r="E23" t="s">
        <v>873</v>
      </c>
      <c r="F23" t="s">
        <v>106</v>
      </c>
      <c r="G23" s="77">
        <v>60</v>
      </c>
      <c r="H23" s="77">
        <v>1.026953E-4</v>
      </c>
      <c r="I23" s="77">
        <v>6.1617180000000006E-8</v>
      </c>
      <c r="J23" s="78">
        <v>0</v>
      </c>
      <c r="K23" s="78">
        <v>0</v>
      </c>
    </row>
    <row r="24" spans="2:58">
      <c r="B24" t="s">
        <v>890</v>
      </c>
      <c r="C24" t="s">
        <v>891</v>
      </c>
      <c r="D24" t="s">
        <v>123</v>
      </c>
      <c r="E24" t="s">
        <v>123</v>
      </c>
      <c r="F24" t="s">
        <v>106</v>
      </c>
      <c r="G24" s="77">
        <v>41</v>
      </c>
      <c r="H24" s="77">
        <v>1.184844E-4</v>
      </c>
      <c r="I24" s="77">
        <v>1.7211399397200001E-7</v>
      </c>
      <c r="J24" s="78">
        <v>0</v>
      </c>
      <c r="K24" s="78">
        <v>0</v>
      </c>
    </row>
    <row r="25" spans="2:58">
      <c r="B25" t="s">
        <v>242</v>
      </c>
      <c r="C25" s="19"/>
      <c r="D25" s="19"/>
      <c r="E25" s="19"/>
      <c r="F25" s="19"/>
      <c r="G25" s="19"/>
      <c r="H25" s="19"/>
    </row>
    <row r="26" spans="2:58">
      <c r="B26" t="s">
        <v>305</v>
      </c>
      <c r="C26" s="19"/>
      <c r="D26" s="19"/>
      <c r="E26" s="19"/>
      <c r="F26" s="19"/>
      <c r="G26" s="19"/>
      <c r="H26" s="19"/>
    </row>
    <row r="27" spans="2:58">
      <c r="B27" t="s">
        <v>306</v>
      </c>
      <c r="C27" s="19"/>
      <c r="D27" s="19"/>
      <c r="E27" s="19"/>
      <c r="F27" s="19"/>
      <c r="G27" s="19"/>
      <c r="H27" s="19"/>
    </row>
    <row r="28" spans="2:58">
      <c r="B28" t="s">
        <v>307</v>
      </c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  <c r="E3" s="15"/>
    </row>
    <row r="4" spans="2:81">
      <c r="B4" s="2" t="s">
        <v>3</v>
      </c>
      <c r="C4" t="s">
        <v>200</v>
      </c>
    </row>
    <row r="6" spans="2:81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</row>
    <row r="7" spans="2:81" ht="26.25" customHeight="1">
      <c r="B7" s="103" t="s">
        <v>133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204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892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236</v>
      </c>
      <c r="C14" t="s">
        <v>236</v>
      </c>
      <c r="E14" t="s">
        <v>236</v>
      </c>
      <c r="H14" s="77">
        <v>0</v>
      </c>
      <c r="I14" t="s">
        <v>236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893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236</v>
      </c>
      <c r="C16" t="s">
        <v>236</v>
      </c>
      <c r="E16" t="s">
        <v>236</v>
      </c>
      <c r="H16" s="77">
        <v>0</v>
      </c>
      <c r="I16" t="s">
        <v>236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894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895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236</v>
      </c>
      <c r="C19" t="s">
        <v>236</v>
      </c>
      <c r="E19" t="s">
        <v>236</v>
      </c>
      <c r="H19" s="77">
        <v>0</v>
      </c>
      <c r="I19" t="s">
        <v>236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896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236</v>
      </c>
      <c r="C21" t="s">
        <v>236</v>
      </c>
      <c r="E21" t="s">
        <v>236</v>
      </c>
      <c r="H21" s="77">
        <v>0</v>
      </c>
      <c r="I21" t="s">
        <v>236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897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236</v>
      </c>
      <c r="C23" t="s">
        <v>236</v>
      </c>
      <c r="E23" t="s">
        <v>236</v>
      </c>
      <c r="H23" s="77">
        <v>0</v>
      </c>
      <c r="I23" t="s">
        <v>236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898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236</v>
      </c>
      <c r="C25" t="s">
        <v>236</v>
      </c>
      <c r="E25" t="s">
        <v>236</v>
      </c>
      <c r="H25" s="77">
        <v>0</v>
      </c>
      <c r="I25" t="s">
        <v>236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240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892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236</v>
      </c>
      <c r="C28" t="s">
        <v>236</v>
      </c>
      <c r="E28" t="s">
        <v>236</v>
      </c>
      <c r="H28" s="77">
        <v>0</v>
      </c>
      <c r="I28" t="s">
        <v>236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893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236</v>
      </c>
      <c r="C30" t="s">
        <v>236</v>
      </c>
      <c r="E30" t="s">
        <v>236</v>
      </c>
      <c r="H30" s="77">
        <v>0</v>
      </c>
      <c r="I30" t="s">
        <v>236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894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895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236</v>
      </c>
      <c r="C33" t="s">
        <v>236</v>
      </c>
      <c r="E33" t="s">
        <v>236</v>
      </c>
      <c r="H33" s="77">
        <v>0</v>
      </c>
      <c r="I33" t="s">
        <v>236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896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236</v>
      </c>
      <c r="C35" t="s">
        <v>236</v>
      </c>
      <c r="E35" t="s">
        <v>236</v>
      </c>
      <c r="H35" s="77">
        <v>0</v>
      </c>
      <c r="I35" t="s">
        <v>236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897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236</v>
      </c>
      <c r="C37" t="s">
        <v>236</v>
      </c>
      <c r="E37" t="s">
        <v>236</v>
      </c>
      <c r="H37" s="77">
        <v>0</v>
      </c>
      <c r="I37" t="s">
        <v>236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898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236</v>
      </c>
      <c r="C39" t="s">
        <v>236</v>
      </c>
      <c r="E39" t="s">
        <v>236</v>
      </c>
      <c r="H39" s="77">
        <v>0</v>
      </c>
      <c r="I39" t="s">
        <v>236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242</v>
      </c>
    </row>
    <row r="41" spans="2:17">
      <c r="B41" t="s">
        <v>305</v>
      </c>
    </row>
    <row r="42" spans="2:17">
      <c r="B42" t="s">
        <v>306</v>
      </c>
    </row>
    <row r="43" spans="2:17">
      <c r="B43" t="s">
        <v>307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1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199</v>
      </c>
    </row>
    <row r="4" spans="2:72">
      <c r="B4" s="2" t="s">
        <v>3</v>
      </c>
      <c r="C4" t="s">
        <v>200</v>
      </c>
    </row>
    <row r="6" spans="2:72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</row>
    <row r="7" spans="2:72" ht="26.25" customHeight="1">
      <c r="B7" s="103" t="s">
        <v>69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5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204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899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236</v>
      </c>
      <c r="C14" t="s">
        <v>236</v>
      </c>
      <c r="D14" t="s">
        <v>236</v>
      </c>
      <c r="G14" s="77">
        <v>0</v>
      </c>
      <c r="H14" t="s">
        <v>236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900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236</v>
      </c>
      <c r="C16" t="s">
        <v>236</v>
      </c>
      <c r="D16" t="s">
        <v>236</v>
      </c>
      <c r="G16" s="77">
        <v>0</v>
      </c>
      <c r="H16" t="s">
        <v>236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901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236</v>
      </c>
      <c r="C18" t="s">
        <v>236</v>
      </c>
      <c r="D18" t="s">
        <v>236</v>
      </c>
      <c r="G18" s="77">
        <v>0</v>
      </c>
      <c r="H18" t="s">
        <v>236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902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236</v>
      </c>
      <c r="C20" t="s">
        <v>236</v>
      </c>
      <c r="D20" t="s">
        <v>236</v>
      </c>
      <c r="G20" s="77">
        <v>0</v>
      </c>
      <c r="H20" t="s">
        <v>236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563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236</v>
      </c>
      <c r="C22" t="s">
        <v>236</v>
      </c>
      <c r="D22" t="s">
        <v>236</v>
      </c>
      <c r="G22" s="77">
        <v>0</v>
      </c>
      <c r="H22" t="s">
        <v>236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240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303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236</v>
      </c>
      <c r="C25" t="s">
        <v>236</v>
      </c>
      <c r="D25" t="s">
        <v>236</v>
      </c>
      <c r="G25" s="77">
        <v>0</v>
      </c>
      <c r="H25" t="s">
        <v>236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903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236</v>
      </c>
      <c r="C27" t="s">
        <v>236</v>
      </c>
      <c r="D27" t="s">
        <v>236</v>
      </c>
      <c r="G27" s="77">
        <v>0</v>
      </c>
      <c r="H27" t="s">
        <v>236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305</v>
      </c>
    </row>
    <row r="29" spans="2:16">
      <c r="B29" t="s">
        <v>306</v>
      </c>
    </row>
    <row r="30" spans="2:16">
      <c r="B30" t="s">
        <v>307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3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2:65" ht="26.25" customHeight="1">
      <c r="B7" s="103" t="s">
        <v>82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5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204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904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236</v>
      </c>
      <c r="C14" t="s">
        <v>236</v>
      </c>
      <c r="D14" s="16"/>
      <c r="E14" s="16"/>
      <c r="F14" t="s">
        <v>236</v>
      </c>
      <c r="G14" t="s">
        <v>236</v>
      </c>
      <c r="J14" s="77">
        <v>0</v>
      </c>
      <c r="K14" t="s">
        <v>236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905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236</v>
      </c>
      <c r="C16" t="s">
        <v>236</v>
      </c>
      <c r="D16" s="16"/>
      <c r="E16" s="16"/>
      <c r="F16" t="s">
        <v>236</v>
      </c>
      <c r="G16" t="s">
        <v>236</v>
      </c>
      <c r="J16" s="77">
        <v>0</v>
      </c>
      <c r="K16" t="s">
        <v>236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310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236</v>
      </c>
      <c r="C18" t="s">
        <v>236</v>
      </c>
      <c r="D18" s="16"/>
      <c r="E18" s="16"/>
      <c r="F18" t="s">
        <v>236</v>
      </c>
      <c r="G18" t="s">
        <v>236</v>
      </c>
      <c r="J18" s="77">
        <v>0</v>
      </c>
      <c r="K18" t="s">
        <v>236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563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236</v>
      </c>
      <c r="C20" t="s">
        <v>236</v>
      </c>
      <c r="D20" s="16"/>
      <c r="E20" s="16"/>
      <c r="F20" t="s">
        <v>236</v>
      </c>
      <c r="G20" t="s">
        <v>236</v>
      </c>
      <c r="J20" s="77">
        <v>0</v>
      </c>
      <c r="K20" t="s">
        <v>236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240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906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236</v>
      </c>
      <c r="C23" t="s">
        <v>236</v>
      </c>
      <c r="D23" s="16"/>
      <c r="E23" s="16"/>
      <c r="F23" t="s">
        <v>236</v>
      </c>
      <c r="G23" t="s">
        <v>236</v>
      </c>
      <c r="J23" s="77">
        <v>0</v>
      </c>
      <c r="K23" t="s">
        <v>236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907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236</v>
      </c>
      <c r="C25" t="s">
        <v>236</v>
      </c>
      <c r="D25" s="16"/>
      <c r="E25" s="16"/>
      <c r="F25" t="s">
        <v>236</v>
      </c>
      <c r="G25" t="s">
        <v>236</v>
      </c>
      <c r="J25" s="77">
        <v>0</v>
      </c>
      <c r="K25" t="s">
        <v>236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242</v>
      </c>
      <c r="D26" s="16"/>
      <c r="E26" s="16"/>
      <c r="F26" s="16"/>
    </row>
    <row r="27" spans="2:19">
      <c r="B27" t="s">
        <v>305</v>
      </c>
      <c r="D27" s="16"/>
      <c r="E27" s="16"/>
      <c r="F27" s="16"/>
    </row>
    <row r="28" spans="2:19">
      <c r="B28" t="s">
        <v>306</v>
      </c>
      <c r="D28" s="16"/>
      <c r="E28" s="16"/>
      <c r="F28" s="16"/>
    </row>
    <row r="29" spans="2:19">
      <c r="B29" t="s">
        <v>307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</row>
    <row r="4" spans="2:81">
      <c r="B4" s="2" t="s">
        <v>3</v>
      </c>
      <c r="C4" t="s">
        <v>200</v>
      </c>
    </row>
    <row r="6" spans="2:81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5"/>
    </row>
    <row r="7" spans="2:81" ht="26.25" customHeight="1">
      <c r="B7" s="103" t="s">
        <v>89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5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2.46</v>
      </c>
      <c r="K11" s="7"/>
      <c r="L11" s="7"/>
      <c r="M11" s="76">
        <v>5.0099999999999999E-2</v>
      </c>
      <c r="N11" s="75">
        <v>13391894.92</v>
      </c>
      <c r="O11" s="7"/>
      <c r="P11" s="75">
        <v>8785.1718261816804</v>
      </c>
      <c r="Q11" s="7"/>
      <c r="R11" s="76">
        <v>1</v>
      </c>
      <c r="S11" s="76">
        <v>5.1999999999999998E-3</v>
      </c>
      <c r="T11" s="35"/>
      <c r="BZ11" s="16"/>
      <c r="CC11" s="16"/>
    </row>
    <row r="12" spans="2:81">
      <c r="B12" s="79" t="s">
        <v>204</v>
      </c>
      <c r="C12" s="16"/>
      <c r="D12" s="16"/>
      <c r="E12" s="16"/>
      <c r="J12" s="81">
        <v>2.46</v>
      </c>
      <c r="M12" s="80">
        <v>5.0099999999999999E-2</v>
      </c>
      <c r="N12" s="81">
        <v>13391894.92</v>
      </c>
      <c r="P12" s="81">
        <v>8785.1718261816804</v>
      </c>
      <c r="R12" s="80">
        <v>1</v>
      </c>
      <c r="S12" s="80">
        <v>5.1999999999999998E-3</v>
      </c>
    </row>
    <row r="13" spans="2:81">
      <c r="B13" s="79" t="s">
        <v>904</v>
      </c>
      <c r="C13" s="16"/>
      <c r="D13" s="16"/>
      <c r="E13" s="16"/>
      <c r="J13" s="81">
        <v>0.28000000000000003</v>
      </c>
      <c r="M13" s="80">
        <v>6.8999999999999999E-3</v>
      </c>
      <c r="N13" s="81">
        <v>6120967.96</v>
      </c>
      <c r="P13" s="81">
        <v>1781.1344470296797</v>
      </c>
      <c r="R13" s="80">
        <v>0.20269999999999999</v>
      </c>
      <c r="S13" s="80">
        <v>1.1000000000000001E-3</v>
      </c>
    </row>
    <row r="14" spans="2:81">
      <c r="B14" t="s">
        <v>908</v>
      </c>
      <c r="C14" t="s">
        <v>909</v>
      </c>
      <c r="D14" t="s">
        <v>123</v>
      </c>
      <c r="E14" t="s">
        <v>538</v>
      </c>
      <c r="F14" t="s">
        <v>316</v>
      </c>
      <c r="G14" t="s">
        <v>339</v>
      </c>
      <c r="H14" t="s">
        <v>210</v>
      </c>
      <c r="I14" t="s">
        <v>910</v>
      </c>
      <c r="J14" s="77">
        <v>0</v>
      </c>
      <c r="K14" t="s">
        <v>102</v>
      </c>
      <c r="L14" s="78">
        <v>6.6000000000000003E-2</v>
      </c>
      <c r="M14" s="78">
        <v>0</v>
      </c>
      <c r="N14" s="77">
        <v>500000</v>
      </c>
      <c r="O14" s="77">
        <v>154.12</v>
      </c>
      <c r="P14" s="77">
        <v>770.6</v>
      </c>
      <c r="Q14" s="78">
        <v>0</v>
      </c>
      <c r="R14" s="78">
        <v>8.77E-2</v>
      </c>
      <c r="S14" s="78">
        <v>5.0000000000000001E-4</v>
      </c>
    </row>
    <row r="15" spans="2:81">
      <c r="B15" t="s">
        <v>911</v>
      </c>
      <c r="C15" t="s">
        <v>912</v>
      </c>
      <c r="D15" t="s">
        <v>123</v>
      </c>
      <c r="E15" t="s">
        <v>913</v>
      </c>
      <c r="F15" t="s">
        <v>914</v>
      </c>
      <c r="G15" t="s">
        <v>495</v>
      </c>
      <c r="H15" t="s">
        <v>150</v>
      </c>
      <c r="I15" t="s">
        <v>915</v>
      </c>
      <c r="J15" s="77">
        <v>0.5</v>
      </c>
      <c r="K15" t="s">
        <v>102</v>
      </c>
      <c r="L15" s="78">
        <v>3.15E-2</v>
      </c>
      <c r="M15" s="78">
        <v>1.2200000000000001E-2</v>
      </c>
      <c r="N15" s="77">
        <v>918000</v>
      </c>
      <c r="O15" s="77">
        <v>110.08</v>
      </c>
      <c r="P15" s="77">
        <v>1010.5344</v>
      </c>
      <c r="Q15" s="78">
        <v>7.9000000000000008E-3</v>
      </c>
      <c r="R15" s="78">
        <v>0.115</v>
      </c>
      <c r="S15" s="78">
        <v>5.9999999999999995E-4</v>
      </c>
    </row>
    <row r="16" spans="2:81">
      <c r="B16" t="s">
        <v>916</v>
      </c>
      <c r="C16" t="s">
        <v>917</v>
      </c>
      <c r="D16" t="s">
        <v>123</v>
      </c>
      <c r="E16" t="s">
        <v>918</v>
      </c>
      <c r="F16" t="s">
        <v>350</v>
      </c>
      <c r="G16" t="s">
        <v>236</v>
      </c>
      <c r="H16" t="s">
        <v>861</v>
      </c>
      <c r="I16" t="s">
        <v>919</v>
      </c>
      <c r="J16" s="77">
        <v>0</v>
      </c>
      <c r="K16" t="s">
        <v>102</v>
      </c>
      <c r="L16" s="78">
        <v>0.08</v>
      </c>
      <c r="M16" s="78">
        <v>0</v>
      </c>
      <c r="N16" s="77">
        <v>2815079.1</v>
      </c>
      <c r="O16" s="77">
        <v>9.9999999999999995E-7</v>
      </c>
      <c r="P16" s="77">
        <v>2.8150791E-5</v>
      </c>
      <c r="Q16" s="78">
        <v>2.5000000000000001E-2</v>
      </c>
      <c r="R16" s="78">
        <v>0</v>
      </c>
      <c r="S16" s="78">
        <v>0</v>
      </c>
    </row>
    <row r="17" spans="2:19">
      <c r="B17" t="s">
        <v>920</v>
      </c>
      <c r="C17" t="s">
        <v>921</v>
      </c>
      <c r="D17" t="s">
        <v>123</v>
      </c>
      <c r="E17" t="s">
        <v>922</v>
      </c>
      <c r="F17" t="s">
        <v>562</v>
      </c>
      <c r="G17" t="s">
        <v>236</v>
      </c>
      <c r="H17" t="s">
        <v>861</v>
      </c>
      <c r="I17" t="s">
        <v>923</v>
      </c>
      <c r="J17" s="77">
        <v>0</v>
      </c>
      <c r="K17" t="s">
        <v>102</v>
      </c>
      <c r="L17" s="78">
        <v>7.4499999999999997E-2</v>
      </c>
      <c r="M17" s="78">
        <v>0</v>
      </c>
      <c r="N17" s="77">
        <v>608840</v>
      </c>
      <c r="O17" s="77">
        <v>9.9999999999999995E-7</v>
      </c>
      <c r="P17" s="77">
        <v>6.0884E-6</v>
      </c>
      <c r="Q17" s="78">
        <v>1.2500000000000001E-2</v>
      </c>
      <c r="R17" s="78">
        <v>0</v>
      </c>
      <c r="S17" s="78">
        <v>0</v>
      </c>
    </row>
    <row r="18" spans="2:19">
      <c r="B18" t="s">
        <v>924</v>
      </c>
      <c r="C18" t="s">
        <v>925</v>
      </c>
      <c r="D18" t="s">
        <v>123</v>
      </c>
      <c r="E18" t="s">
        <v>922</v>
      </c>
      <c r="F18" t="s">
        <v>562</v>
      </c>
      <c r="G18" t="s">
        <v>236</v>
      </c>
      <c r="H18" t="s">
        <v>861</v>
      </c>
      <c r="I18" t="s">
        <v>926</v>
      </c>
      <c r="J18" s="77">
        <v>0</v>
      </c>
      <c r="K18" t="s">
        <v>102</v>
      </c>
      <c r="L18" s="78">
        <v>7.4999999999999997E-2</v>
      </c>
      <c r="M18" s="78">
        <v>0</v>
      </c>
      <c r="N18" s="77">
        <v>475854.14</v>
      </c>
      <c r="O18" s="77">
        <v>9.9999999999999995E-7</v>
      </c>
      <c r="P18" s="77">
        <v>4.7585413999999997E-6</v>
      </c>
      <c r="Q18" s="78">
        <v>8.3000000000000001E-3</v>
      </c>
      <c r="R18" s="78">
        <v>0</v>
      </c>
      <c r="S18" s="78">
        <v>0</v>
      </c>
    </row>
    <row r="19" spans="2:19">
      <c r="B19" t="s">
        <v>927</v>
      </c>
      <c r="C19" t="s">
        <v>928</v>
      </c>
      <c r="D19" t="s">
        <v>123</v>
      </c>
      <c r="E19" t="s">
        <v>922</v>
      </c>
      <c r="F19" t="s">
        <v>562</v>
      </c>
      <c r="G19" t="s">
        <v>236</v>
      </c>
      <c r="H19" t="s">
        <v>861</v>
      </c>
      <c r="J19" s="77">
        <v>0</v>
      </c>
      <c r="K19" t="s">
        <v>102</v>
      </c>
      <c r="L19" s="78">
        <v>7.4999999999999997E-2</v>
      </c>
      <c r="M19" s="78">
        <v>0</v>
      </c>
      <c r="N19" s="77">
        <v>158617.87</v>
      </c>
      <c r="O19" s="77">
        <v>9.9999999999999995E-7</v>
      </c>
      <c r="P19" s="77">
        <v>1.5861787E-6</v>
      </c>
      <c r="Q19" s="78">
        <v>0</v>
      </c>
      <c r="R19" s="78">
        <v>0</v>
      </c>
      <c r="S19" s="78">
        <v>0</v>
      </c>
    </row>
    <row r="20" spans="2:19">
      <c r="B20" t="s">
        <v>929</v>
      </c>
      <c r="C20" t="s">
        <v>930</v>
      </c>
      <c r="D20" t="s">
        <v>123</v>
      </c>
      <c r="E20" t="s">
        <v>931</v>
      </c>
      <c r="F20" t="s">
        <v>350</v>
      </c>
      <c r="G20" t="s">
        <v>236</v>
      </c>
      <c r="H20" t="s">
        <v>861</v>
      </c>
      <c r="I20" t="s">
        <v>915</v>
      </c>
      <c r="J20" s="77">
        <v>0</v>
      </c>
      <c r="K20" t="s">
        <v>102</v>
      </c>
      <c r="L20" s="78">
        <v>6.4000000000000001E-2</v>
      </c>
      <c r="M20" s="78">
        <v>0</v>
      </c>
      <c r="N20" s="77">
        <v>600000</v>
      </c>
      <c r="O20" s="77">
        <v>9.9999999999999995E-7</v>
      </c>
      <c r="P20" s="77">
        <v>6.0000000000000002E-6</v>
      </c>
      <c r="Q20" s="78">
        <v>4.0000000000000001E-3</v>
      </c>
      <c r="R20" s="78">
        <v>0</v>
      </c>
      <c r="S20" s="78">
        <v>0</v>
      </c>
    </row>
    <row r="21" spans="2:19">
      <c r="B21" t="s">
        <v>932</v>
      </c>
      <c r="C21" t="s">
        <v>933</v>
      </c>
      <c r="D21" t="s">
        <v>123</v>
      </c>
      <c r="E21" t="s">
        <v>934</v>
      </c>
      <c r="F21" t="s">
        <v>324</v>
      </c>
      <c r="G21" t="s">
        <v>236</v>
      </c>
      <c r="H21" t="s">
        <v>861</v>
      </c>
      <c r="I21" t="s">
        <v>915</v>
      </c>
      <c r="J21" s="77">
        <v>0</v>
      </c>
      <c r="K21" t="s">
        <v>102</v>
      </c>
      <c r="L21" s="78">
        <v>7.3999999999999996E-2</v>
      </c>
      <c r="M21" s="78">
        <v>0</v>
      </c>
      <c r="N21" s="77">
        <v>44576.85</v>
      </c>
      <c r="O21" s="77">
        <v>9.9999999999999995E-7</v>
      </c>
      <c r="P21" s="77">
        <v>4.4576850000000001E-7</v>
      </c>
      <c r="Q21" s="78">
        <v>0</v>
      </c>
      <c r="R21" s="78">
        <v>0</v>
      </c>
      <c r="S21" s="78">
        <v>0</v>
      </c>
    </row>
    <row r="22" spans="2:19">
      <c r="B22" s="79" t="s">
        <v>905</v>
      </c>
      <c r="C22" s="16"/>
      <c r="D22" s="16"/>
      <c r="E22" s="16"/>
      <c r="J22" s="81">
        <v>3.02</v>
      </c>
      <c r="M22" s="80">
        <v>6.1100000000000002E-2</v>
      </c>
      <c r="N22" s="81">
        <v>7270926.96</v>
      </c>
      <c r="P22" s="81">
        <v>7004.0373791519996</v>
      </c>
      <c r="R22" s="80">
        <v>0.79730000000000001</v>
      </c>
      <c r="S22" s="80">
        <v>4.1999999999999997E-3</v>
      </c>
    </row>
    <row r="23" spans="2:19">
      <c r="B23" t="s">
        <v>935</v>
      </c>
      <c r="C23" t="s">
        <v>936</v>
      </c>
      <c r="D23" t="s">
        <v>123</v>
      </c>
      <c r="E23" t="s">
        <v>937</v>
      </c>
      <c r="F23" t="s">
        <v>562</v>
      </c>
      <c r="G23" t="s">
        <v>425</v>
      </c>
      <c r="H23" t="s">
        <v>150</v>
      </c>
      <c r="I23" t="s">
        <v>938</v>
      </c>
      <c r="J23" s="77">
        <v>3.21</v>
      </c>
      <c r="K23" t="s">
        <v>102</v>
      </c>
      <c r="L23" s="78">
        <v>4.4699999999999997E-2</v>
      </c>
      <c r="M23" s="78">
        <v>6.3399999999999998E-2</v>
      </c>
      <c r="N23" s="77">
        <v>4803126.96</v>
      </c>
      <c r="O23" s="77">
        <v>95.62</v>
      </c>
      <c r="P23" s="77">
        <v>4592.7499991519999</v>
      </c>
      <c r="Q23" s="78">
        <v>8.3999999999999995E-3</v>
      </c>
      <c r="R23" s="78">
        <v>0.52280000000000004</v>
      </c>
      <c r="S23" s="78">
        <v>2.7000000000000001E-3</v>
      </c>
    </row>
    <row r="24" spans="2:19">
      <c r="B24" t="s">
        <v>939</v>
      </c>
      <c r="C24" t="s">
        <v>940</v>
      </c>
      <c r="D24" t="s">
        <v>123</v>
      </c>
      <c r="E24" t="s">
        <v>941</v>
      </c>
      <c r="F24" t="s">
        <v>490</v>
      </c>
      <c r="G24" t="s">
        <v>445</v>
      </c>
      <c r="H24" t="s">
        <v>150</v>
      </c>
      <c r="I24" t="s">
        <v>942</v>
      </c>
      <c r="J24" s="77">
        <v>2.65</v>
      </c>
      <c r="K24" t="s">
        <v>102</v>
      </c>
      <c r="L24" s="78">
        <v>4.2999999999999997E-2</v>
      </c>
      <c r="M24" s="78">
        <v>5.6800000000000003E-2</v>
      </c>
      <c r="N24" s="77">
        <v>2467800</v>
      </c>
      <c r="O24" s="77">
        <v>97.71</v>
      </c>
      <c r="P24" s="77">
        <v>2411.2873800000002</v>
      </c>
      <c r="Q24" s="78">
        <v>1.34E-2</v>
      </c>
      <c r="R24" s="78">
        <v>0.27450000000000002</v>
      </c>
      <c r="S24" s="78">
        <v>1.4E-3</v>
      </c>
    </row>
    <row r="25" spans="2:19">
      <c r="B25" s="79" t="s">
        <v>310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236</v>
      </c>
      <c r="C26" t="s">
        <v>236</v>
      </c>
      <c r="D26" s="16"/>
      <c r="E26" s="16"/>
      <c r="F26" t="s">
        <v>236</v>
      </c>
      <c r="G26" t="s">
        <v>236</v>
      </c>
      <c r="J26" s="77">
        <v>0</v>
      </c>
      <c r="K26" t="s">
        <v>236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s="79" t="s">
        <v>563</v>
      </c>
      <c r="C27" s="16"/>
      <c r="D27" s="16"/>
      <c r="E27" s="16"/>
      <c r="J27" s="81">
        <v>0</v>
      </c>
      <c r="M27" s="80">
        <v>0</v>
      </c>
      <c r="N27" s="81">
        <v>0</v>
      </c>
      <c r="P27" s="81">
        <v>0</v>
      </c>
      <c r="R27" s="80">
        <v>0</v>
      </c>
      <c r="S27" s="80">
        <v>0</v>
      </c>
    </row>
    <row r="28" spans="2:19">
      <c r="B28" t="s">
        <v>236</v>
      </c>
      <c r="C28" t="s">
        <v>236</v>
      </c>
      <c r="D28" s="16"/>
      <c r="E28" s="16"/>
      <c r="F28" t="s">
        <v>236</v>
      </c>
      <c r="G28" t="s">
        <v>236</v>
      </c>
      <c r="J28" s="77">
        <v>0</v>
      </c>
      <c r="K28" t="s">
        <v>236</v>
      </c>
      <c r="L28" s="78">
        <v>0</v>
      </c>
      <c r="M28" s="78">
        <v>0</v>
      </c>
      <c r="N28" s="77">
        <v>0</v>
      </c>
      <c r="O28" s="77">
        <v>0</v>
      </c>
      <c r="P28" s="77">
        <v>0</v>
      </c>
      <c r="Q28" s="78">
        <v>0</v>
      </c>
      <c r="R28" s="78">
        <v>0</v>
      </c>
      <c r="S28" s="78">
        <v>0</v>
      </c>
    </row>
    <row r="29" spans="2:19">
      <c r="B29" s="79" t="s">
        <v>240</v>
      </c>
      <c r="C29" s="16"/>
      <c r="D29" s="16"/>
      <c r="E29" s="16"/>
      <c r="J29" s="81">
        <v>0</v>
      </c>
      <c r="M29" s="80">
        <v>0</v>
      </c>
      <c r="N29" s="81">
        <v>0</v>
      </c>
      <c r="P29" s="81">
        <v>0</v>
      </c>
      <c r="R29" s="80">
        <v>0</v>
      </c>
      <c r="S29" s="80">
        <v>0</v>
      </c>
    </row>
    <row r="30" spans="2:19">
      <c r="B30" s="79" t="s">
        <v>311</v>
      </c>
      <c r="C30" s="16"/>
      <c r="D30" s="16"/>
      <c r="E30" s="16"/>
      <c r="J30" s="81">
        <v>0</v>
      </c>
      <c r="M30" s="80">
        <v>0</v>
      </c>
      <c r="N30" s="81">
        <v>0</v>
      </c>
      <c r="P30" s="81">
        <v>0</v>
      </c>
      <c r="R30" s="80">
        <v>0</v>
      </c>
      <c r="S30" s="80">
        <v>0</v>
      </c>
    </row>
    <row r="31" spans="2:19">
      <c r="B31" t="s">
        <v>236</v>
      </c>
      <c r="C31" t="s">
        <v>236</v>
      </c>
      <c r="D31" s="16"/>
      <c r="E31" s="16"/>
      <c r="F31" t="s">
        <v>236</v>
      </c>
      <c r="G31" t="s">
        <v>236</v>
      </c>
      <c r="J31" s="77">
        <v>0</v>
      </c>
      <c r="K31" t="s">
        <v>236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  <c r="S31" s="78">
        <v>0</v>
      </c>
    </row>
    <row r="32" spans="2:19">
      <c r="B32" s="79" t="s">
        <v>312</v>
      </c>
      <c r="C32" s="16"/>
      <c r="D32" s="16"/>
      <c r="E32" s="16"/>
      <c r="J32" s="81">
        <v>0</v>
      </c>
      <c r="M32" s="80">
        <v>0</v>
      </c>
      <c r="N32" s="81">
        <v>0</v>
      </c>
      <c r="P32" s="81">
        <v>0</v>
      </c>
      <c r="R32" s="80">
        <v>0</v>
      </c>
      <c r="S32" s="80">
        <v>0</v>
      </c>
    </row>
    <row r="33" spans="2:19">
      <c r="B33" t="s">
        <v>236</v>
      </c>
      <c r="C33" t="s">
        <v>236</v>
      </c>
      <c r="D33" s="16"/>
      <c r="E33" s="16"/>
      <c r="F33" t="s">
        <v>236</v>
      </c>
      <c r="G33" t="s">
        <v>236</v>
      </c>
      <c r="J33" s="77">
        <v>0</v>
      </c>
      <c r="K33" t="s">
        <v>236</v>
      </c>
      <c r="L33" s="78">
        <v>0</v>
      </c>
      <c r="M33" s="78">
        <v>0</v>
      </c>
      <c r="N33" s="77">
        <v>0</v>
      </c>
      <c r="O33" s="77">
        <v>0</v>
      </c>
      <c r="P33" s="77">
        <v>0</v>
      </c>
      <c r="Q33" s="78">
        <v>0</v>
      </c>
      <c r="R33" s="78">
        <v>0</v>
      </c>
      <c r="S33" s="78">
        <v>0</v>
      </c>
    </row>
    <row r="34" spans="2:19">
      <c r="B34" t="s">
        <v>242</v>
      </c>
      <c r="C34" s="16"/>
      <c r="D34" s="16"/>
      <c r="E34" s="16"/>
    </row>
    <row r="35" spans="2:19">
      <c r="B35" t="s">
        <v>305</v>
      </c>
      <c r="C35" s="16"/>
      <c r="D35" s="16"/>
      <c r="E35" s="16"/>
    </row>
    <row r="36" spans="2:19">
      <c r="B36" t="s">
        <v>306</v>
      </c>
      <c r="C36" s="16"/>
      <c r="D36" s="16"/>
      <c r="E36" s="16"/>
    </row>
    <row r="37" spans="2:19">
      <c r="B37" t="s">
        <v>307</v>
      </c>
      <c r="C37" s="16"/>
      <c r="D37" s="16"/>
      <c r="E37" s="16"/>
    </row>
    <row r="38" spans="2:19">
      <c r="C38" s="16"/>
      <c r="D38" s="16"/>
      <c r="E38" s="16"/>
    </row>
    <row r="39" spans="2:19"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tabSelected="1" topLeftCell="A7" workbookViewId="0">
      <selection activeCell="K27" sqref="K27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199</v>
      </c>
    </row>
    <row r="4" spans="2:98">
      <c r="B4" s="2" t="s">
        <v>3</v>
      </c>
      <c r="C4" t="s">
        <v>200</v>
      </c>
    </row>
    <row r="6" spans="2:98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5"/>
    </row>
    <row r="7" spans="2:98" ht="26.25" customHeight="1">
      <c r="B7" s="103" t="s">
        <v>91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5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7987425.5</v>
      </c>
      <c r="I11" s="7"/>
      <c r="J11" s="75">
        <v>106959.35445603341</v>
      </c>
      <c r="K11" s="7"/>
      <c r="L11" s="76">
        <v>1</v>
      </c>
      <c r="M11" s="76">
        <v>6.3700000000000007E-2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204</v>
      </c>
      <c r="C12" s="16"/>
      <c r="D12" s="16"/>
      <c r="E12" s="16"/>
      <c r="H12" s="81">
        <v>1634268.56</v>
      </c>
      <c r="J12" s="81">
        <v>84386.927845709855</v>
      </c>
      <c r="L12" s="80">
        <v>0.78900000000000003</v>
      </c>
      <c r="M12" s="80">
        <v>5.0299999999999997E-2</v>
      </c>
    </row>
    <row r="13" spans="2:98">
      <c r="B13" t="s">
        <v>943</v>
      </c>
      <c r="C13" t="s">
        <v>944</v>
      </c>
      <c r="D13" t="s">
        <v>123</v>
      </c>
      <c r="E13" t="s">
        <v>945</v>
      </c>
      <c r="F13" t="s">
        <v>596</v>
      </c>
      <c r="G13" t="s">
        <v>106</v>
      </c>
      <c r="H13" s="77">
        <v>447292.15</v>
      </c>
      <c r="I13" s="77">
        <v>361.52859999999998</v>
      </c>
      <c r="J13" s="77">
        <v>5729.3464963727602</v>
      </c>
      <c r="K13" s="89">
        <f>127.810873642412%/100</f>
        <v>1.2781087364241201E-2</v>
      </c>
      <c r="L13" s="78">
        <v>5.3600000000000002E-2</v>
      </c>
      <c r="M13" s="78">
        <v>3.3999999999999998E-3</v>
      </c>
    </row>
    <row r="14" spans="2:98">
      <c r="B14" t="s">
        <v>946</v>
      </c>
      <c r="C14" t="s">
        <v>947</v>
      </c>
      <c r="D14" t="s">
        <v>123</v>
      </c>
      <c r="E14" t="s">
        <v>948</v>
      </c>
      <c r="F14" t="s">
        <v>562</v>
      </c>
      <c r="G14" t="s">
        <v>102</v>
      </c>
      <c r="H14" s="77">
        <v>66273</v>
      </c>
      <c r="I14" s="77">
        <v>38408.029839000046</v>
      </c>
      <c r="J14" s="77">
        <v>25454.153615200499</v>
      </c>
      <c r="K14" s="89">
        <v>4.7100000000000003E-2</v>
      </c>
      <c r="L14" s="78">
        <v>0.23799999999999999</v>
      </c>
      <c r="M14" s="78">
        <v>1.52E-2</v>
      </c>
    </row>
    <row r="15" spans="2:98">
      <c r="B15" t="s">
        <v>949</v>
      </c>
      <c r="C15" t="s">
        <v>950</v>
      </c>
      <c r="D15" t="s">
        <v>123</v>
      </c>
      <c r="E15" t="s">
        <v>728</v>
      </c>
      <c r="F15" t="s">
        <v>729</v>
      </c>
      <c r="G15" t="s">
        <v>102</v>
      </c>
      <c r="H15" s="77">
        <v>9219</v>
      </c>
      <c r="I15" s="77">
        <v>389.86354799999998</v>
      </c>
      <c r="J15" s="77">
        <v>35.941520490119998</v>
      </c>
      <c r="K15" s="89">
        <v>5.3499999999999999E-2</v>
      </c>
      <c r="L15" s="78">
        <v>2.9999999999999997E-4</v>
      </c>
      <c r="M15" s="78">
        <v>0</v>
      </c>
    </row>
    <row r="16" spans="2:98">
      <c r="B16" t="s">
        <v>951</v>
      </c>
      <c r="C16" t="s">
        <v>952</v>
      </c>
      <c r="D16" t="s">
        <v>123</v>
      </c>
      <c r="E16" t="s">
        <v>953</v>
      </c>
      <c r="F16" t="s">
        <v>677</v>
      </c>
      <c r="G16" t="s">
        <v>102</v>
      </c>
      <c r="H16" s="77">
        <v>67</v>
      </c>
      <c r="I16" s="77">
        <v>38276775.862068959</v>
      </c>
      <c r="J16" s="77">
        <v>25645.4398275862</v>
      </c>
      <c r="K16" s="89">
        <v>6.3534482758620683E-2</v>
      </c>
      <c r="L16" s="78">
        <v>0.23980000000000001</v>
      </c>
      <c r="M16" s="78">
        <v>1.5299999999999999E-2</v>
      </c>
    </row>
    <row r="17" spans="2:13">
      <c r="B17" t="s">
        <v>954</v>
      </c>
      <c r="C17" t="s">
        <v>955</v>
      </c>
      <c r="D17" t="s">
        <v>123</v>
      </c>
      <c r="E17" t="s">
        <v>941</v>
      </c>
      <c r="F17" t="s">
        <v>490</v>
      </c>
      <c r="G17" t="s">
        <v>106</v>
      </c>
      <c r="H17" s="77">
        <v>2623.49</v>
      </c>
      <c r="I17" s="77">
        <v>63937</v>
      </c>
      <c r="J17" s="77">
        <v>5942.9601790058996</v>
      </c>
      <c r="K17" s="89">
        <v>5.7000000000000002E-3</v>
      </c>
      <c r="L17" s="78">
        <v>5.5599999999999997E-2</v>
      </c>
      <c r="M17" s="78">
        <v>3.5000000000000001E-3</v>
      </c>
    </row>
    <row r="18" spans="2:13">
      <c r="B18" t="s">
        <v>956</v>
      </c>
      <c r="C18" t="s">
        <v>957</v>
      </c>
      <c r="D18" t="s">
        <v>123</v>
      </c>
      <c r="E18" t="s">
        <v>958</v>
      </c>
      <c r="F18" t="s">
        <v>350</v>
      </c>
      <c r="G18" t="s">
        <v>102</v>
      </c>
      <c r="H18" s="77">
        <v>179.51</v>
      </c>
      <c r="I18" s="77">
        <v>4645000</v>
      </c>
      <c r="J18" s="77">
        <v>8338.2394999999997</v>
      </c>
      <c r="K18" s="89">
        <v>0</v>
      </c>
      <c r="L18" s="78">
        <v>7.8E-2</v>
      </c>
      <c r="M18" s="78">
        <v>5.0000000000000001E-3</v>
      </c>
    </row>
    <row r="19" spans="2:13">
      <c r="B19" t="s">
        <v>959</v>
      </c>
      <c r="C19" t="s">
        <v>960</v>
      </c>
      <c r="D19" t="s">
        <v>123</v>
      </c>
      <c r="E19" t="s">
        <v>961</v>
      </c>
      <c r="F19" t="s">
        <v>350</v>
      </c>
      <c r="G19" t="s">
        <v>110</v>
      </c>
      <c r="H19" s="77">
        <v>500000</v>
      </c>
      <c r="I19" s="77">
        <v>1E-26</v>
      </c>
      <c r="J19" s="77">
        <v>1.7429999999999999E-25</v>
      </c>
      <c r="K19" s="89">
        <v>8.9800000000000005E-2</v>
      </c>
      <c r="L19" s="78">
        <v>0</v>
      </c>
      <c r="M19" s="78">
        <v>0</v>
      </c>
    </row>
    <row r="20" spans="2:13">
      <c r="B20" t="s">
        <v>962</v>
      </c>
      <c r="C20" t="s">
        <v>963</v>
      </c>
      <c r="D20" t="s">
        <v>123</v>
      </c>
      <c r="E20" t="s">
        <v>964</v>
      </c>
      <c r="F20" t="s">
        <v>350</v>
      </c>
      <c r="G20" t="s">
        <v>102</v>
      </c>
      <c r="H20" s="77">
        <v>1405.41</v>
      </c>
      <c r="I20" s="77">
        <v>488912.17042100028</v>
      </c>
      <c r="J20" s="77">
        <v>6871.2205343137803</v>
      </c>
      <c r="K20" s="78">
        <v>3.1199999999999999E-2</v>
      </c>
      <c r="L20" s="78">
        <v>6.4199999999999993E-2</v>
      </c>
      <c r="M20" s="78">
        <v>4.1000000000000003E-3</v>
      </c>
    </row>
    <row r="21" spans="2:13">
      <c r="B21" t="s">
        <v>965</v>
      </c>
      <c r="C21" t="s">
        <v>966</v>
      </c>
      <c r="D21" t="s">
        <v>123</v>
      </c>
      <c r="E21" t="s">
        <v>967</v>
      </c>
      <c r="F21" t="s">
        <v>457</v>
      </c>
      <c r="G21" t="s">
        <v>106</v>
      </c>
      <c r="H21" s="77">
        <v>607209</v>
      </c>
      <c r="I21" s="77">
        <v>296.07694600000013</v>
      </c>
      <c r="J21" s="77">
        <v>6369.6261727405899</v>
      </c>
      <c r="K21" s="89">
        <v>6.0349889184446153E-3</v>
      </c>
      <c r="L21" s="78">
        <v>5.96E-2</v>
      </c>
      <c r="M21" s="78">
        <v>3.8E-3</v>
      </c>
    </row>
    <row r="22" spans="2:13">
      <c r="B22" s="79" t="s">
        <v>240</v>
      </c>
      <c r="C22" s="16"/>
      <c r="D22" s="16"/>
      <c r="E22" s="16"/>
      <c r="H22" s="81">
        <v>6353156.9400000004</v>
      </c>
      <c r="J22" s="81">
        <v>22572.42661032356</v>
      </c>
      <c r="L22" s="80">
        <v>0.21099999999999999</v>
      </c>
      <c r="M22" s="80">
        <v>1.34E-2</v>
      </c>
    </row>
    <row r="23" spans="2:13">
      <c r="B23" s="79" t="s">
        <v>311</v>
      </c>
      <c r="C23" s="16"/>
      <c r="D23" s="16"/>
      <c r="E23" s="16"/>
      <c r="H23" s="81">
        <v>0</v>
      </c>
      <c r="J23" s="81">
        <v>0</v>
      </c>
      <c r="L23" s="80">
        <v>0</v>
      </c>
      <c r="M23" s="80">
        <v>0</v>
      </c>
    </row>
    <row r="24" spans="2:13">
      <c r="B24" t="s">
        <v>236</v>
      </c>
      <c r="C24" t="s">
        <v>236</v>
      </c>
      <c r="D24" s="16"/>
      <c r="E24" s="16"/>
      <c r="F24" t="s">
        <v>236</v>
      </c>
      <c r="G24" t="s">
        <v>236</v>
      </c>
      <c r="H24" s="77">
        <v>0</v>
      </c>
      <c r="I24" s="77">
        <v>0</v>
      </c>
      <c r="J24" s="77">
        <v>0</v>
      </c>
      <c r="K24" s="78">
        <v>0</v>
      </c>
      <c r="L24" s="78">
        <v>0</v>
      </c>
      <c r="M24" s="78">
        <v>0</v>
      </c>
    </row>
    <row r="25" spans="2:13">
      <c r="B25" s="79" t="s">
        <v>312</v>
      </c>
      <c r="C25" s="16"/>
      <c r="D25" s="16"/>
      <c r="E25" s="16"/>
      <c r="H25" s="81">
        <v>6353156.9400000004</v>
      </c>
      <c r="J25" s="81">
        <v>22572.42661032356</v>
      </c>
      <c r="L25" s="80">
        <v>0.21099999999999999</v>
      </c>
      <c r="M25" s="80">
        <v>1.34E-2</v>
      </c>
    </row>
    <row r="26" spans="2:13">
      <c r="B26" t="s">
        <v>968</v>
      </c>
      <c r="C26" t="s">
        <v>969</v>
      </c>
      <c r="D26" t="s">
        <v>123</v>
      </c>
      <c r="E26" t="s">
        <v>970</v>
      </c>
      <c r="F26" t="s">
        <v>971</v>
      </c>
      <c r="G26" t="s">
        <v>110</v>
      </c>
      <c r="H26" s="77">
        <v>756296</v>
      </c>
      <c r="I26" s="77">
        <v>100</v>
      </c>
      <c r="J26" s="77">
        <v>2636.2965967999999</v>
      </c>
      <c r="K26" s="78">
        <v>0.127</v>
      </c>
      <c r="L26" s="78">
        <v>2.46E-2</v>
      </c>
      <c r="M26" s="78">
        <v>1.6000000000000001E-3</v>
      </c>
    </row>
    <row r="27" spans="2:13">
      <c r="B27" t="s">
        <v>972</v>
      </c>
      <c r="C27" t="s">
        <v>973</v>
      </c>
      <c r="D27" t="s">
        <v>123</v>
      </c>
      <c r="E27" t="s">
        <v>974</v>
      </c>
      <c r="F27" t="s">
        <v>971</v>
      </c>
      <c r="G27" t="s">
        <v>110</v>
      </c>
      <c r="H27" s="77">
        <v>1903813</v>
      </c>
      <c r="I27" s="77">
        <v>100</v>
      </c>
      <c r="J27" s="77">
        <v>6636.3113554000001</v>
      </c>
      <c r="K27" s="89">
        <v>1.384072051268502E-2</v>
      </c>
      <c r="L27" s="78">
        <v>6.2E-2</v>
      </c>
      <c r="M27" s="78">
        <v>4.0000000000000001E-3</v>
      </c>
    </row>
    <row r="28" spans="2:13">
      <c r="B28" t="s">
        <v>975</v>
      </c>
      <c r="C28" t="s">
        <v>976</v>
      </c>
      <c r="D28" t="s">
        <v>123</v>
      </c>
      <c r="E28" t="s">
        <v>977</v>
      </c>
      <c r="F28" t="s">
        <v>971</v>
      </c>
      <c r="G28" t="s">
        <v>110</v>
      </c>
      <c r="H28" s="77">
        <v>3118427</v>
      </c>
      <c r="I28" s="77">
        <v>107.4513399999999</v>
      </c>
      <c r="J28" s="77">
        <v>11680.1893537787</v>
      </c>
      <c r="K28" s="89">
        <v>2.2647578920621102E-2</v>
      </c>
      <c r="L28" s="78">
        <v>0.10920000000000001</v>
      </c>
      <c r="M28" s="78">
        <v>7.0000000000000001E-3</v>
      </c>
    </row>
    <row r="29" spans="2:13">
      <c r="B29" t="s">
        <v>978</v>
      </c>
      <c r="C29" t="s">
        <v>979</v>
      </c>
      <c r="D29" t="s">
        <v>123</v>
      </c>
      <c r="E29" t="s">
        <v>953</v>
      </c>
      <c r="F29" t="s">
        <v>971</v>
      </c>
      <c r="G29" t="s">
        <v>110</v>
      </c>
      <c r="H29" s="77">
        <v>574620.93999999994</v>
      </c>
      <c r="I29" s="77">
        <v>80.859622999999928</v>
      </c>
      <c r="J29" s="77">
        <v>1619.62930434486</v>
      </c>
      <c r="K29" s="78">
        <v>5.3581186109449827E-2</v>
      </c>
      <c r="L29" s="78">
        <v>1.5100000000000001E-2</v>
      </c>
      <c r="M29" s="78">
        <v>1E-3</v>
      </c>
    </row>
    <row r="30" spans="2:13">
      <c r="B30" t="s">
        <v>242</v>
      </c>
      <c r="C30" s="16"/>
      <c r="D30" s="16"/>
      <c r="E30" s="16"/>
    </row>
    <row r="31" spans="2:13">
      <c r="B31" t="s">
        <v>305</v>
      </c>
      <c r="C31" s="16"/>
      <c r="D31" s="16"/>
      <c r="E31" s="16"/>
    </row>
    <row r="32" spans="2:13">
      <c r="B32" t="s">
        <v>306</v>
      </c>
      <c r="C32" s="16"/>
      <c r="D32" s="16"/>
      <c r="E32" s="16"/>
    </row>
    <row r="33" spans="2:5">
      <c r="B33" t="s">
        <v>307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86"/>
  <sheetViews>
    <sheetView rightToLeft="1" topLeftCell="A15" workbookViewId="0">
      <selection activeCell="B38" sqref="B3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8.7109375" style="19" customWidth="1"/>
    <col min="16" max="16" width="10" style="19" customWidth="1"/>
    <col min="17" max="17" width="9.5703125" style="16" customWidth="1"/>
    <col min="18" max="18" width="6.140625" style="16" customWidth="1"/>
    <col min="19" max="20" width="5.7109375" style="16" customWidth="1"/>
    <col min="21" max="21" width="6.85546875" style="16" customWidth="1"/>
    <col min="22" max="22" width="6.42578125" style="16" customWidth="1"/>
    <col min="23" max="23" width="6.7109375" style="16" customWidth="1"/>
    <col min="24" max="24" width="7.28515625" style="16" customWidth="1"/>
    <col min="25" max="36" width="5.7109375" style="16" customWidth="1"/>
    <col min="37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199</v>
      </c>
    </row>
    <row r="4" spans="2:49">
      <c r="B4" s="2" t="s">
        <v>3</v>
      </c>
      <c r="C4" t="s">
        <v>200</v>
      </c>
    </row>
    <row r="6" spans="2:49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5"/>
    </row>
    <row r="7" spans="2:49" ht="26.25" customHeight="1">
      <c r="B7" s="103" t="s">
        <v>139</v>
      </c>
      <c r="C7" s="104"/>
      <c r="D7" s="104"/>
      <c r="E7" s="104"/>
      <c r="F7" s="104"/>
      <c r="G7" s="104"/>
      <c r="H7" s="104"/>
      <c r="I7" s="104"/>
      <c r="J7" s="104"/>
      <c r="K7" s="105"/>
    </row>
    <row r="8" spans="2:49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AW8" s="16"/>
    </row>
    <row r="9" spans="2:49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AW9" s="16"/>
    </row>
    <row r="10" spans="2:49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AW10" s="16"/>
    </row>
    <row r="11" spans="2:49" s="23" customFormat="1" ht="18" customHeight="1">
      <c r="B11" s="24" t="s">
        <v>140</v>
      </c>
      <c r="C11" s="7"/>
      <c r="D11" s="7"/>
      <c r="E11" s="7"/>
      <c r="F11" s="75">
        <v>253653173.53</v>
      </c>
      <c r="G11" s="7"/>
      <c r="H11" s="75">
        <v>434699.84424820752</v>
      </c>
      <c r="I11" s="7"/>
      <c r="J11" s="76">
        <v>1</v>
      </c>
      <c r="K11" s="76">
        <v>0.25900000000000001</v>
      </c>
      <c r="L11" s="19"/>
      <c r="M11" s="19"/>
      <c r="N11" s="19"/>
      <c r="O11" s="19"/>
      <c r="AW11" s="16"/>
    </row>
    <row r="12" spans="2:49">
      <c r="B12" s="79" t="s">
        <v>204</v>
      </c>
      <c r="C12" s="16"/>
      <c r="F12" s="81">
        <v>209749078.65000001</v>
      </c>
      <c r="H12" s="81">
        <v>236141.96172472881</v>
      </c>
      <c r="J12" s="80">
        <v>0.54320000000000002</v>
      </c>
      <c r="K12" s="80">
        <v>0.14069999999999999</v>
      </c>
    </row>
    <row r="13" spans="2:49">
      <c r="B13" s="79" t="s">
        <v>980</v>
      </c>
      <c r="C13" s="16"/>
      <c r="F13" s="81">
        <v>6974146.3799999999</v>
      </c>
      <c r="H13" s="81">
        <v>26271.535719444451</v>
      </c>
      <c r="J13" s="80">
        <v>6.0400000000000002E-2</v>
      </c>
      <c r="K13" s="80">
        <v>1.5699999999999999E-2</v>
      </c>
    </row>
    <row r="14" spans="2:49">
      <c r="B14" t="s">
        <v>981</v>
      </c>
      <c r="C14">
        <v>74221</v>
      </c>
      <c r="D14" t="s">
        <v>106</v>
      </c>
      <c r="E14" t="s">
        <v>982</v>
      </c>
      <c r="F14" s="77">
        <v>716881</v>
      </c>
      <c r="G14" s="77">
        <v>97.763281000000148</v>
      </c>
      <c r="H14" s="77">
        <v>2483.09874724766</v>
      </c>
      <c r="I14" s="78">
        <v>7.5700000000000003E-2</v>
      </c>
      <c r="J14" s="78">
        <v>5.7000000000000002E-3</v>
      </c>
      <c r="K14" s="78">
        <v>1.5E-3</v>
      </c>
    </row>
    <row r="15" spans="2:49">
      <c r="B15" t="s">
        <v>983</v>
      </c>
      <c r="C15">
        <v>74173</v>
      </c>
      <c r="D15" t="s">
        <v>106</v>
      </c>
      <c r="E15" t="s">
        <v>984</v>
      </c>
      <c r="F15" s="77">
        <v>2081365.16</v>
      </c>
      <c r="G15" s="77">
        <v>75.64232800000002</v>
      </c>
      <c r="H15" s="77">
        <v>5578.0746158490501</v>
      </c>
      <c r="I15" s="78">
        <v>0.10349999999999999</v>
      </c>
      <c r="J15" s="78">
        <v>1.2800000000000001E-2</v>
      </c>
      <c r="K15" s="78">
        <v>3.3E-3</v>
      </c>
    </row>
    <row r="16" spans="2:49">
      <c r="B16" t="s">
        <v>985</v>
      </c>
      <c r="C16">
        <v>74243</v>
      </c>
      <c r="D16" t="s">
        <v>106</v>
      </c>
      <c r="E16" t="s">
        <v>986</v>
      </c>
      <c r="F16" s="77">
        <v>140416</v>
      </c>
      <c r="G16" s="77">
        <v>100</v>
      </c>
      <c r="H16" s="77">
        <v>497.49388800000003</v>
      </c>
      <c r="I16" s="78">
        <v>0.10249999999999999</v>
      </c>
      <c r="J16" s="78">
        <v>1.1000000000000001E-3</v>
      </c>
      <c r="K16" s="78">
        <v>2.9999999999999997E-4</v>
      </c>
    </row>
    <row r="17" spans="2:11">
      <c r="B17" t="s">
        <v>987</v>
      </c>
      <c r="C17">
        <v>74183</v>
      </c>
      <c r="D17" t="s">
        <v>106</v>
      </c>
      <c r="E17" t="s">
        <v>988</v>
      </c>
      <c r="F17" s="77">
        <v>1550154.42</v>
      </c>
      <c r="G17" s="77">
        <v>159.57943899999998</v>
      </c>
      <c r="H17" s="77">
        <v>8764.4173370079607</v>
      </c>
      <c r="I17" s="78">
        <v>5.2000000000000005E-2</v>
      </c>
      <c r="J17" s="78">
        <v>2.0199999999999999E-2</v>
      </c>
      <c r="K17" s="78">
        <v>5.1999999999999998E-3</v>
      </c>
    </row>
    <row r="18" spans="2:11">
      <c r="B18" t="s">
        <v>989</v>
      </c>
      <c r="C18">
        <v>74216</v>
      </c>
      <c r="D18" t="s">
        <v>106</v>
      </c>
      <c r="E18" t="s">
        <v>555</v>
      </c>
      <c r="F18" s="77">
        <v>1153024.6499999999</v>
      </c>
      <c r="G18" s="77">
        <v>79.463807999999887</v>
      </c>
      <c r="H18" s="77">
        <v>3246.2287328852999</v>
      </c>
      <c r="I18" s="78">
        <v>1.6000000000000004E-2</v>
      </c>
      <c r="J18" s="78">
        <v>7.4999999999999997E-3</v>
      </c>
      <c r="K18" s="78">
        <v>1.9E-3</v>
      </c>
    </row>
    <row r="19" spans="2:11">
      <c r="B19" t="s">
        <v>990</v>
      </c>
      <c r="C19">
        <v>74228</v>
      </c>
      <c r="D19" t="s">
        <v>106</v>
      </c>
      <c r="E19" t="s">
        <v>991</v>
      </c>
      <c r="F19" s="77">
        <v>1332305.1499999999</v>
      </c>
      <c r="G19" s="77">
        <v>120.80065599999999</v>
      </c>
      <c r="H19" s="77">
        <v>5702.2223984544798</v>
      </c>
      <c r="I19" s="78">
        <v>5.9200000000000003E-2</v>
      </c>
      <c r="J19" s="78">
        <v>1.3100000000000001E-2</v>
      </c>
      <c r="K19" s="78">
        <v>3.3999999999999998E-3</v>
      </c>
    </row>
    <row r="20" spans="2:11">
      <c r="B20" s="79" t="s">
        <v>992</v>
      </c>
      <c r="C20" s="16"/>
      <c r="F20" s="81">
        <v>14787030.699999999</v>
      </c>
      <c r="H20" s="81">
        <v>21132.724136364021</v>
      </c>
      <c r="J20" s="80">
        <v>4.8599999999999997E-2</v>
      </c>
      <c r="K20" s="80">
        <v>1.26E-2</v>
      </c>
    </row>
    <row r="21" spans="2:11">
      <c r="B21" t="s">
        <v>993</v>
      </c>
      <c r="C21">
        <v>74233</v>
      </c>
      <c r="D21" t="s">
        <v>102</v>
      </c>
      <c r="E21" t="s">
        <v>994</v>
      </c>
      <c r="F21" s="77">
        <v>5525456</v>
      </c>
      <c r="G21" s="77">
        <v>101.31482</v>
      </c>
      <c r="H21" s="77">
        <v>5598.1058005792001</v>
      </c>
      <c r="I21" s="78">
        <v>8.9300000000000004E-2</v>
      </c>
      <c r="J21" s="78">
        <v>1.29E-2</v>
      </c>
      <c r="K21" s="78">
        <v>3.3E-3</v>
      </c>
    </row>
    <row r="22" spans="2:11">
      <c r="B22" t="s">
        <v>995</v>
      </c>
      <c r="C22">
        <v>74176</v>
      </c>
      <c r="D22" t="s">
        <v>102</v>
      </c>
      <c r="E22" t="s">
        <v>996</v>
      </c>
      <c r="F22" s="77">
        <v>5937223</v>
      </c>
      <c r="G22" s="77">
        <v>172.00563</v>
      </c>
      <c r="H22" s="77">
        <v>10212.357825654901</v>
      </c>
      <c r="I22" s="78">
        <v>1.7999999999999999E-2</v>
      </c>
      <c r="J22" s="78">
        <v>2.35E-2</v>
      </c>
      <c r="K22" s="78">
        <v>6.1000000000000004E-3</v>
      </c>
    </row>
    <row r="23" spans="2:11">
      <c r="B23" t="s">
        <v>997</v>
      </c>
      <c r="C23">
        <v>74177</v>
      </c>
      <c r="D23" t="s">
        <v>102</v>
      </c>
      <c r="E23" t="s">
        <v>998</v>
      </c>
      <c r="F23" s="77">
        <v>3324351.7</v>
      </c>
      <c r="G23" s="77">
        <v>160.09920100000008</v>
      </c>
      <c r="H23" s="77">
        <v>5322.2605101299196</v>
      </c>
      <c r="I23" s="78">
        <v>2.5999999999999999E-2</v>
      </c>
      <c r="J23" s="78">
        <v>1.2200000000000001E-2</v>
      </c>
      <c r="K23" s="78">
        <v>3.2000000000000002E-3</v>
      </c>
    </row>
    <row r="24" spans="2:11">
      <c r="B24" s="79" t="s">
        <v>999</v>
      </c>
      <c r="C24" s="16"/>
      <c r="F24" s="81">
        <v>32854348.52</v>
      </c>
      <c r="H24" s="81">
        <v>39914.440001513904</v>
      </c>
      <c r="J24" s="80">
        <v>9.1800000000000007E-2</v>
      </c>
      <c r="K24" s="80">
        <v>2.3800000000000002E-2</v>
      </c>
    </row>
    <row r="25" spans="2:11">
      <c r="B25" t="s">
        <v>1000</v>
      </c>
      <c r="C25">
        <v>74204</v>
      </c>
      <c r="D25" t="s">
        <v>102</v>
      </c>
      <c r="E25" t="s">
        <v>1001</v>
      </c>
      <c r="F25" s="77">
        <v>6399627.5999999996</v>
      </c>
      <c r="G25" s="77">
        <v>195.89723199999949</v>
      </c>
      <c r="H25" s="77">
        <v>12536.693326708</v>
      </c>
      <c r="I25" s="78">
        <v>7.8700000000000006E-2</v>
      </c>
      <c r="J25" s="78">
        <v>2.8799999999999999E-2</v>
      </c>
      <c r="K25" s="78">
        <v>7.4999999999999997E-3</v>
      </c>
    </row>
    <row r="26" spans="2:11">
      <c r="B26" t="s">
        <v>1002</v>
      </c>
      <c r="C26">
        <v>74186</v>
      </c>
      <c r="D26" t="s">
        <v>102</v>
      </c>
      <c r="E26" t="s">
        <v>1003</v>
      </c>
      <c r="F26" s="77">
        <v>25790384.920000002</v>
      </c>
      <c r="G26" s="77">
        <v>103.57895300000004</v>
      </c>
      <c r="H26" s="77">
        <v>26713.410674805898</v>
      </c>
      <c r="I26" s="78">
        <v>7.8700000000000006E-2</v>
      </c>
      <c r="J26" s="78">
        <v>6.1499999999999999E-2</v>
      </c>
      <c r="K26" s="78">
        <v>1.5900000000000001E-2</v>
      </c>
    </row>
    <row r="27" spans="2:11">
      <c r="B27" t="s">
        <v>1004</v>
      </c>
      <c r="C27">
        <v>74238</v>
      </c>
      <c r="D27" t="s">
        <v>102</v>
      </c>
      <c r="E27" t="s">
        <v>1005</v>
      </c>
      <c r="F27" s="77">
        <v>664336</v>
      </c>
      <c r="G27" s="77">
        <v>100</v>
      </c>
      <c r="H27" s="77">
        <v>664.33600000000001</v>
      </c>
      <c r="I27" s="78">
        <v>1.89E-2</v>
      </c>
      <c r="J27" s="78">
        <v>1.5E-3</v>
      </c>
      <c r="K27" s="78">
        <v>4.0000000000000002E-4</v>
      </c>
    </row>
    <row r="28" spans="2:11">
      <c r="B28" s="79" t="s">
        <v>1006</v>
      </c>
      <c r="C28" s="16"/>
      <c r="F28" s="81">
        <v>155133553.05000001</v>
      </c>
      <c r="H28" s="81">
        <v>148823.26186740646</v>
      </c>
      <c r="J28" s="80">
        <v>0.34239999999999998</v>
      </c>
      <c r="K28" s="80">
        <v>8.8700000000000001E-2</v>
      </c>
    </row>
    <row r="29" spans="2:11">
      <c r="B29" t="s">
        <v>1007</v>
      </c>
      <c r="C29">
        <v>74168</v>
      </c>
      <c r="D29" t="s">
        <v>106</v>
      </c>
      <c r="E29" t="s">
        <v>1008</v>
      </c>
      <c r="F29" s="77">
        <v>4747516.49</v>
      </c>
      <c r="G29" s="77">
        <v>155.21799699999974</v>
      </c>
      <c r="H29" s="77">
        <v>26108.3670107094</v>
      </c>
      <c r="I29" s="78">
        <v>1.09E-2</v>
      </c>
      <c r="J29" s="78">
        <v>6.0100000000000001E-2</v>
      </c>
      <c r="K29" s="78">
        <v>1.5599999999999999E-2</v>
      </c>
    </row>
    <row r="30" spans="2:11">
      <c r="B30" t="s">
        <v>1187</v>
      </c>
      <c r="C30">
        <v>74241</v>
      </c>
      <c r="D30" t="s">
        <v>102</v>
      </c>
      <c r="E30" t="s">
        <v>1009</v>
      </c>
      <c r="F30" s="77">
        <v>1921118</v>
      </c>
      <c r="G30" s="77">
        <v>100</v>
      </c>
      <c r="H30" s="77">
        <v>1921.1179999999999</v>
      </c>
      <c r="I30" s="78">
        <v>5.8299999999999998E-2</v>
      </c>
      <c r="J30" s="78">
        <v>4.4000000000000003E-3</v>
      </c>
      <c r="K30" s="78">
        <v>1.1000000000000001E-3</v>
      </c>
    </row>
    <row r="31" spans="2:11">
      <c r="B31" t="s">
        <v>1010</v>
      </c>
      <c r="C31">
        <v>74166</v>
      </c>
      <c r="D31" t="s">
        <v>102</v>
      </c>
      <c r="E31" t="s">
        <v>915</v>
      </c>
      <c r="F31" s="77">
        <v>4851052.12</v>
      </c>
      <c r="G31" s="77">
        <v>62.967453999999904</v>
      </c>
      <c r="H31" s="77">
        <v>3054.5840121770202</v>
      </c>
      <c r="I31" s="78">
        <v>0.16389999999999999</v>
      </c>
      <c r="J31" s="78">
        <v>7.0000000000000001E-3</v>
      </c>
      <c r="K31" s="78">
        <v>1.8E-3</v>
      </c>
    </row>
    <row r="32" spans="2:11">
      <c r="B32" t="s">
        <v>1011</v>
      </c>
      <c r="C32">
        <v>74167</v>
      </c>
      <c r="D32" t="s">
        <v>102</v>
      </c>
      <c r="E32" t="s">
        <v>1012</v>
      </c>
      <c r="F32" s="77">
        <v>36290946.090000004</v>
      </c>
      <c r="G32" s="77">
        <v>29.135413000000135</v>
      </c>
      <c r="H32" s="77">
        <v>10573.5170249289</v>
      </c>
      <c r="I32" s="78">
        <v>0.30430000000000001</v>
      </c>
      <c r="J32" s="78">
        <v>2.4299999999999999E-2</v>
      </c>
      <c r="K32" s="78">
        <v>6.3E-3</v>
      </c>
    </row>
    <row r="33" spans="2:11">
      <c r="B33" t="s">
        <v>1013</v>
      </c>
      <c r="C33">
        <v>74217</v>
      </c>
      <c r="D33" t="s">
        <v>102</v>
      </c>
      <c r="E33" t="s">
        <v>1014</v>
      </c>
      <c r="F33" s="77">
        <v>4427811.8099999996</v>
      </c>
      <c r="G33" s="77">
        <v>89.891185000000036</v>
      </c>
      <c r="H33" s="77">
        <v>3980.2125055789502</v>
      </c>
      <c r="I33" s="78">
        <v>0.15770000000000001</v>
      </c>
      <c r="J33" s="78">
        <v>9.1999999999999998E-3</v>
      </c>
      <c r="K33" s="78">
        <v>2.3999999999999998E-3</v>
      </c>
    </row>
    <row r="34" spans="2:11">
      <c r="B34" t="s">
        <v>1015</v>
      </c>
      <c r="C34">
        <v>74231</v>
      </c>
      <c r="D34" t="s">
        <v>102</v>
      </c>
      <c r="E34" t="s">
        <v>1016</v>
      </c>
      <c r="F34" s="77">
        <v>3469640.48</v>
      </c>
      <c r="G34" s="77">
        <v>86.571577000000005</v>
      </c>
      <c r="H34" s="77">
        <v>3003.7224797663698</v>
      </c>
      <c r="I34" s="78">
        <v>5.2600000000000001E-2</v>
      </c>
      <c r="J34" s="78">
        <v>6.8999999999999999E-3</v>
      </c>
      <c r="K34" s="78">
        <v>1.8E-3</v>
      </c>
    </row>
    <row r="35" spans="2:11">
      <c r="B35" t="s">
        <v>1017</v>
      </c>
      <c r="C35">
        <v>74171</v>
      </c>
      <c r="D35" t="s">
        <v>102</v>
      </c>
      <c r="E35" t="s">
        <v>1016</v>
      </c>
      <c r="F35" s="77">
        <v>53977217.880000003</v>
      </c>
      <c r="G35" s="77">
        <v>12.323018000000003</v>
      </c>
      <c r="H35" s="77">
        <v>6651.6222752516196</v>
      </c>
      <c r="I35" s="78">
        <v>8.1039999999999987E-2</v>
      </c>
      <c r="J35" s="78">
        <v>1.5299999999999999E-2</v>
      </c>
      <c r="K35" s="78">
        <v>4.0000000000000001E-3</v>
      </c>
    </row>
    <row r="36" spans="2:11">
      <c r="B36" t="s">
        <v>1018</v>
      </c>
      <c r="C36">
        <v>74239</v>
      </c>
      <c r="D36" t="s">
        <v>102</v>
      </c>
      <c r="E36" t="s">
        <v>1019</v>
      </c>
      <c r="F36" s="77">
        <v>51467</v>
      </c>
      <c r="G36" s="77">
        <v>18.646799000000001</v>
      </c>
      <c r="H36" s="77">
        <v>9.5969480413300001</v>
      </c>
      <c r="I36" s="78">
        <v>3.456E-2</v>
      </c>
      <c r="J36" s="78">
        <v>0</v>
      </c>
      <c r="K36" s="78">
        <v>0</v>
      </c>
    </row>
    <row r="37" spans="2:11">
      <c r="B37" t="s">
        <v>1020</v>
      </c>
      <c r="C37">
        <v>74170</v>
      </c>
      <c r="D37" t="s">
        <v>102</v>
      </c>
      <c r="E37" t="s">
        <v>1021</v>
      </c>
      <c r="F37" s="77">
        <v>14722654.949999999</v>
      </c>
      <c r="G37" s="77">
        <v>21.847404000000015</v>
      </c>
      <c r="H37" s="77">
        <v>3216.5179064525</v>
      </c>
      <c r="I37" s="78">
        <v>4.0399999999999998E-2</v>
      </c>
      <c r="J37" s="78">
        <v>7.4000000000000003E-3</v>
      </c>
      <c r="K37" s="78">
        <v>1.9E-3</v>
      </c>
    </row>
    <row r="38" spans="2:11">
      <c r="B38" t="s">
        <v>1022</v>
      </c>
      <c r="C38">
        <v>74196</v>
      </c>
      <c r="D38" t="s">
        <v>102</v>
      </c>
      <c r="E38" t="s">
        <v>1023</v>
      </c>
      <c r="F38" s="77">
        <v>57296</v>
      </c>
      <c r="G38" s="77">
        <v>90798.050335000007</v>
      </c>
      <c r="H38" s="77">
        <v>52023.650919941603</v>
      </c>
      <c r="I38" s="78">
        <v>5.6399999999999999E-2</v>
      </c>
      <c r="J38" s="78">
        <v>0.1197</v>
      </c>
      <c r="K38" s="78">
        <v>3.1E-2</v>
      </c>
    </row>
    <row r="39" spans="2:11">
      <c r="B39" t="s">
        <v>1024</v>
      </c>
      <c r="C39">
        <v>74185</v>
      </c>
      <c r="D39" t="s">
        <v>102</v>
      </c>
      <c r="E39" t="s">
        <v>1025</v>
      </c>
      <c r="F39" s="77">
        <v>17973426</v>
      </c>
      <c r="G39" s="77">
        <v>125.15485800000012</v>
      </c>
      <c r="H39" s="77">
        <v>22494.615788035098</v>
      </c>
      <c r="I39" s="78">
        <v>0.12670000000000001</v>
      </c>
      <c r="J39" s="78">
        <v>5.1700000000000003E-2</v>
      </c>
      <c r="K39" s="78">
        <v>1.34E-2</v>
      </c>
    </row>
    <row r="40" spans="2:11">
      <c r="B40" t="s">
        <v>1026</v>
      </c>
      <c r="C40">
        <v>74202</v>
      </c>
      <c r="D40" t="s">
        <v>102</v>
      </c>
      <c r="E40" t="s">
        <v>1027</v>
      </c>
      <c r="F40" s="77">
        <v>6881852</v>
      </c>
      <c r="G40" s="77">
        <v>167.94477199999943</v>
      </c>
      <c r="H40" s="77">
        <v>11557.710650777401</v>
      </c>
      <c r="I40" s="78">
        <v>0.10299999999999999</v>
      </c>
      <c r="J40" s="78">
        <v>2.6599999999999999E-2</v>
      </c>
      <c r="K40" s="78">
        <v>6.8999999999999999E-3</v>
      </c>
    </row>
    <row r="41" spans="2:11">
      <c r="B41" t="s">
        <v>1028</v>
      </c>
      <c r="C41">
        <v>74179</v>
      </c>
      <c r="D41" t="s">
        <v>102</v>
      </c>
      <c r="E41" t="s">
        <v>1029</v>
      </c>
      <c r="F41" s="77">
        <v>5761554.2300000004</v>
      </c>
      <c r="G41" s="77">
        <v>73.383434000000037</v>
      </c>
      <c r="H41" s="77">
        <v>4228.0263457462597</v>
      </c>
      <c r="I41" s="78">
        <v>0.11990000000000001</v>
      </c>
      <c r="J41" s="78">
        <v>9.7000000000000003E-3</v>
      </c>
      <c r="K41" s="78">
        <v>2.5000000000000001E-3</v>
      </c>
    </row>
    <row r="42" spans="2:11">
      <c r="B42" s="79" t="s">
        <v>240</v>
      </c>
      <c r="C42" s="16"/>
      <c r="F42" s="81">
        <v>43904094.880000003</v>
      </c>
      <c r="H42" s="81">
        <v>198557.88252347868</v>
      </c>
      <c r="J42" s="80">
        <v>0.45679999999999998</v>
      </c>
      <c r="K42" s="80">
        <v>0.1183</v>
      </c>
    </row>
    <row r="43" spans="2:11">
      <c r="B43" s="79" t="s">
        <v>1030</v>
      </c>
      <c r="C43" s="16"/>
      <c r="F43" s="81">
        <v>4963004.59</v>
      </c>
      <c r="H43" s="81">
        <v>50616.830555708817</v>
      </c>
      <c r="J43" s="80">
        <v>0.1164</v>
      </c>
      <c r="K43" s="80">
        <v>3.0200000000000001E-2</v>
      </c>
    </row>
    <row r="44" spans="2:11">
      <c r="B44" t="s">
        <v>1031</v>
      </c>
      <c r="C44">
        <v>74180</v>
      </c>
      <c r="D44" t="s">
        <v>106</v>
      </c>
      <c r="E44" t="s">
        <v>1032</v>
      </c>
      <c r="F44" s="77">
        <v>1082965.17</v>
      </c>
      <c r="G44" s="77">
        <v>561.94307299999946</v>
      </c>
      <c r="H44" s="77">
        <v>21561.449998862001</v>
      </c>
      <c r="I44" s="78">
        <v>5.8900000000000001E-2</v>
      </c>
      <c r="J44" s="78">
        <v>4.9599999999999998E-2</v>
      </c>
      <c r="K44" s="78">
        <v>1.2800000000000001E-2</v>
      </c>
    </row>
    <row r="45" spans="2:11">
      <c r="B45" t="s">
        <v>1033</v>
      </c>
      <c r="C45">
        <v>74200</v>
      </c>
      <c r="D45" t="s">
        <v>106</v>
      </c>
      <c r="E45" t="s">
        <v>1034</v>
      </c>
      <c r="F45" s="77">
        <v>2348674.4300000002</v>
      </c>
      <c r="G45" s="77">
        <v>275.55913199999981</v>
      </c>
      <c r="H45" s="77">
        <v>22930.2494903798</v>
      </c>
      <c r="I45" s="78">
        <v>5.6800000000000003E-2</v>
      </c>
      <c r="J45" s="78">
        <v>5.2699999999999997E-2</v>
      </c>
      <c r="K45" s="78">
        <v>1.37E-2</v>
      </c>
    </row>
    <row r="46" spans="2:11">
      <c r="B46" t="s">
        <v>1035</v>
      </c>
      <c r="C46">
        <v>74215</v>
      </c>
      <c r="D46" t="s">
        <v>106</v>
      </c>
      <c r="E46" t="s">
        <v>1036</v>
      </c>
      <c r="F46" s="77">
        <v>1111851.21</v>
      </c>
      <c r="G46" s="77">
        <v>118.29848799999989</v>
      </c>
      <c r="H46" s="77">
        <v>4660.1191321592696</v>
      </c>
      <c r="I46" s="78">
        <v>3.5400000000000001E-2</v>
      </c>
      <c r="J46" s="78">
        <v>1.0699999999999999E-2</v>
      </c>
      <c r="K46" s="78">
        <v>2.8E-3</v>
      </c>
    </row>
    <row r="47" spans="2:11">
      <c r="B47" t="s">
        <v>1037</v>
      </c>
      <c r="C47">
        <v>74235</v>
      </c>
      <c r="D47" t="s">
        <v>106</v>
      </c>
      <c r="E47" t="s">
        <v>1038</v>
      </c>
      <c r="F47" s="77">
        <v>419513.78</v>
      </c>
      <c r="G47" s="77">
        <v>98.565238999999877</v>
      </c>
      <c r="H47" s="77">
        <v>1465.0119343077499</v>
      </c>
      <c r="I47" s="78">
        <v>0.10945000000000001</v>
      </c>
      <c r="J47" s="78">
        <v>3.3999999999999998E-3</v>
      </c>
      <c r="K47" s="78">
        <v>8.9999999999999998E-4</v>
      </c>
    </row>
    <row r="48" spans="2:11">
      <c r="B48" s="79" t="s">
        <v>1039</v>
      </c>
      <c r="C48" s="16"/>
      <c r="F48" s="81">
        <v>2676979.36</v>
      </c>
      <c r="H48" s="81">
        <v>17681.21386762218</v>
      </c>
      <c r="J48" s="80">
        <v>4.07E-2</v>
      </c>
      <c r="K48" s="80">
        <v>1.0500000000000001E-2</v>
      </c>
    </row>
    <row r="49" spans="2:11">
      <c r="B49" t="s">
        <v>1040</v>
      </c>
      <c r="C49">
        <v>74188</v>
      </c>
      <c r="D49" t="s">
        <v>106</v>
      </c>
      <c r="E49" t="s">
        <v>1041</v>
      </c>
      <c r="F49" s="77">
        <v>251407.35999999999</v>
      </c>
      <c r="G49" s="77">
        <v>1051.5198499999999</v>
      </c>
      <c r="H49" s="77">
        <v>9366.2687583380794</v>
      </c>
      <c r="I49" s="78">
        <v>1.6E-2</v>
      </c>
      <c r="J49" s="78">
        <v>2.1499999999999998E-2</v>
      </c>
      <c r="K49" s="78">
        <v>5.5999999999999999E-3</v>
      </c>
    </row>
    <row r="50" spans="2:11">
      <c r="B50" t="s">
        <v>1042</v>
      </c>
      <c r="C50">
        <v>74189</v>
      </c>
      <c r="D50" t="s">
        <v>106</v>
      </c>
      <c r="E50" t="s">
        <v>1043</v>
      </c>
      <c r="F50" s="77">
        <v>2425572</v>
      </c>
      <c r="G50" s="77">
        <v>96.755144000000016</v>
      </c>
      <c r="H50" s="77">
        <v>8314.9451092841009</v>
      </c>
      <c r="I50" s="78">
        <v>4.3299999999999998E-2</v>
      </c>
      <c r="J50" s="78">
        <v>1.9099999999999999E-2</v>
      </c>
      <c r="K50" s="78">
        <v>5.0000000000000001E-3</v>
      </c>
    </row>
    <row r="51" spans="2:11">
      <c r="B51" s="79" t="s">
        <v>1044</v>
      </c>
      <c r="C51" s="16"/>
      <c r="F51" s="81">
        <v>20299058.600000001</v>
      </c>
      <c r="H51" s="81">
        <v>80000.99754034658</v>
      </c>
      <c r="J51" s="80">
        <v>0.184</v>
      </c>
      <c r="K51" s="80">
        <v>4.7699999999999999E-2</v>
      </c>
    </row>
    <row r="52" spans="2:11">
      <c r="B52" t="s">
        <v>1045</v>
      </c>
      <c r="C52">
        <v>74192</v>
      </c>
      <c r="D52" t="s">
        <v>106</v>
      </c>
      <c r="E52" t="s">
        <v>1046</v>
      </c>
      <c r="F52" s="77">
        <v>1948067</v>
      </c>
      <c r="G52" s="77">
        <v>116.03564000000003</v>
      </c>
      <c r="H52" s="77">
        <v>8008.7814752521899</v>
      </c>
      <c r="I52" s="78">
        <v>3.5400000000000001E-2</v>
      </c>
      <c r="J52" s="78">
        <v>1.84E-2</v>
      </c>
      <c r="K52" s="78">
        <v>4.7999999999999996E-3</v>
      </c>
    </row>
    <row r="53" spans="2:11">
      <c r="B53" t="s">
        <v>1047</v>
      </c>
      <c r="C53">
        <v>74178</v>
      </c>
      <c r="D53" t="s">
        <v>106</v>
      </c>
      <c r="E53" t="s">
        <v>1048</v>
      </c>
      <c r="F53" s="77">
        <v>4506570.8</v>
      </c>
      <c r="G53" s="77">
        <v>124.54512499999993</v>
      </c>
      <c r="H53" s="77">
        <v>19885.846538408401</v>
      </c>
      <c r="I53" s="78">
        <v>3.4639999999999997E-2</v>
      </c>
      <c r="J53" s="78">
        <v>4.5699999999999998E-2</v>
      </c>
      <c r="K53" s="78">
        <v>1.18E-2</v>
      </c>
    </row>
    <row r="54" spans="2:11">
      <c r="B54" t="s">
        <v>1049</v>
      </c>
      <c r="C54">
        <v>74208</v>
      </c>
      <c r="D54" t="s">
        <v>106</v>
      </c>
      <c r="E54" t="s">
        <v>1050</v>
      </c>
      <c r="F54" s="77">
        <v>897756.28</v>
      </c>
      <c r="G54" s="77">
        <v>113.43252500000007</v>
      </c>
      <c r="H54" s="77">
        <v>3608.0056061455002</v>
      </c>
      <c r="I54" s="78">
        <v>4.7000000000000002E-3</v>
      </c>
      <c r="J54" s="78">
        <v>8.3000000000000001E-3</v>
      </c>
      <c r="K54" s="78">
        <v>2.0999999999999999E-3</v>
      </c>
    </row>
    <row r="55" spans="2:11">
      <c r="B55" t="s">
        <v>1051</v>
      </c>
      <c r="C55">
        <v>74172</v>
      </c>
      <c r="D55" t="s">
        <v>106</v>
      </c>
      <c r="E55" t="s">
        <v>1052</v>
      </c>
      <c r="F55" s="77">
        <v>5066909.1500000004</v>
      </c>
      <c r="G55" s="77">
        <v>129.81811900000017</v>
      </c>
      <c r="H55" s="77">
        <v>23305.025469339798</v>
      </c>
      <c r="I55" s="78">
        <v>5.1310000000000001E-2</v>
      </c>
      <c r="J55" s="78">
        <v>5.3600000000000002E-2</v>
      </c>
      <c r="K55" s="78">
        <v>1.3899999999999999E-2</v>
      </c>
    </row>
    <row r="56" spans="2:11">
      <c r="B56" t="s">
        <v>1053</v>
      </c>
      <c r="C56">
        <v>74237</v>
      </c>
      <c r="D56" t="s">
        <v>113</v>
      </c>
      <c r="E56" t="s">
        <v>275</v>
      </c>
      <c r="F56" s="77">
        <v>1015247.53</v>
      </c>
      <c r="G56" s="77">
        <v>98.529759999999925</v>
      </c>
      <c r="H56" s="77">
        <v>3963.1715904850698</v>
      </c>
      <c r="I56" s="78">
        <v>4.5400000000000003E-2</v>
      </c>
      <c r="J56" s="78">
        <v>9.1000000000000004E-3</v>
      </c>
      <c r="K56" s="78">
        <v>2.3999999999999998E-3</v>
      </c>
    </row>
    <row r="57" spans="2:11">
      <c r="B57" t="s">
        <v>1054</v>
      </c>
      <c r="C57">
        <v>74169</v>
      </c>
      <c r="D57" t="s">
        <v>106</v>
      </c>
      <c r="E57" t="s">
        <v>1001</v>
      </c>
      <c r="F57" s="77">
        <v>3171742.84</v>
      </c>
      <c r="G57" s="77">
        <v>112.62629999999984</v>
      </c>
      <c r="H57" s="77">
        <v>12656.3634357911</v>
      </c>
      <c r="I57" s="78">
        <v>0.02</v>
      </c>
      <c r="J57" s="78">
        <v>2.9100000000000001E-2</v>
      </c>
      <c r="K57" s="78">
        <v>7.4999999999999997E-3</v>
      </c>
    </row>
    <row r="58" spans="2:11">
      <c r="B58" t="s">
        <v>1055</v>
      </c>
      <c r="C58">
        <v>74181</v>
      </c>
      <c r="D58" t="s">
        <v>106</v>
      </c>
      <c r="E58" t="s">
        <v>1056</v>
      </c>
      <c r="F58" s="77">
        <v>3692765</v>
      </c>
      <c r="G58" s="77">
        <v>65.531589000000025</v>
      </c>
      <c r="H58" s="77">
        <v>8573.8034249245193</v>
      </c>
      <c r="I58" s="78">
        <v>0.19900000000000001</v>
      </c>
      <c r="J58" s="78">
        <v>1.9699999999999999E-2</v>
      </c>
      <c r="K58" s="78">
        <v>5.1000000000000004E-3</v>
      </c>
    </row>
    <row r="59" spans="2:11">
      <c r="B59" s="79" t="s">
        <v>1057</v>
      </c>
      <c r="C59" s="16"/>
      <c r="F59" s="81">
        <v>15965052.33</v>
      </c>
      <c r="H59" s="81">
        <v>50258.840559801109</v>
      </c>
      <c r="J59" s="80">
        <v>0.11559999999999999</v>
      </c>
      <c r="K59" s="80">
        <v>2.9899999999999999E-2</v>
      </c>
    </row>
    <row r="60" spans="2:11">
      <c r="B60" t="s">
        <v>1058</v>
      </c>
      <c r="C60">
        <v>74187</v>
      </c>
      <c r="D60" t="s">
        <v>106</v>
      </c>
      <c r="E60" t="s">
        <v>1059</v>
      </c>
      <c r="F60" s="77">
        <v>1161349.22</v>
      </c>
      <c r="G60" s="77">
        <v>85.685939999999903</v>
      </c>
      <c r="H60" s="77">
        <v>3525.6853442599399</v>
      </c>
      <c r="I60" s="78">
        <v>3.3300000000000003E-2</v>
      </c>
      <c r="J60" s="78">
        <v>8.0999999999999996E-3</v>
      </c>
      <c r="K60" s="78">
        <v>2.0999999999999999E-3</v>
      </c>
    </row>
    <row r="61" spans="2:11">
      <c r="B61" t="s">
        <v>1060</v>
      </c>
      <c r="C61">
        <v>74205</v>
      </c>
      <c r="D61" t="s">
        <v>110</v>
      </c>
      <c r="E61" t="s">
        <v>1061</v>
      </c>
      <c r="F61" s="77">
        <v>1106313</v>
      </c>
      <c r="G61" s="77">
        <v>133.51330000000004</v>
      </c>
      <c r="H61" s="77">
        <v>5148.7880162777701</v>
      </c>
      <c r="I61" s="78">
        <v>0.19639999999999999</v>
      </c>
      <c r="J61" s="78">
        <v>1.18E-2</v>
      </c>
      <c r="K61" s="78">
        <v>3.0999999999999999E-3</v>
      </c>
    </row>
    <row r="62" spans="2:11">
      <c r="B62" t="s">
        <v>1062</v>
      </c>
      <c r="C62">
        <v>74199</v>
      </c>
      <c r="D62" t="s">
        <v>106</v>
      </c>
      <c r="E62" t="s">
        <v>994</v>
      </c>
      <c r="F62" s="77">
        <v>3647456.73</v>
      </c>
      <c r="G62" s="77">
        <v>68.571808000000019</v>
      </c>
      <c r="H62" s="77">
        <v>8861.4930523338608</v>
      </c>
      <c r="I62" s="78">
        <v>2.6270000000000002E-2</v>
      </c>
      <c r="J62" s="78">
        <v>2.0400000000000001E-2</v>
      </c>
      <c r="K62" s="78">
        <v>5.3E-3</v>
      </c>
    </row>
    <row r="63" spans="2:11">
      <c r="B63" t="s">
        <v>1063</v>
      </c>
      <c r="C63">
        <v>74203</v>
      </c>
      <c r="D63" t="s">
        <v>106</v>
      </c>
      <c r="E63" t="s">
        <v>1064</v>
      </c>
      <c r="F63" s="77">
        <v>1977090</v>
      </c>
      <c r="G63" s="77">
        <v>100</v>
      </c>
      <c r="H63" s="77">
        <v>7004.8298699999996</v>
      </c>
      <c r="I63" s="78">
        <v>4.9669999999999999E-2</v>
      </c>
      <c r="J63" s="78">
        <v>1.61E-2</v>
      </c>
      <c r="K63" s="78">
        <v>4.1999999999999997E-3</v>
      </c>
    </row>
    <row r="64" spans="2:11">
      <c r="B64" t="s">
        <v>1065</v>
      </c>
      <c r="C64">
        <v>74193</v>
      </c>
      <c r="D64" t="s">
        <v>106</v>
      </c>
      <c r="E64" t="s">
        <v>572</v>
      </c>
      <c r="F64" s="77">
        <v>760882.66</v>
      </c>
      <c r="G64" s="77">
        <v>27.003249999999987</v>
      </c>
      <c r="H64" s="77">
        <v>727.95557511869197</v>
      </c>
      <c r="I64" s="78">
        <v>1.0200000000000001E-2</v>
      </c>
      <c r="J64" s="78">
        <v>1.6999999999999999E-3</v>
      </c>
      <c r="K64" s="78">
        <v>4.0000000000000002E-4</v>
      </c>
    </row>
    <row r="65" spans="2:11">
      <c r="B65" t="s">
        <v>1066</v>
      </c>
      <c r="C65">
        <v>74190</v>
      </c>
      <c r="D65" t="s">
        <v>106</v>
      </c>
      <c r="E65" t="s">
        <v>1067</v>
      </c>
      <c r="F65" s="77">
        <v>2768147.21</v>
      </c>
      <c r="G65" s="77">
        <v>113.37957399999993</v>
      </c>
      <c r="H65" s="77">
        <v>11119.7533814869</v>
      </c>
      <c r="I65" s="78">
        <v>0.19874</v>
      </c>
      <c r="J65" s="78">
        <v>2.5600000000000001E-2</v>
      </c>
      <c r="K65" s="78">
        <v>6.6E-3</v>
      </c>
    </row>
    <row r="66" spans="2:11">
      <c r="B66" t="s">
        <v>1068</v>
      </c>
      <c r="C66">
        <v>74207</v>
      </c>
      <c r="D66" t="s">
        <v>106</v>
      </c>
      <c r="E66" t="s">
        <v>1069</v>
      </c>
      <c r="F66" s="77">
        <v>1016576.8</v>
      </c>
      <c r="G66" s="77">
        <v>171.28326100000015</v>
      </c>
      <c r="H66" s="77">
        <v>6169.1633410582799</v>
      </c>
      <c r="I66" s="78">
        <v>1.1111111111111111E-3</v>
      </c>
      <c r="J66" s="78">
        <v>1.4200000000000001E-2</v>
      </c>
      <c r="K66" s="78">
        <v>3.7000000000000002E-3</v>
      </c>
    </row>
    <row r="67" spans="2:11">
      <c r="B67" t="s">
        <v>1070</v>
      </c>
      <c r="C67">
        <v>74197</v>
      </c>
      <c r="D67" t="s">
        <v>106</v>
      </c>
      <c r="E67" t="s">
        <v>1050</v>
      </c>
      <c r="F67" s="77">
        <v>1725915.71</v>
      </c>
      <c r="G67" s="77">
        <v>42.218949000000052</v>
      </c>
      <c r="H67" s="77">
        <v>2581.65468621329</v>
      </c>
      <c r="I67" s="78">
        <v>2.53E-2</v>
      </c>
      <c r="J67" s="78">
        <v>5.8999999999999999E-3</v>
      </c>
      <c r="K67" s="78">
        <v>1.5E-3</v>
      </c>
    </row>
    <row r="68" spans="2:11">
      <c r="B68" t="s">
        <v>1071</v>
      </c>
      <c r="C68">
        <v>74165</v>
      </c>
      <c r="D68" t="s">
        <v>106</v>
      </c>
      <c r="E68" t="s">
        <v>915</v>
      </c>
      <c r="F68" s="77">
        <v>682102</v>
      </c>
      <c r="G68" s="77">
        <v>63.779611000000067</v>
      </c>
      <c r="H68" s="77">
        <v>1541.3538138768699</v>
      </c>
      <c r="I68" s="78">
        <v>0.106</v>
      </c>
      <c r="J68" s="78">
        <v>3.5000000000000001E-3</v>
      </c>
      <c r="K68" s="78">
        <v>8.9999999999999998E-4</v>
      </c>
    </row>
    <row r="69" spans="2:11">
      <c r="B69" t="s">
        <v>1072</v>
      </c>
      <c r="C69">
        <v>74163</v>
      </c>
      <c r="D69" t="s">
        <v>106</v>
      </c>
      <c r="E69" t="s">
        <v>915</v>
      </c>
      <c r="F69" s="77">
        <v>262691</v>
      </c>
      <c r="G69" s="77">
        <v>63.658443000000041</v>
      </c>
      <c r="H69" s="77">
        <v>592.47817677550404</v>
      </c>
      <c r="I69" s="78">
        <v>2.9499999999999998E-2</v>
      </c>
      <c r="J69" s="78">
        <v>1.4E-3</v>
      </c>
      <c r="K69" s="78">
        <v>4.0000000000000002E-4</v>
      </c>
    </row>
    <row r="70" spans="2:11">
      <c r="B70" t="s">
        <v>1073</v>
      </c>
      <c r="C70">
        <v>74240</v>
      </c>
      <c r="D70" t="s">
        <v>110</v>
      </c>
      <c r="E70" t="s">
        <v>1074</v>
      </c>
      <c r="F70" s="77">
        <v>856528</v>
      </c>
      <c r="G70" s="77">
        <v>100</v>
      </c>
      <c r="H70" s="77">
        <v>2985.6853024000002</v>
      </c>
      <c r="I70" s="78">
        <v>0</v>
      </c>
      <c r="J70" s="78">
        <v>6.8999999999999999E-3</v>
      </c>
      <c r="K70" s="78">
        <v>1.8E-3</v>
      </c>
    </row>
    <row r="71" spans="2:11">
      <c r="B71" t="s">
        <v>242</v>
      </c>
      <c r="C71" s="16"/>
    </row>
    <row r="72" spans="2:11">
      <c r="B72" t="s">
        <v>305</v>
      </c>
      <c r="C72" s="16"/>
    </row>
    <row r="73" spans="2:11">
      <c r="B73" t="s">
        <v>306</v>
      </c>
      <c r="C73" s="16"/>
    </row>
    <row r="74" spans="2:11">
      <c r="B74" t="s">
        <v>307</v>
      </c>
      <c r="C74" s="16"/>
    </row>
    <row r="75" spans="2:11">
      <c r="C75" s="16"/>
    </row>
    <row r="76" spans="2:11">
      <c r="C76" s="16"/>
    </row>
    <row r="77" spans="2:11">
      <c r="C77" s="16"/>
    </row>
    <row r="78" spans="2:11">
      <c r="C78" s="16"/>
    </row>
    <row r="79" spans="2:11">
      <c r="C79" s="16"/>
    </row>
    <row r="80" spans="2:11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O1:XFD1048576 A1:N1048576"/>
  </dataValidations>
  <pageMargins left="0" right="0" top="0.5" bottom="0.5" header="0" footer="0.25"/>
  <pageSetup paperSize="9" scale="96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199</v>
      </c>
    </row>
    <row r="4" spans="2:59">
      <c r="B4" s="2" t="s">
        <v>3</v>
      </c>
      <c r="C4" t="s">
        <v>200</v>
      </c>
    </row>
    <row r="6" spans="2:59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2:59" ht="26.25" customHeight="1">
      <c r="B7" s="103" t="s">
        <v>141</v>
      </c>
      <c r="C7" s="104"/>
      <c r="D7" s="104"/>
      <c r="E7" s="104"/>
      <c r="F7" s="104"/>
      <c r="G7" s="104"/>
      <c r="H7" s="104"/>
      <c r="I7" s="104"/>
      <c r="J7" s="104"/>
      <c r="K7" s="104"/>
      <c r="L7" s="105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1010801.99</v>
      </c>
      <c r="H11" s="7"/>
      <c r="I11" s="75">
        <v>1110.3077527841324</v>
      </c>
      <c r="J11" s="7"/>
      <c r="K11" s="76">
        <v>1</v>
      </c>
      <c r="L11" s="76">
        <v>6.9999999999999999E-4</v>
      </c>
      <c r="M11" s="16"/>
      <c r="N11" s="16"/>
      <c r="O11" s="16"/>
      <c r="P11" s="16"/>
      <c r="BG11" s="16"/>
    </row>
    <row r="12" spans="2:59">
      <c r="B12" s="79" t="s">
        <v>1075</v>
      </c>
      <c r="C12" s="16"/>
      <c r="D12" s="16"/>
      <c r="G12" s="81">
        <v>1010801.99</v>
      </c>
      <c r="I12" s="81">
        <v>1110.3077527841324</v>
      </c>
      <c r="K12" s="80">
        <v>1</v>
      </c>
      <c r="L12" s="80">
        <v>6.9999999999999999E-4</v>
      </c>
    </row>
    <row r="13" spans="2:59">
      <c r="B13" t="s">
        <v>1076</v>
      </c>
      <c r="C13" t="s">
        <v>1077</v>
      </c>
      <c r="D13" t="s">
        <v>596</v>
      </c>
      <c r="E13" t="s">
        <v>106</v>
      </c>
      <c r="F13" t="s">
        <v>1078</v>
      </c>
      <c r="G13" s="77">
        <v>17524.150000000001</v>
      </c>
      <c r="H13" s="77">
        <v>83.106100000000083</v>
      </c>
      <c r="I13" s="77">
        <v>51.5989680988205</v>
      </c>
      <c r="J13" s="78">
        <v>0</v>
      </c>
      <c r="K13" s="78">
        <v>4.65E-2</v>
      </c>
      <c r="L13" s="78">
        <v>0</v>
      </c>
    </row>
    <row r="14" spans="2:59">
      <c r="B14" t="s">
        <v>1079</v>
      </c>
      <c r="C14" t="s">
        <v>1080</v>
      </c>
      <c r="D14" t="s">
        <v>596</v>
      </c>
      <c r="E14" t="s">
        <v>106</v>
      </c>
      <c r="F14" t="s">
        <v>1081</v>
      </c>
      <c r="G14" s="77">
        <v>214884.48000000001</v>
      </c>
      <c r="H14" s="77">
        <v>96.836599999999962</v>
      </c>
      <c r="I14" s="77">
        <v>737.25161870634599</v>
      </c>
      <c r="J14" s="78">
        <v>0</v>
      </c>
      <c r="K14" s="78">
        <v>0.66400000000000003</v>
      </c>
      <c r="L14" s="78">
        <v>4.0000000000000002E-4</v>
      </c>
    </row>
    <row r="15" spans="2:59">
      <c r="B15" t="s">
        <v>1082</v>
      </c>
      <c r="C15" t="s">
        <v>1083</v>
      </c>
      <c r="D15" t="s">
        <v>490</v>
      </c>
      <c r="E15" t="s">
        <v>102</v>
      </c>
      <c r="F15" t="s">
        <v>1084</v>
      </c>
      <c r="G15" s="77">
        <v>778393.36</v>
      </c>
      <c r="H15" s="77">
        <v>41.297521600000032</v>
      </c>
      <c r="I15" s="77">
        <v>321.45716597896597</v>
      </c>
      <c r="J15" s="78">
        <v>0</v>
      </c>
      <c r="K15" s="78">
        <v>0.28949999999999998</v>
      </c>
      <c r="L15" s="78">
        <v>2.0000000000000001E-4</v>
      </c>
    </row>
    <row r="16" spans="2:59">
      <c r="B16" s="79" t="s">
        <v>865</v>
      </c>
      <c r="C16" s="16"/>
      <c r="D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236</v>
      </c>
      <c r="C17" t="s">
        <v>236</v>
      </c>
      <c r="D17" t="s">
        <v>236</v>
      </c>
      <c r="E17" t="s">
        <v>236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242</v>
      </c>
      <c r="C18" s="16"/>
      <c r="D18" s="16"/>
    </row>
    <row r="19" spans="2:12">
      <c r="B19" t="s">
        <v>305</v>
      </c>
      <c r="C19" s="16"/>
      <c r="D19" s="16"/>
    </row>
    <row r="20" spans="2:12">
      <c r="B20" t="s">
        <v>306</v>
      </c>
      <c r="C20" s="16"/>
      <c r="D20" s="16"/>
    </row>
    <row r="21" spans="2:12">
      <c r="B21" t="s">
        <v>307</v>
      </c>
      <c r="C21" s="16"/>
      <c r="D21" s="16"/>
    </row>
    <row r="22" spans="2:12">
      <c r="C22" s="16"/>
      <c r="D22" s="16"/>
    </row>
    <row r="23" spans="2:12">
      <c r="C23" s="16"/>
      <c r="D23" s="16"/>
    </row>
    <row r="24" spans="2:12">
      <c r="C24" s="16"/>
      <c r="D24" s="16"/>
    </row>
    <row r="25" spans="2:12">
      <c r="C25" s="16"/>
      <c r="D25" s="16"/>
    </row>
    <row r="26" spans="2:12">
      <c r="C26" s="16"/>
      <c r="D26" s="16"/>
    </row>
    <row r="27" spans="2:12">
      <c r="C27" s="16"/>
      <c r="D27" s="16"/>
    </row>
    <row r="28" spans="2:12">
      <c r="C28" s="16"/>
      <c r="D28" s="16"/>
    </row>
    <row r="29" spans="2:12">
      <c r="C29" s="16"/>
      <c r="D29" s="16"/>
    </row>
    <row r="30" spans="2:12">
      <c r="C30" s="16"/>
      <c r="D30" s="16"/>
    </row>
    <row r="31" spans="2:12">
      <c r="C31" s="16"/>
      <c r="D31" s="16"/>
    </row>
    <row r="32" spans="2:12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199</v>
      </c>
    </row>
    <row r="4" spans="2:52">
      <c r="B4" s="2" t="s">
        <v>3</v>
      </c>
      <c r="C4" t="s">
        <v>200</v>
      </c>
    </row>
    <row r="6" spans="2:52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2:52" ht="26.25" customHeight="1">
      <c r="B7" s="103" t="s">
        <v>142</v>
      </c>
      <c r="C7" s="104"/>
      <c r="D7" s="104"/>
      <c r="E7" s="104"/>
      <c r="F7" s="104"/>
      <c r="G7" s="104"/>
      <c r="H7" s="104"/>
      <c r="I7" s="104"/>
      <c r="J7" s="104"/>
      <c r="K7" s="104"/>
      <c r="L7" s="105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866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236</v>
      </c>
      <c r="C14" t="s">
        <v>236</v>
      </c>
      <c r="D14" t="s">
        <v>236</v>
      </c>
      <c r="E14" t="s">
        <v>236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867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236</v>
      </c>
      <c r="C16" t="s">
        <v>236</v>
      </c>
      <c r="D16" t="s">
        <v>236</v>
      </c>
      <c r="E16" t="s">
        <v>236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1085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236</v>
      </c>
      <c r="C18" t="s">
        <v>236</v>
      </c>
      <c r="D18" t="s">
        <v>236</v>
      </c>
      <c r="E18" t="s">
        <v>236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868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236</v>
      </c>
      <c r="C20" t="s">
        <v>236</v>
      </c>
      <c r="D20" t="s">
        <v>236</v>
      </c>
      <c r="E20" t="s">
        <v>236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563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236</v>
      </c>
      <c r="C22" t="s">
        <v>236</v>
      </c>
      <c r="D22" t="s">
        <v>236</v>
      </c>
      <c r="E22" t="s">
        <v>236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240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866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236</v>
      </c>
      <c r="C25" t="s">
        <v>236</v>
      </c>
      <c r="D25" t="s">
        <v>236</v>
      </c>
      <c r="E25" t="s">
        <v>236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869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236</v>
      </c>
      <c r="C27" t="s">
        <v>236</v>
      </c>
      <c r="D27" t="s">
        <v>236</v>
      </c>
      <c r="E27" t="s">
        <v>236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868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236</v>
      </c>
      <c r="C29" t="s">
        <v>236</v>
      </c>
      <c r="D29" t="s">
        <v>236</v>
      </c>
      <c r="E29" t="s">
        <v>236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870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236</v>
      </c>
      <c r="C31" t="s">
        <v>236</v>
      </c>
      <c r="D31" t="s">
        <v>236</v>
      </c>
      <c r="E31" t="s">
        <v>236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563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236</v>
      </c>
      <c r="C33" t="s">
        <v>236</v>
      </c>
      <c r="D33" t="s">
        <v>236</v>
      </c>
      <c r="E33" t="s">
        <v>236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242</v>
      </c>
      <c r="C34" s="16"/>
      <c r="D34" s="16"/>
    </row>
    <row r="35" spans="2:12">
      <c r="B35" t="s">
        <v>305</v>
      </c>
      <c r="C35" s="16"/>
      <c r="D35" s="16"/>
    </row>
    <row r="36" spans="2:12">
      <c r="B36" t="s">
        <v>306</v>
      </c>
      <c r="C36" s="16"/>
      <c r="D36" s="16"/>
    </row>
    <row r="37" spans="2:12">
      <c r="B37" t="s">
        <v>307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I32" sqref="I3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199</v>
      </c>
    </row>
    <row r="4" spans="2:13">
      <c r="B4" s="2" t="s">
        <v>3</v>
      </c>
      <c r="C4" t="s">
        <v>200</v>
      </c>
    </row>
    <row r="5" spans="2:13">
      <c r="B5" s="2"/>
    </row>
    <row r="7" spans="2:13" ht="26.25" customHeight="1">
      <c r="B7" s="93" t="s">
        <v>47</v>
      </c>
      <c r="C7" s="94"/>
      <c r="D7" s="94"/>
      <c r="E7" s="94"/>
      <c r="F7" s="94"/>
      <c r="G7" s="94"/>
      <c r="H7" s="94"/>
      <c r="I7" s="94"/>
      <c r="J7" s="94"/>
      <c r="K7" s="94"/>
      <c r="L7" s="94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J12+J35</f>
        <v>93810.29616225799</v>
      </c>
      <c r="K11" s="76">
        <f>J11/$J$11</f>
        <v>1</v>
      </c>
      <c r="L11" s="76">
        <f>J11/'סכום נכסי הקרן'!$C$42</f>
        <v>5.5544283678446729E-2</v>
      </c>
    </row>
    <row r="12" spans="2:13">
      <c r="B12" s="79" t="s">
        <v>204</v>
      </c>
      <c r="C12" s="26"/>
      <c r="D12" s="27"/>
      <c r="E12" s="27"/>
      <c r="F12" s="27"/>
      <c r="G12" s="27"/>
      <c r="H12" s="27"/>
      <c r="I12" s="80">
        <v>0</v>
      </c>
      <c r="J12" s="81">
        <f>J13+J16+J24</f>
        <v>93810.29616225799</v>
      </c>
      <c r="K12" s="80">
        <f t="shared" ref="K12:K39" si="0">J12/$J$11</f>
        <v>1</v>
      </c>
      <c r="L12" s="80">
        <f>J12/'סכום נכסי הקרן'!$C$42</f>
        <v>5.5544283678446729E-2</v>
      </c>
    </row>
    <row r="13" spans="2:13">
      <c r="B13" s="79" t="s">
        <v>205</v>
      </c>
      <c r="C13" s="26"/>
      <c r="D13" s="27"/>
      <c r="E13" s="27"/>
      <c r="F13" s="27"/>
      <c r="G13" s="27"/>
      <c r="H13" s="27"/>
      <c r="I13" s="80">
        <v>0</v>
      </c>
      <c r="J13" s="81">
        <f>J14+J15</f>
        <v>34271.158719999999</v>
      </c>
      <c r="K13" s="80">
        <f t="shared" si="0"/>
        <v>0.36532406486302155</v>
      </c>
      <c r="L13" s="80">
        <f>J13/'סכום נכסי הקרן'!$C$42</f>
        <v>2.0291663493314942E-2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8">
        <v>0</v>
      </c>
      <c r="I14" s="78">
        <v>0</v>
      </c>
      <c r="J14" s="77">
        <v>9520.6539900000007</v>
      </c>
      <c r="K14" s="78">
        <f t="shared" si="0"/>
        <v>0.10148836939532417</v>
      </c>
      <c r="L14" s="78">
        <f>J14/'סכום נכסי הקרן'!$C$42</f>
        <v>5.6370987797568772E-3</v>
      </c>
    </row>
    <row r="15" spans="2:13">
      <c r="B15" t="s">
        <v>211</v>
      </c>
      <c r="C15" t="s">
        <v>212</v>
      </c>
      <c r="D15" t="s">
        <v>213</v>
      </c>
      <c r="E15" t="s">
        <v>209</v>
      </c>
      <c r="F15" t="s">
        <v>210</v>
      </c>
      <c r="G15" t="s">
        <v>102</v>
      </c>
      <c r="H15" s="78">
        <v>0</v>
      </c>
      <c r="I15" s="78">
        <v>0</v>
      </c>
      <c r="J15" s="77">
        <f>14225.8151+10524.68963</f>
        <v>24750.504730000001</v>
      </c>
      <c r="K15" s="78">
        <f t="shared" si="0"/>
        <v>0.26383569546769742</v>
      </c>
      <c r="L15" s="78">
        <f>J15/'סכום נכסי הקרן'!$C$42</f>
        <v>1.4654564713558067E-2</v>
      </c>
    </row>
    <row r="16" spans="2:13">
      <c r="B16" s="79" t="s">
        <v>214</v>
      </c>
      <c r="D16" s="16"/>
      <c r="I16" s="80">
        <v>0</v>
      </c>
      <c r="J16" s="81">
        <v>54329.545992257998</v>
      </c>
      <c r="K16" s="80">
        <f t="shared" si="0"/>
        <v>0.57914267638903383</v>
      </c>
      <c r="L16" s="80">
        <f>J16/'סכום נכסי הקרן'!$C$42</f>
        <v>3.2168065107647366E-2</v>
      </c>
    </row>
    <row r="17" spans="2:12">
      <c r="B17" t="s">
        <v>215</v>
      </c>
      <c r="C17" t="s">
        <v>216</v>
      </c>
      <c r="D17" t="s">
        <v>208</v>
      </c>
      <c r="E17" t="s">
        <v>209</v>
      </c>
      <c r="F17" t="s">
        <v>210</v>
      </c>
      <c r="G17" t="s">
        <v>110</v>
      </c>
      <c r="H17" s="78">
        <v>0</v>
      </c>
      <c r="I17" s="78">
        <v>0</v>
      </c>
      <c r="J17" s="77">
        <v>0.41359016999999998</v>
      </c>
      <c r="K17" s="78">
        <f t="shared" si="0"/>
        <v>4.408792924868696E-6</v>
      </c>
      <c r="L17" s="78">
        <f>J17/'סכום נכסי הקרן'!$C$42</f>
        <v>2.4488324489843575E-7</v>
      </c>
    </row>
    <row r="18" spans="2:12">
      <c r="B18" t="s">
        <v>217</v>
      </c>
      <c r="C18" t="s">
        <v>218</v>
      </c>
      <c r="D18" t="s">
        <v>213</v>
      </c>
      <c r="E18" t="s">
        <v>209</v>
      </c>
      <c r="F18" t="s">
        <v>210</v>
      </c>
      <c r="G18" t="s">
        <v>110</v>
      </c>
      <c r="H18" s="78">
        <v>0</v>
      </c>
      <c r="I18" s="78">
        <v>0</v>
      </c>
      <c r="J18" s="77">
        <v>16839.009456963999</v>
      </c>
      <c r="K18" s="78">
        <f t="shared" si="0"/>
        <v>0.17950065340203791</v>
      </c>
      <c r="L18" s="78">
        <f>J18/'סכום נכסי הקרן'!$C$42</f>
        <v>9.9702352130293381E-3</v>
      </c>
    </row>
    <row r="19" spans="2:12">
      <c r="B19" t="s">
        <v>219</v>
      </c>
      <c r="C19" t="s">
        <v>220</v>
      </c>
      <c r="D19" t="s">
        <v>221</v>
      </c>
      <c r="E19" t="s">
        <v>222</v>
      </c>
      <c r="F19" t="s">
        <v>150</v>
      </c>
      <c r="G19" t="s">
        <v>106</v>
      </c>
      <c r="H19" s="78">
        <v>0</v>
      </c>
      <c r="I19" s="78">
        <v>0</v>
      </c>
      <c r="J19" s="77">
        <v>402.66772508999998</v>
      </c>
      <c r="K19" s="78">
        <f t="shared" si="0"/>
        <v>4.2923617296072702E-3</v>
      </c>
      <c r="L19" s="78">
        <f>J19/'סכום נכסי הקרן'!$C$42</f>
        <v>2.3841615755981448E-4</v>
      </c>
    </row>
    <row r="20" spans="2:12">
      <c r="B20" t="s">
        <v>223</v>
      </c>
      <c r="C20" t="s">
        <v>224</v>
      </c>
      <c r="D20" t="s">
        <v>208</v>
      </c>
      <c r="E20" t="s">
        <v>209</v>
      </c>
      <c r="F20" t="s">
        <v>210</v>
      </c>
      <c r="G20" t="s">
        <v>106</v>
      </c>
      <c r="H20" s="78">
        <v>0</v>
      </c>
      <c r="I20" s="78">
        <v>0</v>
      </c>
      <c r="J20" s="77">
        <v>2191.3898583599998</v>
      </c>
      <c r="K20" s="78">
        <f t="shared" si="0"/>
        <v>2.3359801088035002E-2</v>
      </c>
      <c r="L20" s="78">
        <f>J20/'סכום נכסי הקרן'!$C$42</f>
        <v>1.2975034183059047E-3</v>
      </c>
    </row>
    <row r="21" spans="2:12">
      <c r="B21" t="s">
        <v>225</v>
      </c>
      <c r="C21" t="s">
        <v>226</v>
      </c>
      <c r="D21" t="s">
        <v>213</v>
      </c>
      <c r="E21" t="s">
        <v>209</v>
      </c>
      <c r="F21" t="s">
        <v>210</v>
      </c>
      <c r="G21" t="s">
        <v>106</v>
      </c>
      <c r="H21" s="78">
        <v>0</v>
      </c>
      <c r="I21" s="78">
        <v>0</v>
      </c>
      <c r="J21" s="77">
        <v>32973.382330829998</v>
      </c>
      <c r="K21" s="78">
        <f t="shared" si="0"/>
        <v>0.35149001420694731</v>
      </c>
      <c r="L21" s="78">
        <f>J21/'סכום נכסי הקרן'!$C$42</f>
        <v>1.9523261059251954E-2</v>
      </c>
    </row>
    <row r="22" spans="2:12">
      <c r="B22" t="s">
        <v>227</v>
      </c>
      <c r="C22" t="s">
        <v>226</v>
      </c>
      <c r="D22" t="s">
        <v>213</v>
      </c>
      <c r="E22" t="s">
        <v>209</v>
      </c>
      <c r="F22" t="s">
        <v>210</v>
      </c>
      <c r="G22" t="s">
        <v>106</v>
      </c>
      <c r="H22" s="78">
        <v>0</v>
      </c>
      <c r="I22" s="78">
        <v>0</v>
      </c>
      <c r="J22" s="77">
        <v>-0.75111600000000001</v>
      </c>
      <c r="K22" s="78">
        <f t="shared" si="0"/>
        <v>-8.0067543833444472E-6</v>
      </c>
      <c r="L22" s="78">
        <f>J22/'סכום נכסי הקרן'!$C$42</f>
        <v>-4.4472943681213085E-7</v>
      </c>
    </row>
    <row r="23" spans="2:12">
      <c r="B23" t="s">
        <v>228</v>
      </c>
      <c r="C23" t="s">
        <v>229</v>
      </c>
      <c r="D23" t="s">
        <v>213</v>
      </c>
      <c r="E23" t="s">
        <v>209</v>
      </c>
      <c r="F23" t="s">
        <v>210</v>
      </c>
      <c r="G23" t="s">
        <v>113</v>
      </c>
      <c r="H23" s="78">
        <v>0</v>
      </c>
      <c r="I23" s="78">
        <v>0</v>
      </c>
      <c r="J23" s="77">
        <v>1923.434146844</v>
      </c>
      <c r="K23" s="78">
        <f t="shared" si="0"/>
        <v>2.0503443923864738E-2</v>
      </c>
      <c r="L23" s="78">
        <f>J23/'סכום נכסי הקרן'!$C$42</f>
        <v>1.1388491056922678E-3</v>
      </c>
    </row>
    <row r="24" spans="2:12">
      <c r="B24" s="79" t="s">
        <v>230</v>
      </c>
      <c r="D24" s="16"/>
      <c r="I24" s="80">
        <v>0</v>
      </c>
      <c r="J24" s="81">
        <v>5209.5914499999999</v>
      </c>
      <c r="K24" s="80">
        <f t="shared" si="0"/>
        <v>5.5533258747944736E-2</v>
      </c>
      <c r="L24" s="80">
        <f>J24/'סכום נכסי הקרן'!$C$42</f>
        <v>3.0845550774844261E-3</v>
      </c>
    </row>
    <row r="25" spans="2:12">
      <c r="B25" t="s">
        <v>231</v>
      </c>
      <c r="C25" t="s">
        <v>232</v>
      </c>
      <c r="D25" t="s">
        <v>221</v>
      </c>
      <c r="E25" t="s">
        <v>222</v>
      </c>
      <c r="F25" t="s">
        <v>150</v>
      </c>
      <c r="G25" t="s">
        <v>102</v>
      </c>
      <c r="H25" s="78">
        <v>0</v>
      </c>
      <c r="I25" s="78">
        <v>0</v>
      </c>
      <c r="J25" s="77">
        <v>5205.4519700000001</v>
      </c>
      <c r="K25" s="78">
        <f t="shared" si="0"/>
        <v>5.5489132674695379E-2</v>
      </c>
      <c r="L25" s="78">
        <f>J25/'סכום נכסי הקרן'!$C$42</f>
        <v>3.0821041263542478E-3</v>
      </c>
    </row>
    <row r="26" spans="2:12">
      <c r="B26" t="s">
        <v>233</v>
      </c>
      <c r="C26" t="s">
        <v>234</v>
      </c>
      <c r="D26" t="s">
        <v>208</v>
      </c>
      <c r="E26" t="s">
        <v>209</v>
      </c>
      <c r="F26" t="s">
        <v>210</v>
      </c>
      <c r="G26" t="s">
        <v>102</v>
      </c>
      <c r="H26" s="78">
        <v>0</v>
      </c>
      <c r="I26" s="78">
        <v>0</v>
      </c>
      <c r="J26" s="77">
        <v>4.1394799999999998</v>
      </c>
      <c r="K26" s="78">
        <f t="shared" si="0"/>
        <v>4.412607324936052E-5</v>
      </c>
      <c r="L26" s="78">
        <f>J26/'סכום נכסי הקרן'!$C$42</f>
        <v>2.4509511301784003E-6</v>
      </c>
    </row>
    <row r="27" spans="2:12">
      <c r="B27" s="79" t="s">
        <v>235</v>
      </c>
      <c r="D27" s="16"/>
      <c r="I27" s="80">
        <v>0</v>
      </c>
      <c r="J27" s="81">
        <v>0</v>
      </c>
      <c r="K27" s="80">
        <f t="shared" si="0"/>
        <v>0</v>
      </c>
      <c r="L27" s="80">
        <f>J27/'סכום נכסי הקרן'!$C$42</f>
        <v>0</v>
      </c>
    </row>
    <row r="28" spans="2:12">
      <c r="B28" t="s">
        <v>236</v>
      </c>
      <c r="C28" t="s">
        <v>236</v>
      </c>
      <c r="D28" s="16"/>
      <c r="E28" t="s">
        <v>236</v>
      </c>
      <c r="G28" t="s">
        <v>236</v>
      </c>
      <c r="H28" s="78">
        <v>0</v>
      </c>
      <c r="I28" s="78">
        <v>0</v>
      </c>
      <c r="J28" s="77">
        <v>0</v>
      </c>
      <c r="K28" s="78">
        <f t="shared" si="0"/>
        <v>0</v>
      </c>
      <c r="L28" s="78">
        <f>J28/'סכום נכסי הקרן'!$C$42</f>
        <v>0</v>
      </c>
    </row>
    <row r="29" spans="2:12">
      <c r="B29" s="79" t="s">
        <v>237</v>
      </c>
      <c r="D29" s="16"/>
      <c r="I29" s="80">
        <v>0</v>
      </c>
      <c r="J29" s="81">
        <v>0</v>
      </c>
      <c r="K29" s="80">
        <f t="shared" si="0"/>
        <v>0</v>
      </c>
      <c r="L29" s="80">
        <f>J29/'סכום נכסי הקרן'!$C$42</f>
        <v>0</v>
      </c>
    </row>
    <row r="30" spans="2:12">
      <c r="B30" t="s">
        <v>236</v>
      </c>
      <c r="C30" t="s">
        <v>236</v>
      </c>
      <c r="D30" s="16"/>
      <c r="E30" t="s">
        <v>236</v>
      </c>
      <c r="G30" t="s">
        <v>236</v>
      </c>
      <c r="H30" s="78">
        <v>0</v>
      </c>
      <c r="I30" s="78">
        <v>0</v>
      </c>
      <c r="J30" s="77">
        <v>0</v>
      </c>
      <c r="K30" s="78">
        <f t="shared" si="0"/>
        <v>0</v>
      </c>
      <c r="L30" s="78">
        <f>J30/'סכום נכסי הקרן'!$C$42</f>
        <v>0</v>
      </c>
    </row>
    <row r="31" spans="2:12">
      <c r="B31" s="79" t="s">
        <v>238</v>
      </c>
      <c r="D31" s="16"/>
      <c r="I31" s="80">
        <v>0</v>
      </c>
      <c r="J31" s="81">
        <v>0</v>
      </c>
      <c r="K31" s="80">
        <f t="shared" si="0"/>
        <v>0</v>
      </c>
      <c r="L31" s="80">
        <f>J31/'סכום נכסי הקרן'!$C$42</f>
        <v>0</v>
      </c>
    </row>
    <row r="32" spans="2:12">
      <c r="B32" t="s">
        <v>236</v>
      </c>
      <c r="C32" t="s">
        <v>236</v>
      </c>
      <c r="D32" s="16"/>
      <c r="E32" t="s">
        <v>236</v>
      </c>
      <c r="G32" t="s">
        <v>236</v>
      </c>
      <c r="H32" s="78">
        <v>0</v>
      </c>
      <c r="I32" s="78">
        <v>0</v>
      </c>
      <c r="J32" s="77">
        <v>0</v>
      </c>
      <c r="K32" s="78">
        <f t="shared" si="0"/>
        <v>0</v>
      </c>
      <c r="L32" s="78">
        <f>J32/'סכום נכסי הקרן'!$C$42</f>
        <v>0</v>
      </c>
    </row>
    <row r="33" spans="2:12">
      <c r="B33" s="79" t="s">
        <v>239</v>
      </c>
      <c r="D33" s="16"/>
      <c r="I33" s="80">
        <v>0</v>
      </c>
      <c r="J33" s="81">
        <v>0</v>
      </c>
      <c r="K33" s="80">
        <f t="shared" si="0"/>
        <v>0</v>
      </c>
      <c r="L33" s="80">
        <f>J33/'סכום נכסי הקרן'!$C$42</f>
        <v>0</v>
      </c>
    </row>
    <row r="34" spans="2:12">
      <c r="B34" t="s">
        <v>236</v>
      </c>
      <c r="C34" t="s">
        <v>236</v>
      </c>
      <c r="D34" s="16"/>
      <c r="E34" t="s">
        <v>236</v>
      </c>
      <c r="G34" t="s">
        <v>236</v>
      </c>
      <c r="H34" s="78">
        <v>0</v>
      </c>
      <c r="I34" s="78">
        <v>0</v>
      </c>
      <c r="J34" s="77">
        <v>0</v>
      </c>
      <c r="K34" s="78">
        <f t="shared" si="0"/>
        <v>0</v>
      </c>
      <c r="L34" s="78">
        <f>J34/'סכום נכסי הקרן'!$C$42</f>
        <v>0</v>
      </c>
    </row>
    <row r="35" spans="2:12">
      <c r="B35" s="79" t="s">
        <v>240</v>
      </c>
      <c r="D35" s="16"/>
      <c r="I35" s="80">
        <v>0</v>
      </c>
      <c r="J35" s="81">
        <v>0</v>
      </c>
      <c r="K35" s="80">
        <f t="shared" si="0"/>
        <v>0</v>
      </c>
      <c r="L35" s="80">
        <f>J35/'סכום נכסי הקרן'!$C$42</f>
        <v>0</v>
      </c>
    </row>
    <row r="36" spans="2:12">
      <c r="B36" s="79" t="s">
        <v>241</v>
      </c>
      <c r="D36" s="16"/>
      <c r="I36" s="80">
        <v>0</v>
      </c>
      <c r="J36" s="81">
        <v>0</v>
      </c>
      <c r="K36" s="80">
        <f t="shared" si="0"/>
        <v>0</v>
      </c>
      <c r="L36" s="80">
        <f>J36/'סכום נכסי הקרן'!$C$42</f>
        <v>0</v>
      </c>
    </row>
    <row r="37" spans="2:12">
      <c r="B37" t="s">
        <v>236</v>
      </c>
      <c r="C37" t="s">
        <v>236</v>
      </c>
      <c r="D37" s="16"/>
      <c r="E37" t="s">
        <v>236</v>
      </c>
      <c r="G37" t="s">
        <v>236</v>
      </c>
      <c r="H37" s="78">
        <v>0</v>
      </c>
      <c r="I37" s="78">
        <v>0</v>
      </c>
      <c r="J37" s="77">
        <v>0</v>
      </c>
      <c r="K37" s="78">
        <f t="shared" si="0"/>
        <v>0</v>
      </c>
      <c r="L37" s="78">
        <f>J37/'סכום נכסי הקרן'!$C$42</f>
        <v>0</v>
      </c>
    </row>
    <row r="38" spans="2:12">
      <c r="B38" s="79" t="s">
        <v>239</v>
      </c>
      <c r="D38" s="16"/>
      <c r="I38" s="80">
        <v>0</v>
      </c>
      <c r="J38" s="81">
        <v>0</v>
      </c>
      <c r="K38" s="80">
        <f t="shared" si="0"/>
        <v>0</v>
      </c>
      <c r="L38" s="80">
        <f>J38/'סכום נכסי הקרן'!$C$42</f>
        <v>0</v>
      </c>
    </row>
    <row r="39" spans="2:12">
      <c r="B39" t="s">
        <v>236</v>
      </c>
      <c r="C39" t="s">
        <v>236</v>
      </c>
      <c r="D39" s="16"/>
      <c r="E39" t="s">
        <v>236</v>
      </c>
      <c r="G39" t="s">
        <v>236</v>
      </c>
      <c r="H39" s="78">
        <v>0</v>
      </c>
      <c r="I39" s="78">
        <v>0</v>
      </c>
      <c r="J39" s="77">
        <v>0</v>
      </c>
      <c r="K39" s="78">
        <f t="shared" si="0"/>
        <v>0</v>
      </c>
      <c r="L39" s="78">
        <f>J39/'סכום נכסי הקרן'!$C$42</f>
        <v>0</v>
      </c>
    </row>
    <row r="40" spans="2:12">
      <c r="B40" t="s">
        <v>242</v>
      </c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199</v>
      </c>
    </row>
    <row r="4" spans="2:49">
      <c r="B4" s="2" t="s">
        <v>3</v>
      </c>
      <c r="C4" t="s">
        <v>200</v>
      </c>
    </row>
    <row r="6" spans="2:49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5"/>
    </row>
    <row r="7" spans="2:49" ht="26.25" customHeight="1">
      <c r="B7" s="103" t="s">
        <v>143</v>
      </c>
      <c r="C7" s="104"/>
      <c r="D7" s="104"/>
      <c r="E7" s="104"/>
      <c r="F7" s="104"/>
      <c r="G7" s="104"/>
      <c r="H7" s="104"/>
      <c r="I7" s="104"/>
      <c r="J7" s="104"/>
      <c r="K7" s="105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-61518128</v>
      </c>
      <c r="H11" s="7"/>
      <c r="I11" s="75">
        <v>-5426.1627424029839</v>
      </c>
      <c r="J11" s="76">
        <v>1</v>
      </c>
      <c r="K11" s="76">
        <v>-3.2000000000000002E-3</v>
      </c>
      <c r="AW11" s="16"/>
    </row>
    <row r="12" spans="2:49">
      <c r="B12" s="79" t="s">
        <v>204</v>
      </c>
      <c r="C12" s="16"/>
      <c r="D12" s="16"/>
      <c r="G12" s="81">
        <v>-61518128</v>
      </c>
      <c r="I12" s="81">
        <v>-5426.1627424029839</v>
      </c>
      <c r="J12" s="80">
        <v>1</v>
      </c>
      <c r="K12" s="80">
        <v>-3.2000000000000002E-3</v>
      </c>
    </row>
    <row r="13" spans="2:49">
      <c r="B13" s="79" t="s">
        <v>866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236</v>
      </c>
      <c r="C14" t="s">
        <v>236</v>
      </c>
      <c r="D14" t="s">
        <v>236</v>
      </c>
      <c r="E14" t="s">
        <v>236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867</v>
      </c>
      <c r="C15" s="16"/>
      <c r="D15" s="16"/>
      <c r="G15" s="81">
        <v>-89683713</v>
      </c>
      <c r="I15" s="81">
        <v>-7438.4762350415303</v>
      </c>
      <c r="J15" s="80">
        <v>1.3709</v>
      </c>
      <c r="K15" s="80">
        <v>-4.4000000000000003E-3</v>
      </c>
    </row>
    <row r="16" spans="2:49">
      <c r="B16" t="s">
        <v>1086</v>
      </c>
      <c r="C16" t="s">
        <v>1087</v>
      </c>
      <c r="D16" t="s">
        <v>123</v>
      </c>
      <c r="E16" t="s">
        <v>110</v>
      </c>
      <c r="F16" t="s">
        <v>1074</v>
      </c>
      <c r="G16" s="77">
        <v>-23655524</v>
      </c>
      <c r="H16" s="77">
        <v>3.8820215261743725</v>
      </c>
      <c r="I16" s="77">
        <v>-918.31253380934504</v>
      </c>
      <c r="J16" s="78">
        <v>0.16919999999999999</v>
      </c>
      <c r="K16" s="78">
        <v>-5.0000000000000001E-4</v>
      </c>
    </row>
    <row r="17" spans="2:11">
      <c r="B17" t="s">
        <v>1088</v>
      </c>
      <c r="C17" t="s">
        <v>1089</v>
      </c>
      <c r="D17" t="s">
        <v>123</v>
      </c>
      <c r="E17" t="s">
        <v>110</v>
      </c>
      <c r="F17" t="s">
        <v>1074</v>
      </c>
      <c r="G17" s="77">
        <v>-735189</v>
      </c>
      <c r="H17" s="77">
        <v>3.7222711990188238</v>
      </c>
      <c r="I17" s="77">
        <v>-27.365728405354499</v>
      </c>
      <c r="J17" s="78">
        <v>5.0000000000000001E-3</v>
      </c>
      <c r="K17" s="78">
        <v>0</v>
      </c>
    </row>
    <row r="18" spans="2:11">
      <c r="B18" t="s">
        <v>1090</v>
      </c>
      <c r="C18" t="s">
        <v>1091</v>
      </c>
      <c r="D18" t="s">
        <v>123</v>
      </c>
      <c r="E18" t="s">
        <v>106</v>
      </c>
      <c r="F18" t="s">
        <v>1074</v>
      </c>
      <c r="G18" s="77">
        <v>-65018000</v>
      </c>
      <c r="H18" s="77">
        <v>9.9818827813123132</v>
      </c>
      <c r="I18" s="77">
        <v>-6490.0205467536398</v>
      </c>
      <c r="J18" s="78">
        <v>1.1960999999999999</v>
      </c>
      <c r="K18" s="78">
        <v>-3.8999999999999998E-3</v>
      </c>
    </row>
    <row r="19" spans="2:11">
      <c r="B19" t="s">
        <v>1092</v>
      </c>
      <c r="C19" t="s">
        <v>1093</v>
      </c>
      <c r="D19" t="s">
        <v>123</v>
      </c>
      <c r="E19" t="s">
        <v>113</v>
      </c>
      <c r="F19" t="s">
        <v>1074</v>
      </c>
      <c r="G19" s="77">
        <v>-275000</v>
      </c>
      <c r="H19" s="77">
        <v>1.0099731175238764</v>
      </c>
      <c r="I19" s="77">
        <v>-2.7774260731906599</v>
      </c>
      <c r="J19" s="78">
        <v>5.0000000000000001E-4</v>
      </c>
      <c r="K19" s="78">
        <v>0</v>
      </c>
    </row>
    <row r="20" spans="2:11">
      <c r="B20" s="79" t="s">
        <v>1085</v>
      </c>
      <c r="C20" s="16"/>
      <c r="D20" s="16"/>
      <c r="G20" s="81">
        <v>-456415</v>
      </c>
      <c r="I20" s="81">
        <v>1441.7102347994808</v>
      </c>
      <c r="J20" s="80">
        <v>-0.26569999999999999</v>
      </c>
      <c r="K20" s="80">
        <v>8.9999999999999998E-4</v>
      </c>
    </row>
    <row r="21" spans="2:11">
      <c r="B21" t="s">
        <v>1094</v>
      </c>
      <c r="C21" t="s">
        <v>1095</v>
      </c>
      <c r="D21" t="s">
        <v>123</v>
      </c>
      <c r="E21" t="s">
        <v>110</v>
      </c>
      <c r="F21" t="s">
        <v>257</v>
      </c>
      <c r="G21" s="77">
        <v>2734000</v>
      </c>
      <c r="H21" s="77">
        <v>-30.948322084077944</v>
      </c>
      <c r="I21" s="77">
        <v>-846.12712577869104</v>
      </c>
      <c r="J21" s="78">
        <v>0.15590000000000001</v>
      </c>
      <c r="K21" s="78">
        <v>-5.0000000000000001E-4</v>
      </c>
    </row>
    <row r="22" spans="2:11">
      <c r="B22" t="s">
        <v>1096</v>
      </c>
      <c r="C22" t="s">
        <v>1097</v>
      </c>
      <c r="D22" t="s">
        <v>123</v>
      </c>
      <c r="E22" t="s">
        <v>110</v>
      </c>
      <c r="F22" t="s">
        <v>1098</v>
      </c>
      <c r="G22" s="77">
        <v>2732000</v>
      </c>
      <c r="H22" s="77">
        <v>-33.086597225018522</v>
      </c>
      <c r="I22" s="77">
        <v>-903.92583618750598</v>
      </c>
      <c r="J22" s="78">
        <v>0.1666</v>
      </c>
      <c r="K22" s="78">
        <v>-5.0000000000000001E-4</v>
      </c>
    </row>
    <row r="23" spans="2:11">
      <c r="B23" t="s">
        <v>1099</v>
      </c>
      <c r="C23" t="s">
        <v>1100</v>
      </c>
      <c r="D23" t="s">
        <v>123</v>
      </c>
      <c r="E23" t="s">
        <v>110</v>
      </c>
      <c r="F23" t="s">
        <v>1101</v>
      </c>
      <c r="G23" s="77">
        <v>2732000</v>
      </c>
      <c r="H23" s="77">
        <v>-46.407000339997069</v>
      </c>
      <c r="I23" s="77">
        <v>-1267.8392492887201</v>
      </c>
      <c r="J23" s="78">
        <v>0.23369999999999999</v>
      </c>
      <c r="K23" s="78">
        <v>-8.0000000000000004E-4</v>
      </c>
    </row>
    <row r="24" spans="2:11">
      <c r="B24" t="s">
        <v>1102</v>
      </c>
      <c r="C24" t="s">
        <v>1103</v>
      </c>
      <c r="D24" t="s">
        <v>123</v>
      </c>
      <c r="E24" t="s">
        <v>110</v>
      </c>
      <c r="F24" t="s">
        <v>1104</v>
      </c>
      <c r="G24" s="77">
        <v>-8198000</v>
      </c>
      <c r="H24" s="77">
        <v>-53.855911980617591</v>
      </c>
      <c r="I24" s="77">
        <v>4415.1076641710297</v>
      </c>
      <c r="J24" s="78">
        <v>-0.81369999999999998</v>
      </c>
      <c r="K24" s="78">
        <v>2.5999999999999999E-3</v>
      </c>
    </row>
    <row r="25" spans="2:11">
      <c r="B25" t="s">
        <v>1105</v>
      </c>
      <c r="C25" t="s">
        <v>1106</v>
      </c>
      <c r="D25" t="s">
        <v>123</v>
      </c>
      <c r="E25" t="s">
        <v>113</v>
      </c>
      <c r="F25" t="s">
        <v>1074</v>
      </c>
      <c r="G25" s="77">
        <v>-456415</v>
      </c>
      <c r="H25" s="77">
        <v>-9.7487553834487688</v>
      </c>
      <c r="I25" s="77">
        <v>44.4947818833677</v>
      </c>
      <c r="J25" s="78">
        <v>-8.2000000000000007E-3</v>
      </c>
      <c r="K25" s="78">
        <v>0</v>
      </c>
    </row>
    <row r="26" spans="2:11">
      <c r="B26" s="79" t="s">
        <v>868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236</v>
      </c>
      <c r="C27" t="s">
        <v>236</v>
      </c>
      <c r="D27" t="s">
        <v>236</v>
      </c>
      <c r="E27" t="s">
        <v>236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563</v>
      </c>
      <c r="C28" s="16"/>
      <c r="D28" s="16"/>
      <c r="G28" s="81">
        <v>28622000</v>
      </c>
      <c r="I28" s="81">
        <v>570.60325783906603</v>
      </c>
      <c r="J28" s="80">
        <v>-0.1052</v>
      </c>
      <c r="K28" s="80">
        <v>2.9999999999999997E-4</v>
      </c>
    </row>
    <row r="29" spans="2:11">
      <c r="B29" t="s">
        <v>1107</v>
      </c>
      <c r="C29" t="s">
        <v>1108</v>
      </c>
      <c r="D29" t="s">
        <v>123</v>
      </c>
      <c r="E29" t="s">
        <v>102</v>
      </c>
      <c r="F29" t="s">
        <v>1109</v>
      </c>
      <c r="G29" s="77">
        <v>28622000</v>
      </c>
      <c r="H29" s="77">
        <v>1.9935827609498498</v>
      </c>
      <c r="I29" s="77">
        <v>570.60325783906603</v>
      </c>
      <c r="J29" s="78">
        <v>-0.1052</v>
      </c>
      <c r="K29" s="78">
        <v>2.9999999999999997E-4</v>
      </c>
    </row>
    <row r="30" spans="2:11">
      <c r="B30" s="79" t="s">
        <v>240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s="79" t="s">
        <v>866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236</v>
      </c>
      <c r="C32" t="s">
        <v>236</v>
      </c>
      <c r="D32" t="s">
        <v>236</v>
      </c>
      <c r="E32" t="s">
        <v>236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s="79" t="s">
        <v>869</v>
      </c>
      <c r="C33" s="16"/>
      <c r="D33" s="16"/>
      <c r="G33" s="81">
        <v>0</v>
      </c>
      <c r="I33" s="81">
        <v>0</v>
      </c>
      <c r="J33" s="80">
        <v>0</v>
      </c>
      <c r="K33" s="80">
        <v>0</v>
      </c>
    </row>
    <row r="34" spans="2:11">
      <c r="B34" t="s">
        <v>236</v>
      </c>
      <c r="C34" t="s">
        <v>236</v>
      </c>
      <c r="D34" t="s">
        <v>236</v>
      </c>
      <c r="E34" t="s">
        <v>236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</row>
    <row r="35" spans="2:11">
      <c r="B35" s="79" t="s">
        <v>868</v>
      </c>
      <c r="C35" s="16"/>
      <c r="D35" s="16"/>
      <c r="G35" s="81">
        <v>0</v>
      </c>
      <c r="I35" s="81">
        <v>0</v>
      </c>
      <c r="J35" s="80">
        <v>0</v>
      </c>
      <c r="K35" s="80">
        <v>0</v>
      </c>
    </row>
    <row r="36" spans="2:11">
      <c r="B36" t="s">
        <v>236</v>
      </c>
      <c r="C36" t="s">
        <v>236</v>
      </c>
      <c r="D36" t="s">
        <v>236</v>
      </c>
      <c r="E36" t="s">
        <v>236</v>
      </c>
      <c r="G36" s="77">
        <v>0</v>
      </c>
      <c r="H36" s="77">
        <v>0</v>
      </c>
      <c r="I36" s="77">
        <v>0</v>
      </c>
      <c r="J36" s="78">
        <v>0</v>
      </c>
      <c r="K36" s="78">
        <v>0</v>
      </c>
    </row>
    <row r="37" spans="2:11">
      <c r="B37" s="79" t="s">
        <v>563</v>
      </c>
      <c r="C37" s="16"/>
      <c r="D37" s="16"/>
      <c r="G37" s="81">
        <v>0</v>
      </c>
      <c r="I37" s="81">
        <v>0</v>
      </c>
      <c r="J37" s="80">
        <v>0</v>
      </c>
      <c r="K37" s="80">
        <v>0</v>
      </c>
    </row>
    <row r="38" spans="2:11">
      <c r="B38" t="s">
        <v>236</v>
      </c>
      <c r="C38" t="s">
        <v>236</v>
      </c>
      <c r="D38" t="s">
        <v>236</v>
      </c>
      <c r="E38" t="s">
        <v>236</v>
      </c>
      <c r="G38" s="77">
        <v>0</v>
      </c>
      <c r="H38" s="77">
        <v>0</v>
      </c>
      <c r="I38" s="77">
        <v>0</v>
      </c>
      <c r="J38" s="78">
        <v>0</v>
      </c>
      <c r="K38" s="78">
        <v>0</v>
      </c>
    </row>
    <row r="39" spans="2:11">
      <c r="B39" t="s">
        <v>242</v>
      </c>
      <c r="C39" s="16"/>
      <c r="D39" s="16"/>
    </row>
    <row r="40" spans="2:11">
      <c r="B40" t="s">
        <v>305</v>
      </c>
      <c r="C40" s="16"/>
      <c r="D40" s="16"/>
    </row>
    <row r="41" spans="2:11">
      <c r="B41" t="s">
        <v>306</v>
      </c>
      <c r="C41" s="16"/>
      <c r="D41" s="16"/>
    </row>
    <row r="42" spans="2:11">
      <c r="B42" t="s">
        <v>307</v>
      </c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6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199</v>
      </c>
    </row>
    <row r="4" spans="2:78">
      <c r="B4" s="2" t="s">
        <v>3</v>
      </c>
      <c r="C4" t="s">
        <v>200</v>
      </c>
    </row>
    <row r="6" spans="2:78" ht="26.25" customHeight="1">
      <c r="B6" s="103" t="s">
        <v>136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</row>
    <row r="7" spans="2:78" ht="26.25" customHeight="1">
      <c r="B7" s="103" t="s">
        <v>145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5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204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892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236</v>
      </c>
      <c r="C14" t="s">
        <v>236</v>
      </c>
      <c r="D14" s="16"/>
      <c r="E14" t="s">
        <v>236</v>
      </c>
      <c r="H14" s="77">
        <v>0</v>
      </c>
      <c r="I14" t="s">
        <v>236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893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236</v>
      </c>
      <c r="C16" t="s">
        <v>236</v>
      </c>
      <c r="D16" s="16"/>
      <c r="E16" t="s">
        <v>236</v>
      </c>
      <c r="H16" s="77">
        <v>0</v>
      </c>
      <c r="I16" t="s">
        <v>236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894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895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236</v>
      </c>
      <c r="C19" t="s">
        <v>236</v>
      </c>
      <c r="D19" s="16"/>
      <c r="E19" t="s">
        <v>236</v>
      </c>
      <c r="H19" s="77">
        <v>0</v>
      </c>
      <c r="I19" t="s">
        <v>236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896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236</v>
      </c>
      <c r="C21" t="s">
        <v>236</v>
      </c>
      <c r="D21" s="16"/>
      <c r="E21" t="s">
        <v>236</v>
      </c>
      <c r="H21" s="77">
        <v>0</v>
      </c>
      <c r="I21" t="s">
        <v>236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897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236</v>
      </c>
      <c r="C23" t="s">
        <v>236</v>
      </c>
      <c r="D23" s="16"/>
      <c r="E23" t="s">
        <v>236</v>
      </c>
      <c r="H23" s="77">
        <v>0</v>
      </c>
      <c r="I23" t="s">
        <v>236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898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236</v>
      </c>
      <c r="C25" t="s">
        <v>236</v>
      </c>
      <c r="D25" s="16"/>
      <c r="E25" t="s">
        <v>236</v>
      </c>
      <c r="H25" s="77">
        <v>0</v>
      </c>
      <c r="I25" t="s">
        <v>236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240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892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236</v>
      </c>
      <c r="C28" t="s">
        <v>236</v>
      </c>
      <c r="D28" s="16"/>
      <c r="E28" t="s">
        <v>236</v>
      </c>
      <c r="H28" s="77">
        <v>0</v>
      </c>
      <c r="I28" t="s">
        <v>236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893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236</v>
      </c>
      <c r="C30" t="s">
        <v>236</v>
      </c>
      <c r="D30" s="16"/>
      <c r="E30" t="s">
        <v>236</v>
      </c>
      <c r="H30" s="77">
        <v>0</v>
      </c>
      <c r="I30" t="s">
        <v>236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894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895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236</v>
      </c>
      <c r="C33" t="s">
        <v>236</v>
      </c>
      <c r="D33" s="16"/>
      <c r="E33" t="s">
        <v>236</v>
      </c>
      <c r="H33" s="77">
        <v>0</v>
      </c>
      <c r="I33" t="s">
        <v>236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896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236</v>
      </c>
      <c r="C35" t="s">
        <v>236</v>
      </c>
      <c r="D35" s="16"/>
      <c r="E35" t="s">
        <v>236</v>
      </c>
      <c r="H35" s="77">
        <v>0</v>
      </c>
      <c r="I35" t="s">
        <v>236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897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236</v>
      </c>
      <c r="C37" t="s">
        <v>236</v>
      </c>
      <c r="D37" s="16"/>
      <c r="E37" t="s">
        <v>236</v>
      </c>
      <c r="H37" s="77">
        <v>0</v>
      </c>
      <c r="I37" t="s">
        <v>236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898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236</v>
      </c>
      <c r="C39" t="s">
        <v>236</v>
      </c>
      <c r="D39" s="16"/>
      <c r="E39" t="s">
        <v>236</v>
      </c>
      <c r="H39" s="77">
        <v>0</v>
      </c>
      <c r="I39" t="s">
        <v>236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242</v>
      </c>
      <c r="D40" s="16"/>
    </row>
    <row r="41" spans="2:17">
      <c r="B41" t="s">
        <v>305</v>
      </c>
      <c r="D41" s="16"/>
    </row>
    <row r="42" spans="2:17">
      <c r="B42" t="s">
        <v>306</v>
      </c>
      <c r="D42" s="16"/>
    </row>
    <row r="43" spans="2:17">
      <c r="B43" t="s">
        <v>307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1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7"/>
  <sheetViews>
    <sheetView rightToLeft="1" workbookViewId="0">
      <selection activeCell="C14" sqref="C14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3" t="s">
        <v>146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5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1.01</v>
      </c>
      <c r="J11" s="18"/>
      <c r="K11" s="18"/>
      <c r="L11" s="18"/>
      <c r="M11" s="76">
        <v>9.1300000000000006E-2</v>
      </c>
      <c r="N11" s="75">
        <v>17568171.907000002</v>
      </c>
      <c r="O11" s="7"/>
      <c r="P11" s="75">
        <v>18758.290966895216</v>
      </c>
      <c r="Q11" s="76">
        <v>1</v>
      </c>
      <c r="R11" s="76">
        <v>1.12E-2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204</v>
      </c>
      <c r="I12" s="81">
        <v>1.01</v>
      </c>
      <c r="M12" s="80">
        <v>9.1300000000000006E-2</v>
      </c>
      <c r="N12" s="81">
        <v>17568171.907000002</v>
      </c>
      <c r="P12" s="81">
        <v>18758.290966895216</v>
      </c>
      <c r="Q12" s="80">
        <v>1</v>
      </c>
      <c r="R12" s="80">
        <v>1.12E-2</v>
      </c>
    </row>
    <row r="13" spans="2:60">
      <c r="B13" s="79" t="s">
        <v>1110</v>
      </c>
      <c r="I13" s="81">
        <v>0.94</v>
      </c>
      <c r="M13" s="80">
        <v>0</v>
      </c>
      <c r="N13" s="81">
        <v>517501.09700000001</v>
      </c>
      <c r="P13" s="81">
        <v>564.93404969253504</v>
      </c>
      <c r="Q13" s="80">
        <v>3.0099999999999998E-2</v>
      </c>
      <c r="R13" s="80">
        <v>2.9999999999999997E-4</v>
      </c>
    </row>
    <row r="14" spans="2:60">
      <c r="B14" t="s">
        <v>1185</v>
      </c>
      <c r="C14" t="s">
        <v>1111</v>
      </c>
      <c r="D14" t="s">
        <v>1112</v>
      </c>
      <c r="F14" t="s">
        <v>1113</v>
      </c>
      <c r="G14" t="s">
        <v>282</v>
      </c>
      <c r="H14" t="s">
        <v>1114</v>
      </c>
      <c r="I14" s="77">
        <v>0.93</v>
      </c>
      <c r="J14" t="s">
        <v>1115</v>
      </c>
      <c r="K14" t="s">
        <v>102</v>
      </c>
      <c r="L14" s="78">
        <v>0</v>
      </c>
      <c r="M14" s="78">
        <v>0</v>
      </c>
      <c r="N14" s="77">
        <v>501931.47700000001</v>
      </c>
      <c r="O14" s="77">
        <v>109.47621041454848</v>
      </c>
      <c r="P14" s="77">
        <v>549.49555989737098</v>
      </c>
      <c r="Q14" s="78">
        <v>2.93E-2</v>
      </c>
      <c r="R14" s="78">
        <v>2.9999999999999997E-4</v>
      </c>
    </row>
    <row r="15" spans="2:60">
      <c r="B15" t="s">
        <v>1186</v>
      </c>
      <c r="C15" t="s">
        <v>1111</v>
      </c>
      <c r="D15" t="s">
        <v>1116</v>
      </c>
      <c r="F15" t="s">
        <v>1113</v>
      </c>
      <c r="G15" t="s">
        <v>1117</v>
      </c>
      <c r="H15" t="s">
        <v>1114</v>
      </c>
      <c r="I15" s="77">
        <v>1.0900000000000001</v>
      </c>
      <c r="J15" t="s">
        <v>1115</v>
      </c>
      <c r="K15" t="s">
        <v>102</v>
      </c>
      <c r="L15" s="78">
        <v>0</v>
      </c>
      <c r="M15" s="78">
        <v>0</v>
      </c>
      <c r="N15" s="77">
        <v>15569.62</v>
      </c>
      <c r="O15" s="77">
        <v>99.157781597521321</v>
      </c>
      <c r="P15" s="77">
        <v>15.438489795163999</v>
      </c>
      <c r="Q15" s="78">
        <v>8.0000000000000004E-4</v>
      </c>
      <c r="R15" s="78">
        <v>0</v>
      </c>
    </row>
    <row r="16" spans="2:60">
      <c r="B16" s="79" t="s">
        <v>1118</v>
      </c>
      <c r="I16" s="81">
        <v>0</v>
      </c>
      <c r="M16" s="80">
        <v>0</v>
      </c>
      <c r="N16" s="81">
        <v>0</v>
      </c>
      <c r="P16" s="81">
        <v>0</v>
      </c>
      <c r="Q16" s="80">
        <v>0</v>
      </c>
      <c r="R16" s="80">
        <v>0</v>
      </c>
    </row>
    <row r="17" spans="2:18">
      <c r="B17" t="s">
        <v>236</v>
      </c>
      <c r="D17" t="s">
        <v>236</v>
      </c>
      <c r="F17" t="s">
        <v>236</v>
      </c>
      <c r="I17" s="77">
        <v>0</v>
      </c>
      <c r="J17" t="s">
        <v>236</v>
      </c>
      <c r="K17" t="s">
        <v>236</v>
      </c>
      <c r="L17" s="78">
        <v>0</v>
      </c>
      <c r="M17" s="78">
        <v>0</v>
      </c>
      <c r="N17" s="77">
        <v>0</v>
      </c>
      <c r="O17" s="77">
        <v>0</v>
      </c>
      <c r="P17" s="77">
        <v>0</v>
      </c>
      <c r="Q17" s="78">
        <v>0</v>
      </c>
      <c r="R17" s="78">
        <v>0</v>
      </c>
    </row>
    <row r="18" spans="2:18">
      <c r="B18" s="79" t="s">
        <v>1119</v>
      </c>
      <c r="I18" s="81">
        <v>0</v>
      </c>
      <c r="M18" s="80">
        <v>0</v>
      </c>
      <c r="N18" s="81">
        <v>0</v>
      </c>
      <c r="P18" s="81">
        <v>0</v>
      </c>
      <c r="Q18" s="80">
        <v>0</v>
      </c>
      <c r="R18" s="80">
        <v>0</v>
      </c>
    </row>
    <row r="19" spans="2:18">
      <c r="B19" t="s">
        <v>236</v>
      </c>
      <c r="D19" t="s">
        <v>236</v>
      </c>
      <c r="F19" t="s">
        <v>236</v>
      </c>
      <c r="I19" s="77">
        <v>0</v>
      </c>
      <c r="J19" t="s">
        <v>236</v>
      </c>
      <c r="K19" t="s">
        <v>236</v>
      </c>
      <c r="L19" s="78">
        <v>0</v>
      </c>
      <c r="M19" s="78">
        <v>0</v>
      </c>
      <c r="N19" s="77">
        <v>0</v>
      </c>
      <c r="O19" s="77">
        <v>0</v>
      </c>
      <c r="P19" s="77">
        <v>0</v>
      </c>
      <c r="Q19" s="78">
        <v>0</v>
      </c>
      <c r="R19" s="78">
        <v>0</v>
      </c>
    </row>
    <row r="20" spans="2:18">
      <c r="B20" s="79" t="s">
        <v>1120</v>
      </c>
      <c r="I20" s="81">
        <v>0.34</v>
      </c>
      <c r="M20" s="80">
        <v>3.6600000000000001E-2</v>
      </c>
      <c r="N20" s="81">
        <v>7288483.7000000002</v>
      </c>
      <c r="P20" s="81">
        <v>9437.5269231786806</v>
      </c>
      <c r="Q20" s="80">
        <v>0.50309999999999999</v>
      </c>
      <c r="R20" s="80">
        <v>5.5999999999999999E-3</v>
      </c>
    </row>
    <row r="21" spans="2:18">
      <c r="B21" t="s">
        <v>1121</v>
      </c>
      <c r="C21" t="s">
        <v>1111</v>
      </c>
      <c r="D21" t="s">
        <v>1122</v>
      </c>
      <c r="E21" t="s">
        <v>953</v>
      </c>
      <c r="F21" t="s">
        <v>1123</v>
      </c>
      <c r="G21" t="s">
        <v>520</v>
      </c>
      <c r="H21" t="s">
        <v>1114</v>
      </c>
      <c r="J21" t="s">
        <v>677</v>
      </c>
      <c r="K21" t="s">
        <v>102</v>
      </c>
      <c r="L21" s="78">
        <v>0</v>
      </c>
      <c r="M21" s="78">
        <v>0</v>
      </c>
      <c r="N21" s="77">
        <v>975943</v>
      </c>
      <c r="O21" s="77">
        <v>303.92156899999998</v>
      </c>
      <c r="P21" s="77">
        <v>2966.1012781456702</v>
      </c>
      <c r="Q21" s="78">
        <v>0.15809999999999999</v>
      </c>
      <c r="R21" s="78">
        <v>1.8E-3</v>
      </c>
    </row>
    <row r="22" spans="2:18">
      <c r="B22" t="s">
        <v>1124</v>
      </c>
      <c r="C22" t="s">
        <v>1111</v>
      </c>
      <c r="D22" t="s">
        <v>1125</v>
      </c>
      <c r="E22" t="s">
        <v>953</v>
      </c>
      <c r="F22" t="s">
        <v>1123</v>
      </c>
      <c r="G22" t="s">
        <v>1126</v>
      </c>
      <c r="H22" t="s">
        <v>1114</v>
      </c>
      <c r="I22" s="77">
        <v>0.49</v>
      </c>
      <c r="J22" t="s">
        <v>677</v>
      </c>
      <c r="K22" t="s">
        <v>102</v>
      </c>
      <c r="L22" s="78">
        <v>7.0000000000000007E-2</v>
      </c>
      <c r="M22" s="78">
        <v>5.3400000000000003E-2</v>
      </c>
      <c r="N22" s="77">
        <v>6312540.7000000002</v>
      </c>
      <c r="O22" s="77">
        <v>102.51697299999998</v>
      </c>
      <c r="P22" s="77">
        <v>6471.4256450330104</v>
      </c>
      <c r="Q22" s="78">
        <v>0.34499999999999997</v>
      </c>
      <c r="R22" s="78">
        <v>3.8999999999999998E-3</v>
      </c>
    </row>
    <row r="23" spans="2:18">
      <c r="B23" s="79" t="s">
        <v>1127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t="s">
        <v>236</v>
      </c>
      <c r="D24" t="s">
        <v>236</v>
      </c>
      <c r="F24" t="s">
        <v>236</v>
      </c>
      <c r="I24" s="77">
        <v>0</v>
      </c>
      <c r="J24" t="s">
        <v>236</v>
      </c>
      <c r="K24" t="s">
        <v>236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</row>
    <row r="25" spans="2:18">
      <c r="B25" s="79" t="s">
        <v>1128</v>
      </c>
      <c r="I25" s="81">
        <v>0</v>
      </c>
      <c r="M25" s="80">
        <v>0</v>
      </c>
      <c r="N25" s="81">
        <v>0</v>
      </c>
      <c r="P25" s="81">
        <v>0</v>
      </c>
      <c r="Q25" s="80">
        <v>0</v>
      </c>
      <c r="R25" s="80">
        <v>0</v>
      </c>
    </row>
    <row r="26" spans="2:18">
      <c r="B26" s="79" t="s">
        <v>1129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236</v>
      </c>
      <c r="D27" t="s">
        <v>236</v>
      </c>
      <c r="F27" t="s">
        <v>236</v>
      </c>
      <c r="I27" s="77">
        <v>0</v>
      </c>
      <c r="J27" t="s">
        <v>236</v>
      </c>
      <c r="K27" t="s">
        <v>236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1130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236</v>
      </c>
      <c r="D29" t="s">
        <v>236</v>
      </c>
      <c r="F29" t="s">
        <v>236</v>
      </c>
      <c r="I29" s="77">
        <v>0</v>
      </c>
      <c r="J29" t="s">
        <v>236</v>
      </c>
      <c r="K29" t="s">
        <v>236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1131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236</v>
      </c>
      <c r="D31" t="s">
        <v>236</v>
      </c>
      <c r="F31" t="s">
        <v>236</v>
      </c>
      <c r="I31" s="77">
        <v>0</v>
      </c>
      <c r="J31" t="s">
        <v>236</v>
      </c>
      <c r="K31" t="s">
        <v>236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1132</v>
      </c>
      <c r="I32" s="81">
        <v>1.74</v>
      </c>
      <c r="M32" s="80">
        <v>0.15620000000000001</v>
      </c>
      <c r="N32" s="81">
        <v>9762187.1099999994</v>
      </c>
      <c r="P32" s="81">
        <v>8755.8299940239995</v>
      </c>
      <c r="Q32" s="80">
        <v>0.46679999999999999</v>
      </c>
      <c r="R32" s="80">
        <v>5.1999999999999998E-3</v>
      </c>
    </row>
    <row r="33" spans="2:18">
      <c r="B33" t="s">
        <v>1133</v>
      </c>
      <c r="C33" t="s">
        <v>1111</v>
      </c>
      <c r="D33" t="s">
        <v>1134</v>
      </c>
      <c r="E33" t="s">
        <v>1135</v>
      </c>
      <c r="F33" t="s">
        <v>495</v>
      </c>
      <c r="G33" t="s">
        <v>1136</v>
      </c>
      <c r="H33" t="s">
        <v>150</v>
      </c>
      <c r="I33" s="77">
        <v>1.42</v>
      </c>
      <c r="J33" t="s">
        <v>457</v>
      </c>
      <c r="K33" t="s">
        <v>102</v>
      </c>
      <c r="L33" s="78">
        <v>5.1799999999999999E-2</v>
      </c>
      <c r="M33" s="78">
        <v>0.18149999999999999</v>
      </c>
      <c r="N33" s="77">
        <v>7504000</v>
      </c>
      <c r="O33" s="77">
        <v>88.04</v>
      </c>
      <c r="P33" s="77">
        <v>6606.5216</v>
      </c>
      <c r="Q33" s="78">
        <v>0.35220000000000001</v>
      </c>
      <c r="R33" s="78">
        <v>3.8999999999999998E-3</v>
      </c>
    </row>
    <row r="34" spans="2:18">
      <c r="B34" t="s">
        <v>1137</v>
      </c>
      <c r="C34" t="s">
        <v>1111</v>
      </c>
      <c r="D34" t="s">
        <v>1138</v>
      </c>
      <c r="E34" t="s">
        <v>948</v>
      </c>
      <c r="F34" t="s">
        <v>236</v>
      </c>
      <c r="G34" t="s">
        <v>1139</v>
      </c>
      <c r="H34" t="s">
        <v>861</v>
      </c>
      <c r="I34" s="77">
        <v>2.73</v>
      </c>
      <c r="J34" t="s">
        <v>324</v>
      </c>
      <c r="K34" t="s">
        <v>102</v>
      </c>
      <c r="L34" s="78">
        <v>5.2999999999999999E-2</v>
      </c>
      <c r="M34" s="78">
        <v>7.8600000000000003E-2</v>
      </c>
      <c r="N34" s="77">
        <v>2258187.11</v>
      </c>
      <c r="O34" s="77">
        <v>93.84</v>
      </c>
      <c r="P34" s="77">
        <v>2149.3083940239999</v>
      </c>
      <c r="Q34" s="78">
        <v>0.11459999999999999</v>
      </c>
      <c r="R34" s="78">
        <v>1.2999999999999999E-3</v>
      </c>
    </row>
    <row r="35" spans="2:18">
      <c r="B35" s="79" t="s">
        <v>240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s="79" t="s">
        <v>1140</v>
      </c>
      <c r="I36" s="81">
        <v>0</v>
      </c>
      <c r="M36" s="80">
        <v>0</v>
      </c>
      <c r="N36" s="81">
        <v>0</v>
      </c>
      <c r="P36" s="81">
        <v>0</v>
      </c>
      <c r="Q36" s="80">
        <v>0</v>
      </c>
      <c r="R36" s="80">
        <v>0</v>
      </c>
    </row>
    <row r="37" spans="2:18">
      <c r="B37" t="s">
        <v>236</v>
      </c>
      <c r="D37" t="s">
        <v>236</v>
      </c>
      <c r="F37" t="s">
        <v>236</v>
      </c>
      <c r="I37" s="77">
        <v>0</v>
      </c>
      <c r="J37" t="s">
        <v>236</v>
      </c>
      <c r="K37" t="s">
        <v>236</v>
      </c>
      <c r="L37" s="78">
        <v>0</v>
      </c>
      <c r="M37" s="78">
        <v>0</v>
      </c>
      <c r="N37" s="77">
        <v>0</v>
      </c>
      <c r="O37" s="77">
        <v>0</v>
      </c>
      <c r="P37" s="77">
        <v>0</v>
      </c>
      <c r="Q37" s="78">
        <v>0</v>
      </c>
      <c r="R37" s="78">
        <v>0</v>
      </c>
    </row>
    <row r="38" spans="2:18">
      <c r="B38" s="79" t="s">
        <v>1119</v>
      </c>
      <c r="I38" s="81">
        <v>0</v>
      </c>
      <c r="M38" s="80">
        <v>0</v>
      </c>
      <c r="N38" s="81">
        <v>0</v>
      </c>
      <c r="P38" s="81">
        <v>0</v>
      </c>
      <c r="Q38" s="80">
        <v>0</v>
      </c>
      <c r="R38" s="80">
        <v>0</v>
      </c>
    </row>
    <row r="39" spans="2:18">
      <c r="B39" t="s">
        <v>236</v>
      </c>
      <c r="D39" t="s">
        <v>236</v>
      </c>
      <c r="F39" t="s">
        <v>236</v>
      </c>
      <c r="I39" s="77">
        <v>0</v>
      </c>
      <c r="J39" t="s">
        <v>236</v>
      </c>
      <c r="K39" t="s">
        <v>236</v>
      </c>
      <c r="L39" s="78">
        <v>0</v>
      </c>
      <c r="M39" s="78">
        <v>0</v>
      </c>
      <c r="N39" s="77">
        <v>0</v>
      </c>
      <c r="O39" s="77">
        <v>0</v>
      </c>
      <c r="P39" s="77">
        <v>0</v>
      </c>
      <c r="Q39" s="78">
        <v>0</v>
      </c>
      <c r="R39" s="78">
        <v>0</v>
      </c>
    </row>
    <row r="40" spans="2:18">
      <c r="B40" s="79" t="s">
        <v>1120</v>
      </c>
      <c r="I40" s="81">
        <v>0</v>
      </c>
      <c r="M40" s="80">
        <v>0</v>
      </c>
      <c r="N40" s="81">
        <v>0</v>
      </c>
      <c r="P40" s="81">
        <v>0</v>
      </c>
      <c r="Q40" s="80">
        <v>0</v>
      </c>
      <c r="R40" s="80">
        <v>0</v>
      </c>
    </row>
    <row r="41" spans="2:18">
      <c r="B41" t="s">
        <v>236</v>
      </c>
      <c r="D41" t="s">
        <v>236</v>
      </c>
      <c r="F41" t="s">
        <v>236</v>
      </c>
      <c r="I41" s="77">
        <v>0</v>
      </c>
      <c r="J41" t="s">
        <v>236</v>
      </c>
      <c r="K41" t="s">
        <v>236</v>
      </c>
      <c r="L41" s="78">
        <v>0</v>
      </c>
      <c r="M41" s="78">
        <v>0</v>
      </c>
      <c r="N41" s="77">
        <v>0</v>
      </c>
      <c r="O41" s="77">
        <v>0</v>
      </c>
      <c r="P41" s="77">
        <v>0</v>
      </c>
      <c r="Q41" s="78">
        <v>0</v>
      </c>
      <c r="R41" s="78">
        <v>0</v>
      </c>
    </row>
    <row r="42" spans="2:18">
      <c r="B42" s="79" t="s">
        <v>1132</v>
      </c>
      <c r="I42" s="81">
        <v>0</v>
      </c>
      <c r="M42" s="80">
        <v>0</v>
      </c>
      <c r="N42" s="81">
        <v>0</v>
      </c>
      <c r="P42" s="81">
        <v>0</v>
      </c>
      <c r="Q42" s="80">
        <v>0</v>
      </c>
      <c r="R42" s="80">
        <v>0</v>
      </c>
    </row>
    <row r="43" spans="2:18">
      <c r="B43" t="s">
        <v>236</v>
      </c>
      <c r="D43" t="s">
        <v>236</v>
      </c>
      <c r="F43" t="s">
        <v>236</v>
      </c>
      <c r="I43" s="77">
        <v>0</v>
      </c>
      <c r="J43" t="s">
        <v>236</v>
      </c>
      <c r="K43" t="s">
        <v>236</v>
      </c>
      <c r="L43" s="78">
        <v>0</v>
      </c>
      <c r="M43" s="78">
        <v>0</v>
      </c>
      <c r="N43" s="77">
        <v>0</v>
      </c>
      <c r="O43" s="77">
        <v>0</v>
      </c>
      <c r="P43" s="77">
        <v>0</v>
      </c>
      <c r="Q43" s="78">
        <v>0</v>
      </c>
      <c r="R43" s="78">
        <v>0</v>
      </c>
    </row>
    <row r="44" spans="2:18">
      <c r="B44" t="s">
        <v>242</v>
      </c>
    </row>
    <row r="45" spans="2:18">
      <c r="B45" t="s">
        <v>305</v>
      </c>
    </row>
    <row r="46" spans="2:18">
      <c r="B46" t="s">
        <v>306</v>
      </c>
    </row>
    <row r="47" spans="2:18">
      <c r="B47" t="s">
        <v>307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199</v>
      </c>
    </row>
    <row r="4" spans="2:64">
      <c r="B4" s="2" t="s">
        <v>3</v>
      </c>
      <c r="C4" t="s">
        <v>200</v>
      </c>
    </row>
    <row r="5" spans="2:64">
      <c r="B5" s="2"/>
    </row>
    <row r="7" spans="2:64" ht="26.25" customHeight="1">
      <c r="B7" s="103" t="s">
        <v>153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204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904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236</v>
      </c>
      <c r="C14" t="s">
        <v>236</v>
      </c>
      <c r="E14" t="s">
        <v>236</v>
      </c>
      <c r="G14" s="77">
        <v>0</v>
      </c>
      <c r="H14" t="s">
        <v>236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905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236</v>
      </c>
      <c r="C16" t="s">
        <v>236</v>
      </c>
      <c r="E16" t="s">
        <v>236</v>
      </c>
      <c r="G16" s="77">
        <v>0</v>
      </c>
      <c r="H16" t="s">
        <v>236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1141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236</v>
      </c>
      <c r="C18" t="s">
        <v>236</v>
      </c>
      <c r="E18" t="s">
        <v>236</v>
      </c>
      <c r="G18" s="77">
        <v>0</v>
      </c>
      <c r="H18" t="s">
        <v>236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1142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236</v>
      </c>
      <c r="C20" t="s">
        <v>236</v>
      </c>
      <c r="E20" t="s">
        <v>236</v>
      </c>
      <c r="G20" s="77">
        <v>0</v>
      </c>
      <c r="H20" t="s">
        <v>236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563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236</v>
      </c>
      <c r="C22" t="s">
        <v>236</v>
      </c>
      <c r="E22" t="s">
        <v>236</v>
      </c>
      <c r="G22" s="77">
        <v>0</v>
      </c>
      <c r="H22" t="s">
        <v>236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240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236</v>
      </c>
      <c r="C24" t="s">
        <v>236</v>
      </c>
      <c r="E24" t="s">
        <v>236</v>
      </c>
      <c r="G24" s="77">
        <v>0</v>
      </c>
      <c r="H24" t="s">
        <v>236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242</v>
      </c>
    </row>
    <row r="26" spans="2:15">
      <c r="B26" t="s">
        <v>305</v>
      </c>
    </row>
    <row r="27" spans="2:15">
      <c r="B27" t="s">
        <v>306</v>
      </c>
    </row>
    <row r="28" spans="2:15">
      <c r="B28" t="s">
        <v>307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5" spans="2:55">
      <c r="B5" s="2"/>
    </row>
    <row r="7" spans="2:55" ht="26.25" customHeight="1">
      <c r="B7" s="103" t="s">
        <v>156</v>
      </c>
      <c r="C7" s="104"/>
      <c r="D7" s="104"/>
      <c r="E7" s="104"/>
      <c r="F7" s="104"/>
      <c r="G7" s="104"/>
      <c r="H7" s="104"/>
      <c r="I7" s="104"/>
      <c r="J7" s="105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6">
        <v>0</v>
      </c>
      <c r="F11" s="7"/>
      <c r="G11" s="75">
        <v>136855.00048064711</v>
      </c>
      <c r="H11" s="76">
        <v>1</v>
      </c>
      <c r="I11" s="76">
        <v>8.1500000000000003E-2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204</v>
      </c>
      <c r="E12" s="80">
        <v>0</v>
      </c>
      <c r="F12" s="19"/>
      <c r="G12" s="81">
        <v>136855.00048064711</v>
      </c>
      <c r="H12" s="80">
        <v>1</v>
      </c>
      <c r="I12" s="80">
        <v>8.1500000000000003E-2</v>
      </c>
    </row>
    <row r="13" spans="2:55">
      <c r="B13" s="79" t="s">
        <v>1143</v>
      </c>
      <c r="E13" s="80">
        <v>0</v>
      </c>
      <c r="F13" s="19"/>
      <c r="G13" s="81">
        <v>136855.00048064711</v>
      </c>
      <c r="H13" s="80">
        <v>1</v>
      </c>
      <c r="I13" s="80">
        <v>8.1500000000000003E-2</v>
      </c>
    </row>
    <row r="14" spans="2:55">
      <c r="B14" t="s">
        <v>1144</v>
      </c>
      <c r="C14" t="s">
        <v>1145</v>
      </c>
      <c r="D14" t="s">
        <v>1146</v>
      </c>
      <c r="E14" s="78">
        <v>0</v>
      </c>
      <c r="F14" t="s">
        <v>102</v>
      </c>
      <c r="G14" s="77">
        <v>37157.500474034103</v>
      </c>
      <c r="H14" s="78">
        <v>0.27150000000000002</v>
      </c>
      <c r="I14" s="78">
        <v>2.2100000000000002E-2</v>
      </c>
      <c r="J14" t="s">
        <v>1147</v>
      </c>
    </row>
    <row r="15" spans="2:55">
      <c r="B15" t="s">
        <v>1148</v>
      </c>
      <c r="C15" t="s">
        <v>1145</v>
      </c>
      <c r="D15" t="s">
        <v>1146</v>
      </c>
      <c r="E15" s="78">
        <v>0</v>
      </c>
      <c r="F15" t="s">
        <v>102</v>
      </c>
      <c r="G15" s="77">
        <v>100322.500006613</v>
      </c>
      <c r="H15" s="78">
        <v>0.73309999999999997</v>
      </c>
      <c r="I15" s="78">
        <v>5.9799999999999999E-2</v>
      </c>
      <c r="J15" t="s">
        <v>1147</v>
      </c>
    </row>
    <row r="16" spans="2:55">
      <c r="B16" t="s">
        <v>1149</v>
      </c>
      <c r="C16" t="s">
        <v>1150</v>
      </c>
      <c r="D16" t="s">
        <v>1146</v>
      </c>
      <c r="E16" s="78">
        <v>0</v>
      </c>
      <c r="F16" t="s">
        <v>102</v>
      </c>
      <c r="G16" s="77">
        <v>-625</v>
      </c>
      <c r="H16" s="78">
        <v>-4.5999999999999999E-3</v>
      </c>
      <c r="I16" s="78">
        <v>-4.0000000000000002E-4</v>
      </c>
      <c r="J16" t="s">
        <v>1147</v>
      </c>
    </row>
    <row r="17" spans="2:9">
      <c r="B17" s="79" t="s">
        <v>1151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t="s">
        <v>236</v>
      </c>
      <c r="E18" s="78">
        <v>0</v>
      </c>
      <c r="F18" t="s">
        <v>236</v>
      </c>
      <c r="G18" s="77">
        <v>0</v>
      </c>
      <c r="H18" s="78">
        <v>0</v>
      </c>
      <c r="I18" s="78">
        <v>0</v>
      </c>
    </row>
    <row r="19" spans="2:9">
      <c r="B19" s="79" t="s">
        <v>240</v>
      </c>
      <c r="E19" s="80">
        <v>0</v>
      </c>
      <c r="F19" s="19"/>
      <c r="G19" s="81">
        <v>0</v>
      </c>
      <c r="H19" s="80">
        <v>0</v>
      </c>
      <c r="I19" s="80">
        <v>0</v>
      </c>
    </row>
    <row r="20" spans="2:9">
      <c r="B20" s="79" t="s">
        <v>1143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236</v>
      </c>
      <c r="E21" s="78">
        <v>0</v>
      </c>
      <c r="F21" t="s">
        <v>236</v>
      </c>
      <c r="G21" s="77">
        <v>0</v>
      </c>
      <c r="H21" s="78">
        <v>0</v>
      </c>
      <c r="I21" s="78">
        <v>0</v>
      </c>
    </row>
    <row r="22" spans="2:9">
      <c r="B22" s="79" t="s">
        <v>1151</v>
      </c>
      <c r="E22" s="80">
        <v>0</v>
      </c>
      <c r="F22" s="19"/>
      <c r="G22" s="81">
        <v>0</v>
      </c>
      <c r="H22" s="80">
        <v>0</v>
      </c>
      <c r="I22" s="80">
        <v>0</v>
      </c>
    </row>
    <row r="23" spans="2:9">
      <c r="B23" t="s">
        <v>236</v>
      </c>
      <c r="E23" s="78">
        <v>0</v>
      </c>
      <c r="F23" t="s">
        <v>236</v>
      </c>
      <c r="G23" s="77">
        <v>0</v>
      </c>
      <c r="H23" s="78">
        <v>0</v>
      </c>
      <c r="I23" s="78">
        <v>0</v>
      </c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7" spans="2:60" ht="26.25" customHeight="1">
      <c r="B7" s="103" t="s">
        <v>162</v>
      </c>
      <c r="C7" s="104"/>
      <c r="D7" s="104"/>
      <c r="E7" s="104"/>
      <c r="F7" s="104"/>
      <c r="G7" s="104"/>
      <c r="H7" s="104"/>
      <c r="I7" s="104"/>
      <c r="J7" s="104"/>
      <c r="K7" s="105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236</v>
      </c>
      <c r="D13" t="s">
        <v>236</v>
      </c>
      <c r="E13" s="19"/>
      <c r="F13" s="78">
        <v>0</v>
      </c>
      <c r="G13" t="s">
        <v>236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240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236</v>
      </c>
      <c r="D15" t="s">
        <v>236</v>
      </c>
      <c r="E15" s="19"/>
      <c r="F15" s="78">
        <v>0</v>
      </c>
      <c r="G15" t="s">
        <v>236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5" spans="2:60">
      <c r="B5" s="2"/>
    </row>
    <row r="7" spans="2:60" ht="26.25" customHeight="1">
      <c r="B7" s="103" t="s">
        <v>167</v>
      </c>
      <c r="C7" s="104"/>
      <c r="D7" s="104"/>
      <c r="E7" s="104"/>
      <c r="F7" s="104"/>
      <c r="G7" s="104"/>
      <c r="H7" s="104"/>
      <c r="I7" s="104"/>
      <c r="J7" s="104"/>
      <c r="K7" s="105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33751.030950847002</v>
      </c>
      <c r="J11" s="76">
        <v>1</v>
      </c>
      <c r="K11" s="76">
        <v>2.01E-2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236</v>
      </c>
      <c r="C13" t="s">
        <v>236</v>
      </c>
      <c r="D13" t="s">
        <v>236</v>
      </c>
      <c r="E13" s="19"/>
      <c r="F13" s="78">
        <v>0</v>
      </c>
      <c r="G13" t="s">
        <v>236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240</v>
      </c>
      <c r="D14" s="19"/>
      <c r="E14" s="19"/>
      <c r="F14" s="19"/>
      <c r="G14" s="19"/>
      <c r="H14" s="80">
        <v>0</v>
      </c>
      <c r="I14" s="81">
        <v>33751.030950847002</v>
      </c>
      <c r="J14" s="80">
        <v>1</v>
      </c>
      <c r="K14" s="80">
        <v>2.01E-2</v>
      </c>
    </row>
    <row r="15" spans="2:60">
      <c r="B15" t="s">
        <v>1152</v>
      </c>
      <c r="C15" t="s">
        <v>1153</v>
      </c>
      <c r="D15" t="s">
        <v>236</v>
      </c>
      <c r="E15" t="s">
        <v>861</v>
      </c>
      <c r="F15" s="78">
        <v>0</v>
      </c>
      <c r="G15" t="s">
        <v>202</v>
      </c>
      <c r="H15" s="78">
        <v>0</v>
      </c>
      <c r="I15" s="77">
        <v>-0.35046950399999999</v>
      </c>
      <c r="J15" s="78">
        <v>0</v>
      </c>
      <c r="K15" s="78">
        <v>0</v>
      </c>
    </row>
    <row r="16" spans="2:60">
      <c r="B16" t="s">
        <v>1154</v>
      </c>
      <c r="C16" t="s">
        <v>1155</v>
      </c>
      <c r="D16" t="s">
        <v>236</v>
      </c>
      <c r="E16" t="s">
        <v>861</v>
      </c>
      <c r="F16" s="78">
        <v>0</v>
      </c>
      <c r="G16" t="s">
        <v>113</v>
      </c>
      <c r="H16" s="78">
        <v>0</v>
      </c>
      <c r="I16" s="77">
        <v>2510.5513169830001</v>
      </c>
      <c r="J16" s="78">
        <v>7.4399999999999994E-2</v>
      </c>
      <c r="K16" s="78">
        <v>1.5E-3</v>
      </c>
    </row>
    <row r="17" spans="2:11">
      <c r="B17" t="s">
        <v>1156</v>
      </c>
      <c r="C17" t="s">
        <v>1157</v>
      </c>
      <c r="D17" t="s">
        <v>236</v>
      </c>
      <c r="E17" t="s">
        <v>861</v>
      </c>
      <c r="F17" s="78">
        <v>0</v>
      </c>
      <c r="G17" t="s">
        <v>203</v>
      </c>
      <c r="H17" s="78">
        <v>0</v>
      </c>
      <c r="I17" s="77">
        <v>-248.37856170000001</v>
      </c>
      <c r="J17" s="78">
        <v>-7.4000000000000003E-3</v>
      </c>
      <c r="K17" s="78">
        <v>-1E-4</v>
      </c>
    </row>
    <row r="18" spans="2:11">
      <c r="B18" t="s">
        <v>1158</v>
      </c>
      <c r="C18" t="s">
        <v>1159</v>
      </c>
      <c r="D18" t="s">
        <v>236</v>
      </c>
      <c r="E18" t="s">
        <v>861</v>
      </c>
      <c r="F18" s="78">
        <v>0</v>
      </c>
      <c r="G18" t="s">
        <v>110</v>
      </c>
      <c r="H18" s="78">
        <v>0</v>
      </c>
      <c r="I18" s="77">
        <v>-3591.2785302420002</v>
      </c>
      <c r="J18" s="78">
        <v>-0.10639999999999999</v>
      </c>
      <c r="K18" s="78">
        <v>-2.0999999999999999E-3</v>
      </c>
    </row>
    <row r="19" spans="2:11">
      <c r="B19" t="s">
        <v>1160</v>
      </c>
      <c r="C19" t="s">
        <v>1161</v>
      </c>
      <c r="D19" t="s">
        <v>236</v>
      </c>
      <c r="E19" t="s">
        <v>861</v>
      </c>
      <c r="F19" s="78">
        <v>0</v>
      </c>
      <c r="G19" t="s">
        <v>106</v>
      </c>
      <c r="H19" s="78">
        <v>0</v>
      </c>
      <c r="I19" s="77">
        <v>35080.487195310001</v>
      </c>
      <c r="J19" s="78">
        <v>1.0394000000000001</v>
      </c>
      <c r="K19" s="78">
        <v>2.0899999999999998E-2</v>
      </c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38"/>
  <sheetViews>
    <sheetView rightToLeft="1" topLeftCell="A7" workbookViewId="0">
      <selection activeCell="B27" sqref="B27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8.140625" style="16" bestFit="1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199</v>
      </c>
    </row>
    <row r="4" spans="2:17">
      <c r="B4" s="2" t="s">
        <v>3</v>
      </c>
      <c r="C4" t="s">
        <v>200</v>
      </c>
    </row>
    <row r="5" spans="2:17">
      <c r="B5" s="2"/>
    </row>
    <row r="7" spans="2:17" ht="26.25" customHeight="1">
      <c r="B7" s="103" t="s">
        <v>169</v>
      </c>
      <c r="C7" s="104"/>
      <c r="D7" s="104"/>
    </row>
    <row r="8" spans="2:17" s="19" customFormat="1" ht="63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f>C12+C29</f>
        <v>101778.36559708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2" t="s">
        <v>204</v>
      </c>
      <c r="C12" s="83">
        <f>SUM(C13:C27)</f>
        <v>67854.746471999999</v>
      </c>
      <c r="N12" s="16"/>
      <c r="O12" s="16"/>
      <c r="P12" s="16"/>
      <c r="Q12" s="16"/>
    </row>
    <row r="13" spans="2:17">
      <c r="B13" s="84" t="s">
        <v>1162</v>
      </c>
      <c r="C13" s="85">
        <v>2275.8986640000007</v>
      </c>
      <c r="D13" s="86">
        <v>45959</v>
      </c>
      <c r="N13" s="16"/>
      <c r="O13" s="16"/>
      <c r="P13" s="16"/>
      <c r="Q13" s="16"/>
    </row>
    <row r="14" spans="2:17">
      <c r="B14" s="84" t="s">
        <v>1163</v>
      </c>
      <c r="C14" s="85">
        <v>4091.93</v>
      </c>
      <c r="D14" s="86">
        <v>44961</v>
      </c>
      <c r="N14" s="16"/>
      <c r="O14" s="16"/>
      <c r="P14" s="16"/>
      <c r="Q14" s="16"/>
    </row>
    <row r="15" spans="2:17">
      <c r="B15" s="87" t="s">
        <v>1164</v>
      </c>
      <c r="C15" s="85">
        <v>1346.5972000000002</v>
      </c>
      <c r="D15" s="86">
        <v>45347</v>
      </c>
      <c r="N15" s="16"/>
      <c r="O15" s="16"/>
      <c r="P15" s="16"/>
      <c r="Q15" s="16"/>
    </row>
    <row r="16" spans="2:17">
      <c r="B16" s="84" t="s">
        <v>1165</v>
      </c>
      <c r="C16" s="85">
        <v>5409.75</v>
      </c>
      <c r="D16" s="86">
        <v>44854</v>
      </c>
      <c r="N16" s="16"/>
      <c r="O16" s="16"/>
      <c r="P16" s="16"/>
      <c r="Q16" s="16"/>
    </row>
    <row r="17" spans="2:17">
      <c r="B17" s="84" t="s">
        <v>1166</v>
      </c>
      <c r="C17" s="85">
        <v>9993.9560000000001</v>
      </c>
      <c r="D17" s="86">
        <v>44926</v>
      </c>
      <c r="N17" s="16"/>
      <c r="O17" s="16"/>
      <c r="P17" s="16"/>
      <c r="Q17" s="16"/>
    </row>
    <row r="18" spans="2:17">
      <c r="B18" s="84" t="s">
        <v>1167</v>
      </c>
      <c r="C18" s="85">
        <v>1414.395</v>
      </c>
      <c r="D18" s="86">
        <v>44926</v>
      </c>
      <c r="N18" s="16"/>
      <c r="O18" s="16"/>
      <c r="P18" s="16"/>
      <c r="Q18" s="16"/>
    </row>
    <row r="19" spans="2:17">
      <c r="B19" s="88" t="s">
        <v>1168</v>
      </c>
      <c r="C19" s="85">
        <v>3220.9989759999999</v>
      </c>
      <c r="D19" s="86">
        <v>46197</v>
      </c>
      <c r="N19" s="16"/>
      <c r="O19" s="16"/>
      <c r="P19" s="16"/>
      <c r="Q19" s="16"/>
    </row>
    <row r="20" spans="2:17">
      <c r="B20" s="84" t="s">
        <v>1169</v>
      </c>
      <c r="C20" s="85">
        <v>7726.1750000000002</v>
      </c>
      <c r="D20" s="86">
        <v>46196</v>
      </c>
      <c r="N20" s="16"/>
      <c r="O20" s="16"/>
      <c r="P20" s="16"/>
      <c r="Q20" s="16"/>
    </row>
    <row r="21" spans="2:17">
      <c r="B21" s="84" t="s">
        <v>1170</v>
      </c>
      <c r="C21" s="85">
        <v>3802.3350559999999</v>
      </c>
      <c r="D21" s="86">
        <v>47331</v>
      </c>
      <c r="N21" s="16"/>
      <c r="O21" s="16"/>
      <c r="P21" s="16"/>
      <c r="Q21" s="16"/>
    </row>
    <row r="22" spans="2:17">
      <c r="B22" s="84" t="s">
        <v>1171</v>
      </c>
      <c r="C22" s="85">
        <v>2256.9616160000005</v>
      </c>
      <c r="D22" s="86">
        <v>46386</v>
      </c>
      <c r="N22" s="16"/>
      <c r="O22" s="16"/>
      <c r="P22" s="16"/>
      <c r="Q22" s="16"/>
    </row>
    <row r="23" spans="2:17">
      <c r="B23" s="84" t="s">
        <v>1172</v>
      </c>
      <c r="C23" s="85">
        <v>7461.6719999999996</v>
      </c>
      <c r="D23" s="86">
        <v>46204</v>
      </c>
      <c r="N23" s="16"/>
      <c r="O23" s="16"/>
      <c r="P23" s="16"/>
      <c r="Q23" s="16"/>
    </row>
    <row r="24" spans="2:17">
      <c r="B24" s="84" t="s">
        <v>1173</v>
      </c>
      <c r="C24" s="85">
        <v>7305.6639999999998</v>
      </c>
      <c r="D24" s="86">
        <v>46182</v>
      </c>
      <c r="N24" s="16"/>
      <c r="O24" s="16"/>
      <c r="P24" s="16"/>
      <c r="Q24" s="16"/>
    </row>
    <row r="25" spans="2:17">
      <c r="B25" s="84" t="s">
        <v>1183</v>
      </c>
      <c r="C25" s="85">
        <v>5328.5330000000004</v>
      </c>
      <c r="D25" s="86">
        <v>46202</v>
      </c>
      <c r="N25" s="16"/>
      <c r="O25" s="16"/>
      <c r="P25" s="16"/>
      <c r="Q25" s="16"/>
    </row>
    <row r="26" spans="2:17">
      <c r="B26" t="s">
        <v>1188</v>
      </c>
      <c r="C26" s="85">
        <v>4763.9849999999997</v>
      </c>
      <c r="D26" s="86">
        <v>46213</v>
      </c>
      <c r="N26" s="16"/>
      <c r="O26" s="16"/>
      <c r="P26" s="16"/>
      <c r="Q26" s="16"/>
    </row>
    <row r="27" spans="2:17">
      <c r="B27" s="84" t="s">
        <v>1184</v>
      </c>
      <c r="C27" s="85">
        <v>1455.8949599999999</v>
      </c>
      <c r="D27" s="86">
        <v>46284</v>
      </c>
      <c r="N27" s="16"/>
      <c r="O27" s="16"/>
      <c r="P27" s="16"/>
      <c r="Q27" s="16"/>
    </row>
    <row r="28" spans="2:17">
      <c r="B28" s="84"/>
      <c r="C28" s="85"/>
      <c r="D28" s="86"/>
      <c r="N28" s="16"/>
      <c r="O28" s="16"/>
      <c r="P28" s="16"/>
      <c r="Q28" s="16"/>
    </row>
    <row r="29" spans="2:17">
      <c r="B29" s="82" t="s">
        <v>240</v>
      </c>
      <c r="C29" s="83">
        <f>SUM(C30:C38)</f>
        <v>33923.619125079997</v>
      </c>
      <c r="N29" s="16"/>
      <c r="O29" s="16"/>
      <c r="P29" s="16"/>
      <c r="Q29" s="16"/>
    </row>
    <row r="30" spans="2:17">
      <c r="B30" s="84" t="s">
        <v>1174</v>
      </c>
      <c r="C30" s="85">
        <v>1029.9766879999991</v>
      </c>
      <c r="D30" s="86">
        <v>45503</v>
      </c>
      <c r="N30" s="16"/>
      <c r="O30" s="16"/>
      <c r="P30" s="16"/>
      <c r="Q30" s="16"/>
    </row>
    <row r="31" spans="2:17">
      <c r="B31" s="84" t="s">
        <v>1175</v>
      </c>
      <c r="C31" s="85">
        <v>3310.551712</v>
      </c>
      <c r="D31" s="86">
        <v>44926</v>
      </c>
      <c r="N31" s="16"/>
      <c r="O31" s="16"/>
      <c r="P31" s="16"/>
      <c r="Q31" s="16"/>
    </row>
    <row r="32" spans="2:17">
      <c r="B32" s="84" t="s">
        <v>1176</v>
      </c>
      <c r="C32" s="85">
        <v>5409.3162239999992</v>
      </c>
      <c r="D32" s="86">
        <v>44926</v>
      </c>
      <c r="N32" s="16"/>
      <c r="O32" s="16"/>
      <c r="P32" s="16"/>
      <c r="Q32" s="16"/>
    </row>
    <row r="33" spans="2:17">
      <c r="B33" s="84" t="s">
        <v>1177</v>
      </c>
      <c r="C33" s="85">
        <v>6487.2481440000001</v>
      </c>
      <c r="D33" s="86">
        <v>44926</v>
      </c>
      <c r="N33" s="16"/>
      <c r="O33" s="16"/>
      <c r="P33" s="16"/>
      <c r="Q33" s="16"/>
    </row>
    <row r="34" spans="2:17">
      <c r="B34" s="84" t="s">
        <v>1178</v>
      </c>
      <c r="C34" s="85">
        <v>3928.9768959999997</v>
      </c>
      <c r="D34" s="86">
        <v>44926</v>
      </c>
      <c r="N34" s="16"/>
      <c r="O34" s="16"/>
      <c r="P34" s="16"/>
      <c r="Q34" s="16"/>
    </row>
    <row r="35" spans="2:17">
      <c r="B35" s="84" t="s">
        <v>1182</v>
      </c>
      <c r="C35" s="85">
        <v>6083.4794047999994</v>
      </c>
      <c r="D35" s="86">
        <v>45844</v>
      </c>
      <c r="N35" s="16"/>
      <c r="O35" s="16"/>
      <c r="P35" s="16"/>
      <c r="Q35" s="16"/>
    </row>
    <row r="36" spans="2:17">
      <c r="B36" s="84" t="s">
        <v>1179</v>
      </c>
      <c r="C36" s="85">
        <v>5066.102446079999</v>
      </c>
      <c r="D36" s="86">
        <v>45748</v>
      </c>
      <c r="N36" s="16"/>
      <c r="O36" s="16"/>
      <c r="P36" s="16"/>
      <c r="Q36" s="16"/>
    </row>
    <row r="37" spans="2:17">
      <c r="B37" s="84" t="s">
        <v>1180</v>
      </c>
      <c r="C37" s="85">
        <v>1106.16688</v>
      </c>
      <c r="D37" s="86">
        <v>47269</v>
      </c>
      <c r="N37" s="16"/>
      <c r="O37" s="16"/>
      <c r="P37" s="16"/>
      <c r="Q37" s="16"/>
    </row>
    <row r="38" spans="2:17">
      <c r="B38" s="84" t="s">
        <v>1181</v>
      </c>
      <c r="C38" s="85">
        <v>1501.8007302000001</v>
      </c>
      <c r="D38" s="86">
        <v>45261</v>
      </c>
      <c r="N38" s="16"/>
      <c r="O38" s="16"/>
      <c r="P38" s="16"/>
      <c r="Q38" s="16"/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103" t="s">
        <v>173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5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309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236</v>
      </c>
      <c r="C14" t="s">
        <v>236</v>
      </c>
      <c r="D14" t="s">
        <v>236</v>
      </c>
      <c r="E14" t="s">
        <v>236</v>
      </c>
      <c r="H14" s="77">
        <v>0</v>
      </c>
      <c r="I14" t="s">
        <v>236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268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236</v>
      </c>
      <c r="C16" t="s">
        <v>236</v>
      </c>
      <c r="D16" t="s">
        <v>236</v>
      </c>
      <c r="E16" t="s">
        <v>236</v>
      </c>
      <c r="H16" s="77">
        <v>0</v>
      </c>
      <c r="I16" t="s">
        <v>236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310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236</v>
      </c>
      <c r="C18" t="s">
        <v>236</v>
      </c>
      <c r="D18" t="s">
        <v>236</v>
      </c>
      <c r="E18" t="s">
        <v>236</v>
      </c>
      <c r="H18" s="77">
        <v>0</v>
      </c>
      <c r="I18" t="s">
        <v>236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563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236</v>
      </c>
      <c r="C20" t="s">
        <v>236</v>
      </c>
      <c r="D20" t="s">
        <v>236</v>
      </c>
      <c r="E20" t="s">
        <v>236</v>
      </c>
      <c r="H20" s="77">
        <v>0</v>
      </c>
      <c r="I20" t="s">
        <v>236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240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311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236</v>
      </c>
      <c r="C23" t="s">
        <v>236</v>
      </c>
      <c r="D23" t="s">
        <v>236</v>
      </c>
      <c r="E23" t="s">
        <v>236</v>
      </c>
      <c r="H23" s="77">
        <v>0</v>
      </c>
      <c r="I23" t="s">
        <v>236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312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236</v>
      </c>
      <c r="C25" t="s">
        <v>236</v>
      </c>
      <c r="D25" t="s">
        <v>236</v>
      </c>
      <c r="E25" t="s">
        <v>236</v>
      </c>
      <c r="H25" s="77">
        <v>0</v>
      </c>
      <c r="I25" t="s">
        <v>236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242</v>
      </c>
      <c r="D26" s="16"/>
    </row>
    <row r="27" spans="2:16">
      <c r="B27" t="s">
        <v>305</v>
      </c>
      <c r="D27" s="16"/>
    </row>
    <row r="28" spans="2:16">
      <c r="B28" t="s">
        <v>307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103" t="s">
        <v>177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5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904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236</v>
      </c>
      <c r="C14" t="s">
        <v>236</v>
      </c>
      <c r="D14" t="s">
        <v>236</v>
      </c>
      <c r="E14" t="s">
        <v>236</v>
      </c>
      <c r="H14" s="77">
        <v>0</v>
      </c>
      <c r="I14" t="s">
        <v>236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905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236</v>
      </c>
      <c r="C16" t="s">
        <v>236</v>
      </c>
      <c r="D16" t="s">
        <v>236</v>
      </c>
      <c r="E16" t="s">
        <v>236</v>
      </c>
      <c r="H16" s="77">
        <v>0</v>
      </c>
      <c r="I16" t="s">
        <v>236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310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236</v>
      </c>
      <c r="C18" t="s">
        <v>236</v>
      </c>
      <c r="D18" t="s">
        <v>236</v>
      </c>
      <c r="E18" t="s">
        <v>236</v>
      </c>
      <c r="H18" s="77">
        <v>0</v>
      </c>
      <c r="I18" t="s">
        <v>236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563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236</v>
      </c>
      <c r="C20" t="s">
        <v>236</v>
      </c>
      <c r="D20" t="s">
        <v>236</v>
      </c>
      <c r="E20" t="s">
        <v>236</v>
      </c>
      <c r="H20" s="77">
        <v>0</v>
      </c>
      <c r="I20" t="s">
        <v>236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240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311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236</v>
      </c>
      <c r="C23" t="s">
        <v>236</v>
      </c>
      <c r="D23" t="s">
        <v>236</v>
      </c>
      <c r="E23" t="s">
        <v>236</v>
      </c>
      <c r="H23" s="77">
        <v>0</v>
      </c>
      <c r="I23" t="s">
        <v>236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312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236</v>
      </c>
      <c r="C25" t="s">
        <v>236</v>
      </c>
      <c r="D25" t="s">
        <v>236</v>
      </c>
      <c r="E25" t="s">
        <v>236</v>
      </c>
      <c r="H25" s="77">
        <v>0</v>
      </c>
      <c r="I25" t="s">
        <v>236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242</v>
      </c>
      <c r="D26" s="16"/>
    </row>
    <row r="27" spans="2:16">
      <c r="B27" t="s">
        <v>305</v>
      </c>
      <c r="D27" s="16"/>
    </row>
    <row r="28" spans="2:16">
      <c r="B28" t="s">
        <v>307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1.7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7"/>
    </row>
    <row r="7" spans="2:53" ht="27.75" customHeight="1">
      <c r="B7" s="98" t="s">
        <v>69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100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4.76</v>
      </c>
      <c r="I11" s="7"/>
      <c r="J11" s="7"/>
      <c r="K11" s="76">
        <v>1.67E-2</v>
      </c>
      <c r="L11" s="75">
        <v>226169608</v>
      </c>
      <c r="M11" s="7"/>
      <c r="N11" s="75">
        <v>0</v>
      </c>
      <c r="O11" s="75">
        <v>239573.9100495</v>
      </c>
      <c r="P11" s="7"/>
      <c r="Q11" s="76">
        <v>1</v>
      </c>
      <c r="R11" s="76">
        <v>0.14269999999999999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204</v>
      </c>
      <c r="C12" s="16"/>
      <c r="D12" s="16"/>
      <c r="H12" s="81">
        <v>4.76</v>
      </c>
      <c r="K12" s="80">
        <v>1.67E-2</v>
      </c>
      <c r="L12" s="81">
        <v>226169608</v>
      </c>
      <c r="N12" s="81">
        <v>0</v>
      </c>
      <c r="O12" s="81">
        <v>239573.9100495</v>
      </c>
      <c r="Q12" s="80">
        <v>1</v>
      </c>
      <c r="R12" s="80">
        <v>0.14269999999999999</v>
      </c>
    </row>
    <row r="13" spans="2:53">
      <c r="B13" s="79" t="s">
        <v>243</v>
      </c>
      <c r="C13" s="16"/>
      <c r="D13" s="16"/>
      <c r="H13" s="81">
        <v>4.37</v>
      </c>
      <c r="K13" s="80">
        <v>1E-3</v>
      </c>
      <c r="L13" s="81">
        <v>86017744</v>
      </c>
      <c r="N13" s="81">
        <v>0</v>
      </c>
      <c r="O13" s="81">
        <v>99793.944660599998</v>
      </c>
      <c r="Q13" s="80">
        <v>0.41649999999999998</v>
      </c>
      <c r="R13" s="80">
        <v>5.9499999999999997E-2</v>
      </c>
    </row>
    <row r="14" spans="2:53">
      <c r="B14" s="79" t="s">
        <v>244</v>
      </c>
      <c r="C14" s="16"/>
      <c r="D14" s="16"/>
      <c r="H14" s="81">
        <v>4.37</v>
      </c>
      <c r="K14" s="80">
        <v>1E-3</v>
      </c>
      <c r="L14" s="81">
        <v>86017744</v>
      </c>
      <c r="N14" s="81">
        <v>0</v>
      </c>
      <c r="O14" s="81">
        <v>99793.944660599998</v>
      </c>
      <c r="Q14" s="80">
        <v>0.41649999999999998</v>
      </c>
      <c r="R14" s="80">
        <v>5.9499999999999997E-2</v>
      </c>
    </row>
    <row r="15" spans="2:53">
      <c r="B15" t="s">
        <v>245</v>
      </c>
      <c r="C15" t="s">
        <v>246</v>
      </c>
      <c r="D15" t="s">
        <v>100</v>
      </c>
      <c r="E15" t="s">
        <v>247</v>
      </c>
      <c r="G15" t="s">
        <v>248</v>
      </c>
      <c r="H15" s="77">
        <v>1.8</v>
      </c>
      <c r="I15" t="s">
        <v>102</v>
      </c>
      <c r="J15" s="78">
        <v>0.04</v>
      </c>
      <c r="K15" s="78">
        <v>-1E-4</v>
      </c>
      <c r="L15" s="77">
        <v>20062320</v>
      </c>
      <c r="M15" s="77">
        <v>142.69999999999999</v>
      </c>
      <c r="N15" s="77">
        <v>0</v>
      </c>
      <c r="O15" s="77">
        <v>28628.930639999999</v>
      </c>
      <c r="P15" s="78">
        <v>1.4E-3</v>
      </c>
      <c r="Q15" s="78">
        <v>0.1195</v>
      </c>
      <c r="R15" s="78">
        <v>1.7100000000000001E-2</v>
      </c>
    </row>
    <row r="16" spans="2:53">
      <c r="B16" t="s">
        <v>249</v>
      </c>
      <c r="C16" t="s">
        <v>250</v>
      </c>
      <c r="D16" t="s">
        <v>100</v>
      </c>
      <c r="E16" t="s">
        <v>247</v>
      </c>
      <c r="G16" t="s">
        <v>251</v>
      </c>
      <c r="H16" s="77">
        <v>1</v>
      </c>
      <c r="I16" t="s">
        <v>102</v>
      </c>
      <c r="J16" s="78">
        <v>1.7500000000000002E-2</v>
      </c>
      <c r="K16" s="78">
        <v>-2.8999999999999998E-3</v>
      </c>
      <c r="L16" s="77">
        <v>17737914</v>
      </c>
      <c r="M16" s="77">
        <v>111.05</v>
      </c>
      <c r="N16" s="77">
        <v>0</v>
      </c>
      <c r="O16" s="77">
        <v>19697.953496999999</v>
      </c>
      <c r="P16" s="78">
        <v>1.1000000000000001E-3</v>
      </c>
      <c r="Q16" s="78">
        <v>8.2199999999999995E-2</v>
      </c>
      <c r="R16" s="78">
        <v>1.17E-2</v>
      </c>
    </row>
    <row r="17" spans="2:18">
      <c r="B17" t="s">
        <v>252</v>
      </c>
      <c r="C17" t="s">
        <v>253</v>
      </c>
      <c r="D17" t="s">
        <v>100</v>
      </c>
      <c r="E17" t="s">
        <v>247</v>
      </c>
      <c r="G17" t="s">
        <v>254</v>
      </c>
      <c r="H17" s="77">
        <v>6.57</v>
      </c>
      <c r="I17" t="s">
        <v>102</v>
      </c>
      <c r="J17" s="78">
        <v>5.0000000000000001E-3</v>
      </c>
      <c r="K17" s="78">
        <v>5.1999999999999998E-3</v>
      </c>
      <c r="L17" s="77">
        <v>16193011</v>
      </c>
      <c r="M17" s="77">
        <v>107.02</v>
      </c>
      <c r="N17" s="77">
        <v>0</v>
      </c>
      <c r="O17" s="77">
        <v>17329.760372199999</v>
      </c>
      <c r="P17" s="78">
        <v>8.0000000000000004E-4</v>
      </c>
      <c r="Q17" s="78">
        <v>7.2300000000000003E-2</v>
      </c>
      <c r="R17" s="78">
        <v>1.03E-2</v>
      </c>
    </row>
    <row r="18" spans="2:18">
      <c r="B18" t="s">
        <v>255</v>
      </c>
      <c r="C18" t="s">
        <v>256</v>
      </c>
      <c r="D18" t="s">
        <v>100</v>
      </c>
      <c r="E18" t="s">
        <v>247</v>
      </c>
      <c r="G18" t="s">
        <v>257</v>
      </c>
      <c r="H18" s="77">
        <v>3.83</v>
      </c>
      <c r="I18" t="s">
        <v>102</v>
      </c>
      <c r="J18" s="78">
        <v>1E-3</v>
      </c>
      <c r="K18" s="78">
        <v>3.8999999999999998E-3</v>
      </c>
      <c r="L18" s="77">
        <v>4755538</v>
      </c>
      <c r="M18" s="77">
        <v>105.85</v>
      </c>
      <c r="N18" s="77">
        <v>0</v>
      </c>
      <c r="O18" s="77">
        <v>5033.736973</v>
      </c>
      <c r="P18" s="78">
        <v>4.0000000000000002E-4</v>
      </c>
      <c r="Q18" s="78">
        <v>2.1000000000000001E-2</v>
      </c>
      <c r="R18" s="78">
        <v>3.0000000000000001E-3</v>
      </c>
    </row>
    <row r="19" spans="2:18">
      <c r="B19" t="s">
        <v>258</v>
      </c>
      <c r="C19" t="s">
        <v>259</v>
      </c>
      <c r="D19" t="s">
        <v>100</v>
      </c>
      <c r="E19" t="s">
        <v>247</v>
      </c>
      <c r="G19" t="s">
        <v>257</v>
      </c>
      <c r="H19" s="77">
        <v>3.04</v>
      </c>
      <c r="I19" t="s">
        <v>102</v>
      </c>
      <c r="J19" s="78">
        <v>7.4999999999999997E-3</v>
      </c>
      <c r="K19" s="78">
        <v>3.3999999999999998E-3</v>
      </c>
      <c r="L19" s="77">
        <v>7750560</v>
      </c>
      <c r="M19" s="77">
        <v>109.52</v>
      </c>
      <c r="N19" s="77">
        <v>0</v>
      </c>
      <c r="O19" s="77">
        <v>8488.4133120000006</v>
      </c>
      <c r="P19" s="78">
        <v>4.0000000000000002E-4</v>
      </c>
      <c r="Q19" s="78">
        <v>3.5400000000000001E-2</v>
      </c>
      <c r="R19" s="78">
        <v>5.1000000000000004E-3</v>
      </c>
    </row>
    <row r="20" spans="2:18">
      <c r="B20" t="s">
        <v>260</v>
      </c>
      <c r="C20" t="s">
        <v>261</v>
      </c>
      <c r="D20" t="s">
        <v>100</v>
      </c>
      <c r="E20" t="s">
        <v>247</v>
      </c>
      <c r="G20" t="s">
        <v>262</v>
      </c>
      <c r="H20" s="77">
        <v>9.1300000000000008</v>
      </c>
      <c r="I20" t="s">
        <v>102</v>
      </c>
      <c r="J20" s="78">
        <v>1E-3</v>
      </c>
      <c r="K20" s="78">
        <v>6.6E-3</v>
      </c>
      <c r="L20" s="77">
        <v>9984492</v>
      </c>
      <c r="M20" s="77">
        <v>101.8</v>
      </c>
      <c r="N20" s="77">
        <v>0</v>
      </c>
      <c r="O20" s="77">
        <v>10164.212856</v>
      </c>
      <c r="P20" s="78">
        <v>8.0000000000000004E-4</v>
      </c>
      <c r="Q20" s="78">
        <v>4.24E-2</v>
      </c>
      <c r="R20" s="78">
        <v>6.1000000000000004E-3</v>
      </c>
    </row>
    <row r="21" spans="2:18">
      <c r="B21" t="s">
        <v>263</v>
      </c>
      <c r="C21" t="s">
        <v>264</v>
      </c>
      <c r="D21" t="s">
        <v>100</v>
      </c>
      <c r="E21" t="s">
        <v>247</v>
      </c>
      <c r="G21" t="s">
        <v>254</v>
      </c>
      <c r="H21" s="77">
        <v>4.5999999999999996</v>
      </c>
      <c r="I21" t="s">
        <v>102</v>
      </c>
      <c r="J21" s="78">
        <v>7.4999999999999997E-3</v>
      </c>
      <c r="K21" s="78">
        <v>-1.26E-2</v>
      </c>
      <c r="L21" s="77">
        <v>5746108</v>
      </c>
      <c r="M21" s="77">
        <v>110</v>
      </c>
      <c r="N21" s="77">
        <v>0</v>
      </c>
      <c r="O21" s="77">
        <v>6320.7187999999996</v>
      </c>
      <c r="P21" s="78">
        <v>2.9999999999999997E-4</v>
      </c>
      <c r="Q21" s="78">
        <v>2.64E-2</v>
      </c>
      <c r="R21" s="78">
        <v>3.8E-3</v>
      </c>
    </row>
    <row r="22" spans="2:18">
      <c r="B22" t="s">
        <v>265</v>
      </c>
      <c r="C22" t="s">
        <v>266</v>
      </c>
      <c r="D22" t="s">
        <v>100</v>
      </c>
      <c r="E22" t="s">
        <v>247</v>
      </c>
      <c r="G22" t="s">
        <v>267</v>
      </c>
      <c r="H22" s="77">
        <v>20.350000000000001</v>
      </c>
      <c r="I22" t="s">
        <v>102</v>
      </c>
      <c r="J22" s="78">
        <v>0.01</v>
      </c>
      <c r="K22" s="78">
        <v>9.5999999999999992E-3</v>
      </c>
      <c r="L22" s="77">
        <v>3787801</v>
      </c>
      <c r="M22" s="77">
        <v>109.04</v>
      </c>
      <c r="N22" s="77">
        <v>0</v>
      </c>
      <c r="O22" s="77">
        <v>4130.2182104000003</v>
      </c>
      <c r="P22" s="78">
        <v>2.0000000000000001E-4</v>
      </c>
      <c r="Q22" s="78">
        <v>1.72E-2</v>
      </c>
      <c r="R22" s="78">
        <v>2.5000000000000001E-3</v>
      </c>
    </row>
    <row r="23" spans="2:18">
      <c r="B23" s="79" t="s">
        <v>268</v>
      </c>
      <c r="C23" s="16"/>
      <c r="D23" s="16"/>
      <c r="H23" s="81">
        <v>5.05</v>
      </c>
      <c r="K23" s="80">
        <v>2.7900000000000001E-2</v>
      </c>
      <c r="L23" s="81">
        <v>140151864</v>
      </c>
      <c r="N23" s="81">
        <v>0</v>
      </c>
      <c r="O23" s="81">
        <v>139779.96538889999</v>
      </c>
      <c r="Q23" s="80">
        <v>0.58350000000000002</v>
      </c>
      <c r="R23" s="80">
        <v>8.3299999999999999E-2</v>
      </c>
    </row>
    <row r="24" spans="2:18">
      <c r="B24" s="79" t="s">
        <v>269</v>
      </c>
      <c r="C24" s="16"/>
      <c r="D24" s="16"/>
      <c r="H24" s="81">
        <v>0.86</v>
      </c>
      <c r="K24" s="80">
        <v>2.7799999999999998E-2</v>
      </c>
      <c r="L24" s="81">
        <v>50731400</v>
      </c>
      <c r="N24" s="81">
        <v>0</v>
      </c>
      <c r="O24" s="81">
        <v>49547.451486600003</v>
      </c>
      <c r="Q24" s="80">
        <v>0.20680000000000001</v>
      </c>
      <c r="R24" s="80">
        <v>2.9499999999999998E-2</v>
      </c>
    </row>
    <row r="25" spans="2:18">
      <c r="B25" t="s">
        <v>270</v>
      </c>
      <c r="C25" t="s">
        <v>271</v>
      </c>
      <c r="D25" t="s">
        <v>100</v>
      </c>
      <c r="E25" t="s">
        <v>247</v>
      </c>
      <c r="G25" t="s">
        <v>272</v>
      </c>
      <c r="H25" s="77">
        <v>0.93</v>
      </c>
      <c r="I25" t="s">
        <v>102</v>
      </c>
      <c r="J25" s="78">
        <v>0</v>
      </c>
      <c r="K25" s="78">
        <v>2.8500000000000001E-2</v>
      </c>
      <c r="L25" s="77">
        <v>12497651</v>
      </c>
      <c r="M25" s="77">
        <v>97.41</v>
      </c>
      <c r="N25" s="77">
        <v>0</v>
      </c>
      <c r="O25" s="77">
        <v>12173.9618391</v>
      </c>
      <c r="P25" s="78">
        <v>1E-3</v>
      </c>
      <c r="Q25" s="78">
        <v>5.0799999999999998E-2</v>
      </c>
      <c r="R25" s="78">
        <v>7.3000000000000001E-3</v>
      </c>
    </row>
    <row r="26" spans="2:18">
      <c r="B26" t="s">
        <v>273</v>
      </c>
      <c r="C26" t="s">
        <v>274</v>
      </c>
      <c r="D26" t="s">
        <v>100</v>
      </c>
      <c r="E26" t="s">
        <v>247</v>
      </c>
      <c r="G26" t="s">
        <v>275</v>
      </c>
      <c r="H26" s="77">
        <v>0.84</v>
      </c>
      <c r="I26" t="s">
        <v>102</v>
      </c>
      <c r="J26" s="78">
        <v>0</v>
      </c>
      <c r="K26" s="78">
        <v>2.75E-2</v>
      </c>
      <c r="L26" s="77">
        <v>38233749</v>
      </c>
      <c r="M26" s="77">
        <v>97.75</v>
      </c>
      <c r="N26" s="77">
        <v>0</v>
      </c>
      <c r="O26" s="77">
        <v>37373.489647499999</v>
      </c>
      <c r="P26" s="78">
        <v>3.2000000000000002E-3</v>
      </c>
      <c r="Q26" s="78">
        <v>0.156</v>
      </c>
      <c r="R26" s="78">
        <v>2.23E-2</v>
      </c>
    </row>
    <row r="27" spans="2:18">
      <c r="B27" s="79" t="s">
        <v>276</v>
      </c>
      <c r="C27" s="16"/>
      <c r="D27" s="16"/>
      <c r="H27" s="81">
        <v>7.19</v>
      </c>
      <c r="K27" s="80">
        <v>3.3300000000000003E-2</v>
      </c>
      <c r="L27" s="81">
        <v>75328436</v>
      </c>
      <c r="N27" s="81">
        <v>0</v>
      </c>
      <c r="O27" s="81">
        <v>76084.117790300006</v>
      </c>
      <c r="Q27" s="80">
        <v>0.31759999999999999</v>
      </c>
      <c r="R27" s="80">
        <v>4.53E-2</v>
      </c>
    </row>
    <row r="28" spans="2:18">
      <c r="B28" t="s">
        <v>277</v>
      </c>
      <c r="C28" t="s">
        <v>278</v>
      </c>
      <c r="D28" t="s">
        <v>100</v>
      </c>
      <c r="E28" t="s">
        <v>247</v>
      </c>
      <c r="G28" t="s">
        <v>279</v>
      </c>
      <c r="H28" s="77">
        <v>3.38</v>
      </c>
      <c r="I28" t="s">
        <v>102</v>
      </c>
      <c r="J28" s="78">
        <v>5.0000000000000001E-3</v>
      </c>
      <c r="K28" s="78">
        <v>3.2099999999999997E-2</v>
      </c>
      <c r="L28" s="77">
        <v>3805482</v>
      </c>
      <c r="M28" s="77">
        <v>91.65</v>
      </c>
      <c r="N28" s="77">
        <v>0</v>
      </c>
      <c r="O28" s="77">
        <v>3487.7242529999999</v>
      </c>
      <c r="P28" s="78">
        <v>2.0000000000000001E-4</v>
      </c>
      <c r="Q28" s="78">
        <v>1.46E-2</v>
      </c>
      <c r="R28" s="78">
        <v>2.0999999999999999E-3</v>
      </c>
    </row>
    <row r="29" spans="2:18">
      <c r="B29" t="s">
        <v>280</v>
      </c>
      <c r="C29" t="s">
        <v>281</v>
      </c>
      <c r="D29" t="s">
        <v>100</v>
      </c>
      <c r="E29" t="s">
        <v>247</v>
      </c>
      <c r="G29" t="s">
        <v>282</v>
      </c>
      <c r="H29" s="77">
        <v>2.08</v>
      </c>
      <c r="I29" t="s">
        <v>102</v>
      </c>
      <c r="J29" s="78">
        <v>4.0000000000000001E-3</v>
      </c>
      <c r="K29" s="78">
        <v>3.15E-2</v>
      </c>
      <c r="L29" s="77">
        <v>18259557</v>
      </c>
      <c r="M29" s="77">
        <v>94.89</v>
      </c>
      <c r="N29" s="77">
        <v>0</v>
      </c>
      <c r="O29" s="77">
        <v>17326.493637299998</v>
      </c>
      <c r="P29" s="78">
        <v>1.1000000000000001E-3</v>
      </c>
      <c r="Q29" s="78">
        <v>7.2300000000000003E-2</v>
      </c>
      <c r="R29" s="78">
        <v>1.03E-2</v>
      </c>
    </row>
    <row r="30" spans="2:18">
      <c r="B30" t="s">
        <v>283</v>
      </c>
      <c r="C30" t="s">
        <v>284</v>
      </c>
      <c r="D30" t="s">
        <v>100</v>
      </c>
      <c r="E30" t="s">
        <v>247</v>
      </c>
      <c r="G30" t="s">
        <v>285</v>
      </c>
      <c r="H30" s="77">
        <v>16.149999999999999</v>
      </c>
      <c r="I30" t="s">
        <v>102</v>
      </c>
      <c r="J30" s="78">
        <v>3.7499999999999999E-2</v>
      </c>
      <c r="K30" s="78">
        <v>3.7499999999999999E-2</v>
      </c>
      <c r="L30" s="77">
        <v>10721961</v>
      </c>
      <c r="M30" s="77">
        <v>101.8</v>
      </c>
      <c r="N30" s="77">
        <v>0</v>
      </c>
      <c r="O30" s="77">
        <v>10914.956297999999</v>
      </c>
      <c r="P30" s="78">
        <v>4.0000000000000002E-4</v>
      </c>
      <c r="Q30" s="78">
        <v>4.5600000000000002E-2</v>
      </c>
      <c r="R30" s="78">
        <v>6.4999999999999997E-3</v>
      </c>
    </row>
    <row r="31" spans="2:18">
      <c r="B31" t="s">
        <v>286</v>
      </c>
      <c r="C31" t="s">
        <v>287</v>
      </c>
      <c r="D31" t="s">
        <v>100</v>
      </c>
      <c r="E31" t="s">
        <v>247</v>
      </c>
      <c r="G31" t="s">
        <v>288</v>
      </c>
      <c r="H31" s="77">
        <v>12.96</v>
      </c>
      <c r="I31" t="s">
        <v>102</v>
      </c>
      <c r="J31" s="78">
        <v>1.4999999999999999E-2</v>
      </c>
      <c r="K31" s="78">
        <v>3.5400000000000001E-2</v>
      </c>
      <c r="L31" s="77">
        <v>9589234</v>
      </c>
      <c r="M31" s="77">
        <v>77.45</v>
      </c>
      <c r="N31" s="77">
        <v>0</v>
      </c>
      <c r="O31" s="77">
        <v>7426.8617329999997</v>
      </c>
      <c r="P31" s="78">
        <v>5.0000000000000001E-4</v>
      </c>
      <c r="Q31" s="78">
        <v>3.1E-2</v>
      </c>
      <c r="R31" s="78">
        <v>4.4000000000000003E-3</v>
      </c>
    </row>
    <row r="32" spans="2:18">
      <c r="B32" t="s">
        <v>289</v>
      </c>
      <c r="C32" t="s">
        <v>290</v>
      </c>
      <c r="D32" t="s">
        <v>100</v>
      </c>
      <c r="E32" t="s">
        <v>247</v>
      </c>
      <c r="G32" t="s">
        <v>291</v>
      </c>
      <c r="H32" s="77">
        <v>1.47</v>
      </c>
      <c r="I32" t="s">
        <v>102</v>
      </c>
      <c r="J32" s="78">
        <v>3.7499999999999999E-2</v>
      </c>
      <c r="K32" s="78">
        <v>3.0599999999999999E-2</v>
      </c>
      <c r="L32" s="77">
        <v>18450408</v>
      </c>
      <c r="M32" s="77">
        <v>102.85</v>
      </c>
      <c r="N32" s="77">
        <v>0</v>
      </c>
      <c r="O32" s="77">
        <v>18976.244628</v>
      </c>
      <c r="P32" s="78">
        <v>8.9999999999999998E-4</v>
      </c>
      <c r="Q32" s="78">
        <v>7.9200000000000007E-2</v>
      </c>
      <c r="R32" s="78">
        <v>1.1299999999999999E-2</v>
      </c>
    </row>
    <row r="33" spans="2:18">
      <c r="B33" t="s">
        <v>292</v>
      </c>
      <c r="C33" t="s">
        <v>293</v>
      </c>
      <c r="D33" t="s">
        <v>100</v>
      </c>
      <c r="E33" t="s">
        <v>247</v>
      </c>
      <c r="G33" t="s">
        <v>294</v>
      </c>
      <c r="H33" s="77">
        <v>0.83</v>
      </c>
      <c r="I33" t="s">
        <v>102</v>
      </c>
      <c r="J33" s="78">
        <v>1.5E-3</v>
      </c>
      <c r="K33" s="78">
        <v>2.7400000000000001E-2</v>
      </c>
      <c r="L33" s="77">
        <v>2651887</v>
      </c>
      <c r="M33" s="77">
        <v>97.92</v>
      </c>
      <c r="N33" s="77">
        <v>0</v>
      </c>
      <c r="O33" s="77">
        <v>2596.7277503999999</v>
      </c>
      <c r="P33" s="78">
        <v>2.0000000000000001E-4</v>
      </c>
      <c r="Q33" s="78">
        <v>1.0800000000000001E-2</v>
      </c>
      <c r="R33" s="78">
        <v>1.5E-3</v>
      </c>
    </row>
    <row r="34" spans="2:18">
      <c r="B34" t="s">
        <v>295</v>
      </c>
      <c r="C34" t="s">
        <v>296</v>
      </c>
      <c r="D34" t="s">
        <v>100</v>
      </c>
      <c r="E34" t="s">
        <v>247</v>
      </c>
      <c r="G34" t="s">
        <v>297</v>
      </c>
      <c r="H34" s="77">
        <v>12.82</v>
      </c>
      <c r="I34" t="s">
        <v>102</v>
      </c>
      <c r="J34" s="78">
        <v>5.5E-2</v>
      </c>
      <c r="K34" s="78">
        <v>3.61E-2</v>
      </c>
      <c r="L34" s="77">
        <v>11849907</v>
      </c>
      <c r="M34" s="77">
        <v>129.58000000000001</v>
      </c>
      <c r="N34" s="77">
        <v>0</v>
      </c>
      <c r="O34" s="77">
        <v>15355.1094906</v>
      </c>
      <c r="P34" s="78">
        <v>5.9999999999999995E-4</v>
      </c>
      <c r="Q34" s="78">
        <v>6.4100000000000004E-2</v>
      </c>
      <c r="R34" s="78">
        <v>9.1000000000000004E-3</v>
      </c>
    </row>
    <row r="35" spans="2:18">
      <c r="B35" s="79" t="s">
        <v>298</v>
      </c>
      <c r="C35" s="16"/>
      <c r="D35" s="16"/>
      <c r="H35" s="81">
        <v>8.17</v>
      </c>
      <c r="K35" s="80">
        <v>-5.0000000000000001E-4</v>
      </c>
      <c r="L35" s="81">
        <v>14092028</v>
      </c>
      <c r="N35" s="81">
        <v>0</v>
      </c>
      <c r="O35" s="81">
        <v>14148.396112</v>
      </c>
      <c r="Q35" s="80">
        <v>5.91E-2</v>
      </c>
      <c r="R35" s="80">
        <v>8.3999999999999995E-3</v>
      </c>
    </row>
    <row r="36" spans="2:18">
      <c r="B36" t="s">
        <v>299</v>
      </c>
      <c r="C36" t="s">
        <v>300</v>
      </c>
      <c r="D36" t="s">
        <v>100</v>
      </c>
      <c r="E36" t="s">
        <v>247</v>
      </c>
      <c r="G36" t="s">
        <v>301</v>
      </c>
      <c r="H36" s="77">
        <v>8.17</v>
      </c>
      <c r="I36" t="s">
        <v>102</v>
      </c>
      <c r="J36" s="78">
        <v>0</v>
      </c>
      <c r="K36" s="78">
        <v>-5.0000000000000001E-4</v>
      </c>
      <c r="L36" s="77">
        <v>14092028</v>
      </c>
      <c r="M36" s="77">
        <v>100.4</v>
      </c>
      <c r="N36" s="77">
        <v>0</v>
      </c>
      <c r="O36" s="77">
        <v>14148.396112</v>
      </c>
      <c r="P36" s="78">
        <v>6.9999999999999999E-4</v>
      </c>
      <c r="Q36" s="78">
        <v>5.91E-2</v>
      </c>
      <c r="R36" s="78">
        <v>8.3999999999999995E-3</v>
      </c>
    </row>
    <row r="37" spans="2:18">
      <c r="B37" s="79" t="s">
        <v>302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t="s">
        <v>236</v>
      </c>
      <c r="C38" t="s">
        <v>236</v>
      </c>
      <c r="D38" s="16"/>
      <c r="E38" t="s">
        <v>236</v>
      </c>
      <c r="H38" s="77">
        <v>0</v>
      </c>
      <c r="I38" t="s">
        <v>236</v>
      </c>
      <c r="J38" s="78">
        <v>0</v>
      </c>
      <c r="K38" s="78">
        <v>0</v>
      </c>
      <c r="L38" s="77">
        <v>0</v>
      </c>
      <c r="M38" s="77">
        <v>0</v>
      </c>
      <c r="O38" s="77">
        <v>0</v>
      </c>
      <c r="P38" s="78">
        <v>0</v>
      </c>
      <c r="Q38" s="78">
        <v>0</v>
      </c>
      <c r="R38" s="78">
        <v>0</v>
      </c>
    </row>
    <row r="39" spans="2:18">
      <c r="B39" s="79" t="s">
        <v>240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s="79" t="s">
        <v>303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t="s">
        <v>236</v>
      </c>
      <c r="C41" t="s">
        <v>236</v>
      </c>
      <c r="D41" s="16"/>
      <c r="E41" t="s">
        <v>236</v>
      </c>
      <c r="H41" s="77">
        <v>0</v>
      </c>
      <c r="I41" t="s">
        <v>236</v>
      </c>
      <c r="J41" s="78">
        <v>0</v>
      </c>
      <c r="K41" s="78">
        <v>0</v>
      </c>
      <c r="L41" s="77">
        <v>0</v>
      </c>
      <c r="M41" s="77">
        <v>0</v>
      </c>
      <c r="O41" s="77">
        <v>0</v>
      </c>
      <c r="P41" s="78">
        <v>0</v>
      </c>
      <c r="Q41" s="78">
        <v>0</v>
      </c>
      <c r="R41" s="78">
        <v>0</v>
      </c>
    </row>
    <row r="42" spans="2:18">
      <c r="B42" s="79" t="s">
        <v>304</v>
      </c>
      <c r="C42" s="16"/>
      <c r="D42" s="16"/>
      <c r="H42" s="81">
        <v>0</v>
      </c>
      <c r="K42" s="80">
        <v>0</v>
      </c>
      <c r="L42" s="81">
        <v>0</v>
      </c>
      <c r="N42" s="81">
        <v>0</v>
      </c>
      <c r="O42" s="81">
        <v>0</v>
      </c>
      <c r="Q42" s="80">
        <v>0</v>
      </c>
      <c r="R42" s="80">
        <v>0</v>
      </c>
    </row>
    <row r="43" spans="2:18">
      <c r="B43" t="s">
        <v>236</v>
      </c>
      <c r="C43" t="s">
        <v>236</v>
      </c>
      <c r="D43" s="16"/>
      <c r="E43" t="s">
        <v>236</v>
      </c>
      <c r="H43" s="77">
        <v>0</v>
      </c>
      <c r="I43" t="s">
        <v>236</v>
      </c>
      <c r="J43" s="78">
        <v>0</v>
      </c>
      <c r="K43" s="78">
        <v>0</v>
      </c>
      <c r="L43" s="77">
        <v>0</v>
      </c>
      <c r="M43" s="77">
        <v>0</v>
      </c>
      <c r="O43" s="77">
        <v>0</v>
      </c>
      <c r="P43" s="78">
        <v>0</v>
      </c>
      <c r="Q43" s="78">
        <v>0</v>
      </c>
      <c r="R43" s="78">
        <v>0</v>
      </c>
    </row>
    <row r="44" spans="2:18">
      <c r="B44" t="s">
        <v>305</v>
      </c>
      <c r="C44" s="16"/>
      <c r="D44" s="16"/>
    </row>
    <row r="45" spans="2:18">
      <c r="B45" t="s">
        <v>306</v>
      </c>
      <c r="C45" s="16"/>
      <c r="D45" s="16"/>
    </row>
    <row r="46" spans="2:18">
      <c r="B46" t="s">
        <v>307</v>
      </c>
      <c r="C46" s="16"/>
      <c r="D46" s="16"/>
    </row>
    <row r="47" spans="2:18">
      <c r="B47" t="s">
        <v>308</v>
      </c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67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199</v>
      </c>
    </row>
    <row r="4" spans="2:23">
      <c r="B4" s="2" t="s">
        <v>3</v>
      </c>
      <c r="C4" t="s">
        <v>200</v>
      </c>
    </row>
    <row r="5" spans="2:23">
      <c r="B5" s="2"/>
    </row>
    <row r="7" spans="2:23" ht="26.25" customHeight="1">
      <c r="B7" s="103" t="s">
        <v>179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5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204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904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236</v>
      </c>
      <c r="C14" t="s">
        <v>236</v>
      </c>
      <c r="D14" t="s">
        <v>236</v>
      </c>
      <c r="E14" t="s">
        <v>236</v>
      </c>
      <c r="F14" s="15"/>
      <c r="G14" s="15"/>
      <c r="H14" s="77">
        <v>0</v>
      </c>
      <c r="I14" t="s">
        <v>236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905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236</v>
      </c>
      <c r="C16" t="s">
        <v>236</v>
      </c>
      <c r="D16" t="s">
        <v>236</v>
      </c>
      <c r="E16" t="s">
        <v>236</v>
      </c>
      <c r="F16" s="15"/>
      <c r="G16" s="15"/>
      <c r="H16" s="77">
        <v>0</v>
      </c>
      <c r="I16" t="s">
        <v>236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310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236</v>
      </c>
      <c r="C18" t="s">
        <v>236</v>
      </c>
      <c r="D18" t="s">
        <v>236</v>
      </c>
      <c r="E18" t="s">
        <v>236</v>
      </c>
      <c r="F18" s="15"/>
      <c r="G18" s="15"/>
      <c r="H18" s="77">
        <v>0</v>
      </c>
      <c r="I18" t="s">
        <v>236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563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236</v>
      </c>
      <c r="C20" t="s">
        <v>236</v>
      </c>
      <c r="D20" t="s">
        <v>236</v>
      </c>
      <c r="E20" t="s">
        <v>236</v>
      </c>
      <c r="F20" s="15"/>
      <c r="G20" s="15"/>
      <c r="H20" s="77">
        <v>0</v>
      </c>
      <c r="I20" t="s">
        <v>236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240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311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236</v>
      </c>
      <c r="C23" t="s">
        <v>236</v>
      </c>
      <c r="D23" t="s">
        <v>236</v>
      </c>
      <c r="E23" t="s">
        <v>236</v>
      </c>
      <c r="H23" s="77">
        <v>0</v>
      </c>
      <c r="I23" t="s">
        <v>236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312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236</v>
      </c>
      <c r="C25" t="s">
        <v>236</v>
      </c>
      <c r="D25" t="s">
        <v>236</v>
      </c>
      <c r="E25" t="s">
        <v>236</v>
      </c>
      <c r="H25" s="77">
        <v>0</v>
      </c>
      <c r="I25" t="s">
        <v>236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242</v>
      </c>
      <c r="D26" s="16"/>
    </row>
    <row r="27" spans="2:23">
      <c r="B27" t="s">
        <v>305</v>
      </c>
      <c r="D27" s="16"/>
    </row>
    <row r="28" spans="2:23">
      <c r="B28" t="s">
        <v>306</v>
      </c>
      <c r="D28" s="16"/>
    </row>
    <row r="29" spans="2:23">
      <c r="B29" t="s">
        <v>307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199</v>
      </c>
    </row>
    <row r="4" spans="2:68">
      <c r="B4" s="2" t="s">
        <v>3</v>
      </c>
      <c r="C4" t="s">
        <v>200</v>
      </c>
    </row>
    <row r="6" spans="2:68" ht="26.25" customHeight="1">
      <c r="B6" s="98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  <c r="BP6" s="19"/>
    </row>
    <row r="7" spans="2:68" ht="26.25" customHeight="1">
      <c r="B7" s="98" t="s">
        <v>82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204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309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236</v>
      </c>
      <c r="C14" t="s">
        <v>236</v>
      </c>
      <c r="D14" s="16"/>
      <c r="E14" s="16"/>
      <c r="F14" s="16"/>
      <c r="G14" t="s">
        <v>236</v>
      </c>
      <c r="H14" t="s">
        <v>236</v>
      </c>
      <c r="K14" s="77">
        <v>0</v>
      </c>
      <c r="L14" t="s">
        <v>236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268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236</v>
      </c>
      <c r="C16" t="s">
        <v>236</v>
      </c>
      <c r="D16" s="16"/>
      <c r="E16" s="16"/>
      <c r="F16" s="16"/>
      <c r="G16" t="s">
        <v>236</v>
      </c>
      <c r="H16" t="s">
        <v>236</v>
      </c>
      <c r="K16" s="77">
        <v>0</v>
      </c>
      <c r="L16" t="s">
        <v>236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310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236</v>
      </c>
      <c r="C18" t="s">
        <v>236</v>
      </c>
      <c r="D18" s="16"/>
      <c r="E18" s="16"/>
      <c r="F18" s="16"/>
      <c r="G18" t="s">
        <v>236</v>
      </c>
      <c r="H18" t="s">
        <v>236</v>
      </c>
      <c r="K18" s="77">
        <v>0</v>
      </c>
      <c r="L18" t="s">
        <v>236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240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311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236</v>
      </c>
      <c r="C21" t="s">
        <v>236</v>
      </c>
      <c r="D21" s="16"/>
      <c r="E21" s="16"/>
      <c r="F21" s="16"/>
      <c r="G21" t="s">
        <v>236</v>
      </c>
      <c r="H21" t="s">
        <v>236</v>
      </c>
      <c r="K21" s="77">
        <v>0</v>
      </c>
      <c r="L21" t="s">
        <v>236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312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236</v>
      </c>
      <c r="C23" t="s">
        <v>236</v>
      </c>
      <c r="D23" s="16"/>
      <c r="E23" s="16"/>
      <c r="F23" s="16"/>
      <c r="G23" t="s">
        <v>236</v>
      </c>
      <c r="H23" t="s">
        <v>236</v>
      </c>
      <c r="K23" s="77">
        <v>0</v>
      </c>
      <c r="L23" t="s">
        <v>236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242</v>
      </c>
      <c r="C24" s="16"/>
      <c r="D24" s="16"/>
      <c r="E24" s="16"/>
      <c r="F24" s="16"/>
      <c r="G24" s="16"/>
    </row>
    <row r="25" spans="2:21">
      <c r="B25" t="s">
        <v>305</v>
      </c>
      <c r="C25" s="16"/>
      <c r="D25" s="16"/>
      <c r="E25" s="16"/>
      <c r="F25" s="16"/>
      <c r="G25" s="16"/>
    </row>
    <row r="26" spans="2:21">
      <c r="B26" t="s">
        <v>306</v>
      </c>
      <c r="C26" s="16"/>
      <c r="D26" s="16"/>
      <c r="E26" s="16"/>
      <c r="F26" s="16"/>
      <c r="G26" s="16"/>
    </row>
    <row r="27" spans="2:21">
      <c r="B27" t="s">
        <v>307</v>
      </c>
      <c r="C27" s="16"/>
      <c r="D27" s="16"/>
      <c r="E27" s="16"/>
      <c r="F27" s="16"/>
      <c r="G27" s="16"/>
    </row>
    <row r="28" spans="2:21">
      <c r="B28" t="s">
        <v>308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58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199</v>
      </c>
    </row>
    <row r="4" spans="2:66">
      <c r="B4" s="2" t="s">
        <v>3</v>
      </c>
      <c r="C4" t="s">
        <v>200</v>
      </c>
    </row>
    <row r="6" spans="2:66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5"/>
    </row>
    <row r="7" spans="2:66" ht="26.25" customHeight="1">
      <c r="B7" s="103" t="s">
        <v>89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5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4.21</v>
      </c>
      <c r="L11" s="7"/>
      <c r="M11" s="7"/>
      <c r="N11" s="76">
        <v>4.7199999999999999E-2</v>
      </c>
      <c r="O11" s="75">
        <v>120228005.27</v>
      </c>
      <c r="P11" s="33"/>
      <c r="Q11" s="75">
        <v>295.39312000000001</v>
      </c>
      <c r="R11" s="75">
        <v>136134.756219787</v>
      </c>
      <c r="S11" s="7"/>
      <c r="T11" s="76">
        <v>1</v>
      </c>
      <c r="U11" s="76">
        <v>8.1100000000000005E-2</v>
      </c>
      <c r="V11" s="35"/>
      <c r="BI11" s="16"/>
      <c r="BJ11" s="19"/>
      <c r="BK11" s="16"/>
      <c r="BN11" s="16"/>
    </row>
    <row r="12" spans="2:66">
      <c r="B12" s="79" t="s">
        <v>204</v>
      </c>
      <c r="C12" s="16"/>
      <c r="D12" s="16"/>
      <c r="E12" s="16"/>
      <c r="F12" s="16"/>
      <c r="K12" s="81">
        <v>4.18</v>
      </c>
      <c r="N12" s="80">
        <v>4.5999999999999999E-2</v>
      </c>
      <c r="O12" s="81">
        <v>118758005.27</v>
      </c>
      <c r="Q12" s="81">
        <v>295.39312000000001</v>
      </c>
      <c r="R12" s="81">
        <v>131553.38494023701</v>
      </c>
      <c r="T12" s="80">
        <v>0.96630000000000005</v>
      </c>
      <c r="U12" s="80">
        <v>7.8399999999999997E-2</v>
      </c>
    </row>
    <row r="13" spans="2:66">
      <c r="B13" s="79" t="s">
        <v>309</v>
      </c>
      <c r="C13" s="16"/>
      <c r="D13" s="16"/>
      <c r="E13" s="16"/>
      <c r="F13" s="16"/>
      <c r="K13" s="81">
        <v>4.8099999999999996</v>
      </c>
      <c r="N13" s="80">
        <v>8.1100000000000005E-2</v>
      </c>
      <c r="O13" s="81">
        <v>70860021.540000007</v>
      </c>
      <c r="Q13" s="81">
        <v>295.39312000000001</v>
      </c>
      <c r="R13" s="81">
        <v>83212.190948055999</v>
      </c>
      <c r="T13" s="80">
        <v>0.61119999999999997</v>
      </c>
      <c r="U13" s="80">
        <v>4.9599999999999998E-2</v>
      </c>
    </row>
    <row r="14" spans="2:66">
      <c r="B14" t="s">
        <v>313</v>
      </c>
      <c r="C14" t="s">
        <v>314</v>
      </c>
      <c r="D14" t="s">
        <v>100</v>
      </c>
      <c r="E14" t="s">
        <v>123</v>
      </c>
      <c r="F14" t="s">
        <v>315</v>
      </c>
      <c r="G14" t="s">
        <v>316</v>
      </c>
      <c r="H14" t="s">
        <v>209</v>
      </c>
      <c r="I14" t="s">
        <v>210</v>
      </c>
      <c r="J14" t="s">
        <v>317</v>
      </c>
      <c r="K14" s="77">
        <v>4.4400000000000004</v>
      </c>
      <c r="L14" t="s">
        <v>102</v>
      </c>
      <c r="M14" s="78">
        <v>1E-3</v>
      </c>
      <c r="N14" s="78">
        <v>1.29E-2</v>
      </c>
      <c r="O14" s="77">
        <v>4440000</v>
      </c>
      <c r="P14" s="77">
        <v>97.92</v>
      </c>
      <c r="Q14" s="77">
        <v>0</v>
      </c>
      <c r="R14" s="77">
        <v>4347.6480000000001</v>
      </c>
      <c r="S14" s="78">
        <v>3.8E-3</v>
      </c>
      <c r="T14" s="78">
        <v>3.1899999999999998E-2</v>
      </c>
      <c r="U14" s="78">
        <v>2.5999999999999999E-3</v>
      </c>
    </row>
    <row r="15" spans="2:66">
      <c r="B15" t="s">
        <v>318</v>
      </c>
      <c r="C15" t="s">
        <v>319</v>
      </c>
      <c r="D15" t="s">
        <v>100</v>
      </c>
      <c r="E15" t="s">
        <v>123</v>
      </c>
      <c r="F15" t="s">
        <v>315</v>
      </c>
      <c r="G15" t="s">
        <v>316</v>
      </c>
      <c r="H15" t="s">
        <v>209</v>
      </c>
      <c r="I15" t="s">
        <v>210</v>
      </c>
      <c r="J15" t="s">
        <v>320</v>
      </c>
      <c r="K15" s="77">
        <v>3.71</v>
      </c>
      <c r="L15" t="s">
        <v>102</v>
      </c>
      <c r="M15" s="78">
        <v>3.8E-3</v>
      </c>
      <c r="N15" s="78">
        <v>1.2800000000000001E-2</v>
      </c>
      <c r="O15" s="77">
        <v>2221574</v>
      </c>
      <c r="P15" s="77">
        <v>102.01</v>
      </c>
      <c r="Q15" s="77">
        <v>0</v>
      </c>
      <c r="R15" s="77">
        <v>2266.2276373999998</v>
      </c>
      <c r="S15" s="78">
        <v>6.9999999999999999E-4</v>
      </c>
      <c r="T15" s="78">
        <v>1.66E-2</v>
      </c>
      <c r="U15" s="78">
        <v>1.4E-3</v>
      </c>
    </row>
    <row r="16" spans="2:66">
      <c r="B16" t="s">
        <v>321</v>
      </c>
      <c r="C16" t="s">
        <v>322</v>
      </c>
      <c r="D16" t="s">
        <v>100</v>
      </c>
      <c r="E16" t="s">
        <v>123</v>
      </c>
      <c r="F16" t="s">
        <v>323</v>
      </c>
      <c r="G16" t="s">
        <v>324</v>
      </c>
      <c r="H16" t="s">
        <v>209</v>
      </c>
      <c r="I16" t="s">
        <v>210</v>
      </c>
      <c r="J16" t="s">
        <v>325</v>
      </c>
      <c r="K16" s="77">
        <v>12.9</v>
      </c>
      <c r="L16" t="s">
        <v>102</v>
      </c>
      <c r="M16" s="78">
        <v>2.07E-2</v>
      </c>
      <c r="N16" s="78">
        <v>2.12E-2</v>
      </c>
      <c r="O16" s="77">
        <v>4382467.76</v>
      </c>
      <c r="P16" s="77">
        <v>105.4</v>
      </c>
      <c r="Q16" s="77">
        <v>0</v>
      </c>
      <c r="R16" s="77">
        <v>4619.1210190399997</v>
      </c>
      <c r="S16" s="78">
        <v>1.5E-3</v>
      </c>
      <c r="T16" s="78">
        <v>3.39E-2</v>
      </c>
      <c r="U16" s="78">
        <v>2.8E-3</v>
      </c>
    </row>
    <row r="17" spans="2:21">
      <c r="B17" t="s">
        <v>326</v>
      </c>
      <c r="C17" t="s">
        <v>327</v>
      </c>
      <c r="D17" t="s">
        <v>100</v>
      </c>
      <c r="E17" t="s">
        <v>123</v>
      </c>
      <c r="F17" t="s">
        <v>328</v>
      </c>
      <c r="G17" t="s">
        <v>316</v>
      </c>
      <c r="H17" t="s">
        <v>209</v>
      </c>
      <c r="I17" t="s">
        <v>210</v>
      </c>
      <c r="J17" t="s">
        <v>329</v>
      </c>
      <c r="K17" s="77">
        <v>4.57</v>
      </c>
      <c r="L17" t="s">
        <v>102</v>
      </c>
      <c r="M17" s="78">
        <v>1E-3</v>
      </c>
      <c r="N17" s="78">
        <v>1.38E-2</v>
      </c>
      <c r="O17" s="77">
        <v>5144000</v>
      </c>
      <c r="P17" s="77">
        <v>98.41</v>
      </c>
      <c r="Q17" s="77">
        <v>0</v>
      </c>
      <c r="R17" s="77">
        <v>5062.2103999999999</v>
      </c>
      <c r="S17" s="78">
        <v>1.6000000000000001E-3</v>
      </c>
      <c r="T17" s="78">
        <v>3.7199999999999997E-2</v>
      </c>
      <c r="U17" s="78">
        <v>3.0000000000000001E-3</v>
      </c>
    </row>
    <row r="18" spans="2:21">
      <c r="B18" t="s">
        <v>330</v>
      </c>
      <c r="C18" t="s">
        <v>331</v>
      </c>
      <c r="D18" t="s">
        <v>100</v>
      </c>
      <c r="E18" t="s">
        <v>123</v>
      </c>
      <c r="F18" t="s">
        <v>332</v>
      </c>
      <c r="G18" t="s">
        <v>316</v>
      </c>
      <c r="H18" t="s">
        <v>209</v>
      </c>
      <c r="I18" t="s">
        <v>210</v>
      </c>
      <c r="J18" t="s">
        <v>333</v>
      </c>
      <c r="K18" s="77">
        <v>0.84</v>
      </c>
      <c r="L18" t="s">
        <v>102</v>
      </c>
      <c r="M18" s="78">
        <v>0.05</v>
      </c>
      <c r="N18" s="78">
        <v>4.1000000000000003E-3</v>
      </c>
      <c r="O18" s="77">
        <v>739902.48</v>
      </c>
      <c r="P18" s="77">
        <v>115.52</v>
      </c>
      <c r="Q18" s="77">
        <v>0</v>
      </c>
      <c r="R18" s="77">
        <v>854.73534489600002</v>
      </c>
      <c r="S18" s="78">
        <v>6.9999999999999999E-4</v>
      </c>
      <c r="T18" s="78">
        <v>6.3E-3</v>
      </c>
      <c r="U18" s="78">
        <v>5.0000000000000001E-4</v>
      </c>
    </row>
    <row r="19" spans="2:21">
      <c r="B19" t="s">
        <v>334</v>
      </c>
      <c r="C19" t="s">
        <v>335</v>
      </c>
      <c r="D19" t="s">
        <v>100</v>
      </c>
      <c r="E19" t="s">
        <v>123</v>
      </c>
      <c r="F19" t="s">
        <v>332</v>
      </c>
      <c r="G19" t="s">
        <v>316</v>
      </c>
      <c r="H19" t="s">
        <v>209</v>
      </c>
      <c r="I19" t="s">
        <v>210</v>
      </c>
      <c r="J19" t="s">
        <v>320</v>
      </c>
      <c r="K19" s="77">
        <v>4.09</v>
      </c>
      <c r="L19" t="s">
        <v>102</v>
      </c>
      <c r="M19" s="78">
        <v>1.7500000000000002E-2</v>
      </c>
      <c r="N19" s="78">
        <v>-2.3E-3</v>
      </c>
      <c r="O19" s="77">
        <v>1282582.6299999999</v>
      </c>
      <c r="P19" s="77">
        <v>109.79</v>
      </c>
      <c r="Q19" s="77">
        <v>0</v>
      </c>
      <c r="R19" s="77">
        <v>1408.147469477</v>
      </c>
      <c r="S19" s="78">
        <v>2.9999999999999997E-4</v>
      </c>
      <c r="T19" s="78">
        <v>1.03E-2</v>
      </c>
      <c r="U19" s="78">
        <v>8.0000000000000004E-4</v>
      </c>
    </row>
    <row r="20" spans="2:21">
      <c r="B20" t="s">
        <v>336</v>
      </c>
      <c r="C20" t="s">
        <v>337</v>
      </c>
      <c r="D20" t="s">
        <v>100</v>
      </c>
      <c r="E20" t="s">
        <v>123</v>
      </c>
      <c r="F20" t="s">
        <v>338</v>
      </c>
      <c r="G20" t="s">
        <v>316</v>
      </c>
      <c r="H20" t="s">
        <v>339</v>
      </c>
      <c r="I20" t="s">
        <v>210</v>
      </c>
      <c r="J20" t="s">
        <v>340</v>
      </c>
      <c r="K20" s="77">
        <v>0.08</v>
      </c>
      <c r="L20" t="s">
        <v>102</v>
      </c>
      <c r="M20" s="78">
        <v>4.7500000000000001E-2</v>
      </c>
      <c r="N20" s="78">
        <v>8.3385999999999996</v>
      </c>
      <c r="O20" s="77">
        <v>450470</v>
      </c>
      <c r="P20" s="77">
        <v>131.97999999999999</v>
      </c>
      <c r="Q20" s="77">
        <v>0</v>
      </c>
      <c r="R20" s="77">
        <v>594.530306</v>
      </c>
      <c r="S20" s="78">
        <v>6.1999999999999998E-3</v>
      </c>
      <c r="T20" s="78">
        <v>4.4000000000000003E-3</v>
      </c>
      <c r="U20" s="78">
        <v>4.0000000000000002E-4</v>
      </c>
    </row>
    <row r="21" spans="2:21">
      <c r="B21" t="s">
        <v>341</v>
      </c>
      <c r="C21" t="s">
        <v>342</v>
      </c>
      <c r="D21" t="s">
        <v>100</v>
      </c>
      <c r="E21" t="s">
        <v>123</v>
      </c>
      <c r="F21" t="s">
        <v>343</v>
      </c>
      <c r="G21" t="s">
        <v>344</v>
      </c>
      <c r="H21" t="s">
        <v>345</v>
      </c>
      <c r="I21" t="s">
        <v>150</v>
      </c>
      <c r="J21" t="s">
        <v>346</v>
      </c>
      <c r="K21" s="77">
        <v>5.0999999999999996</v>
      </c>
      <c r="L21" t="s">
        <v>102</v>
      </c>
      <c r="M21" s="78">
        <v>3.85E-2</v>
      </c>
      <c r="N21" s="78">
        <v>1.3299999999999999E-2</v>
      </c>
      <c r="O21" s="77">
        <v>1832250.07</v>
      </c>
      <c r="P21" s="77">
        <v>121.94</v>
      </c>
      <c r="Q21" s="77">
        <v>0</v>
      </c>
      <c r="R21" s="77">
        <v>2234.2457353579998</v>
      </c>
      <c r="S21" s="78">
        <v>6.9999999999999999E-4</v>
      </c>
      <c r="T21" s="78">
        <v>1.6400000000000001E-2</v>
      </c>
      <c r="U21" s="78">
        <v>1.2999999999999999E-3</v>
      </c>
    </row>
    <row r="22" spans="2:21">
      <c r="B22" t="s">
        <v>347</v>
      </c>
      <c r="C22" t="s">
        <v>348</v>
      </c>
      <c r="D22" t="s">
        <v>100</v>
      </c>
      <c r="E22" t="s">
        <v>123</v>
      </c>
      <c r="F22" t="s">
        <v>349</v>
      </c>
      <c r="G22" t="s">
        <v>350</v>
      </c>
      <c r="H22" t="s">
        <v>345</v>
      </c>
      <c r="I22" t="s">
        <v>150</v>
      </c>
      <c r="J22" t="s">
        <v>320</v>
      </c>
      <c r="K22" s="77">
        <v>2.83</v>
      </c>
      <c r="L22" t="s">
        <v>102</v>
      </c>
      <c r="M22" s="78">
        <v>8.3000000000000001E-3</v>
      </c>
      <c r="N22" s="78">
        <v>1.03E-2</v>
      </c>
      <c r="O22" s="77">
        <v>2418425</v>
      </c>
      <c r="P22" s="77">
        <v>107.5</v>
      </c>
      <c r="Q22" s="77">
        <v>0</v>
      </c>
      <c r="R22" s="77">
        <v>2599.8068750000002</v>
      </c>
      <c r="S22" s="78">
        <v>1.6000000000000001E-3</v>
      </c>
      <c r="T22" s="78">
        <v>1.9099999999999999E-2</v>
      </c>
      <c r="U22" s="78">
        <v>1.5E-3</v>
      </c>
    </row>
    <row r="23" spans="2:21">
      <c r="B23" t="s">
        <v>351</v>
      </c>
      <c r="C23" t="s">
        <v>352</v>
      </c>
      <c r="D23" t="s">
        <v>100</v>
      </c>
      <c r="E23" t="s">
        <v>123</v>
      </c>
      <c r="F23" t="s">
        <v>353</v>
      </c>
      <c r="G23" t="s">
        <v>350</v>
      </c>
      <c r="H23" t="s">
        <v>339</v>
      </c>
      <c r="I23" t="s">
        <v>210</v>
      </c>
      <c r="J23" t="s">
        <v>354</v>
      </c>
      <c r="K23" s="77">
        <v>8.67</v>
      </c>
      <c r="L23" t="s">
        <v>102</v>
      </c>
      <c r="M23" s="78">
        <v>8.9999999999999993E-3</v>
      </c>
      <c r="N23" s="78">
        <v>2.4799999999999999E-2</v>
      </c>
      <c r="O23" s="77">
        <v>2732796</v>
      </c>
      <c r="P23" s="77">
        <v>92.2</v>
      </c>
      <c r="Q23" s="77">
        <v>0</v>
      </c>
      <c r="R23" s="77">
        <v>2519.6379120000001</v>
      </c>
      <c r="S23" s="78">
        <v>1.4E-3</v>
      </c>
      <c r="T23" s="78">
        <v>1.8499999999999999E-2</v>
      </c>
      <c r="U23" s="78">
        <v>1.5E-3</v>
      </c>
    </row>
    <row r="24" spans="2:21">
      <c r="B24" t="s">
        <v>355</v>
      </c>
      <c r="C24" t="s">
        <v>356</v>
      </c>
      <c r="D24" t="s">
        <v>100</v>
      </c>
      <c r="E24" t="s">
        <v>123</v>
      </c>
      <c r="F24" t="s">
        <v>353</v>
      </c>
      <c r="G24" t="s">
        <v>350</v>
      </c>
      <c r="H24" t="s">
        <v>345</v>
      </c>
      <c r="I24" t="s">
        <v>150</v>
      </c>
      <c r="J24" t="s">
        <v>357</v>
      </c>
      <c r="K24" s="77">
        <v>3.85</v>
      </c>
      <c r="L24" t="s">
        <v>102</v>
      </c>
      <c r="M24" s="78">
        <v>1.34E-2</v>
      </c>
      <c r="N24" s="78">
        <v>1.9E-2</v>
      </c>
      <c r="O24" s="77">
        <v>2618160</v>
      </c>
      <c r="P24" s="77">
        <v>106.35</v>
      </c>
      <c r="Q24" s="77">
        <v>0</v>
      </c>
      <c r="R24" s="77">
        <v>2784.4131600000001</v>
      </c>
      <c r="S24" s="78">
        <v>6.9999999999999999E-4</v>
      </c>
      <c r="T24" s="78">
        <v>2.0500000000000001E-2</v>
      </c>
      <c r="U24" s="78">
        <v>1.6999999999999999E-3</v>
      </c>
    </row>
    <row r="25" spans="2:21">
      <c r="B25" t="s">
        <v>358</v>
      </c>
      <c r="C25" t="s">
        <v>359</v>
      </c>
      <c r="D25" t="s">
        <v>100</v>
      </c>
      <c r="E25" t="s">
        <v>123</v>
      </c>
      <c r="F25" t="s">
        <v>353</v>
      </c>
      <c r="G25" t="s">
        <v>350</v>
      </c>
      <c r="H25" t="s">
        <v>339</v>
      </c>
      <c r="I25" t="s">
        <v>210</v>
      </c>
      <c r="J25" t="s">
        <v>360</v>
      </c>
      <c r="K25" s="77">
        <v>12.06</v>
      </c>
      <c r="L25" t="s">
        <v>102</v>
      </c>
      <c r="M25" s="78">
        <v>1.6899999999999998E-2</v>
      </c>
      <c r="N25" s="78">
        <v>2.7099999999999999E-2</v>
      </c>
      <c r="O25" s="77">
        <v>4271058</v>
      </c>
      <c r="P25" s="77">
        <v>93.79</v>
      </c>
      <c r="Q25" s="77">
        <v>0</v>
      </c>
      <c r="R25" s="77">
        <v>4005.8252981999999</v>
      </c>
      <c r="S25" s="78">
        <v>1.6000000000000001E-3</v>
      </c>
      <c r="T25" s="78">
        <v>2.9399999999999999E-2</v>
      </c>
      <c r="U25" s="78">
        <v>2.3999999999999998E-3</v>
      </c>
    </row>
    <row r="26" spans="2:21">
      <c r="B26" t="s">
        <v>361</v>
      </c>
      <c r="C26" t="s">
        <v>362</v>
      </c>
      <c r="D26" t="s">
        <v>100</v>
      </c>
      <c r="E26" t="s">
        <v>123</v>
      </c>
      <c r="F26" t="s">
        <v>363</v>
      </c>
      <c r="G26" t="s">
        <v>350</v>
      </c>
      <c r="H26" t="s">
        <v>364</v>
      </c>
      <c r="I26" t="s">
        <v>210</v>
      </c>
      <c r="J26" t="s">
        <v>365</v>
      </c>
      <c r="K26" s="77">
        <v>3.08</v>
      </c>
      <c r="L26" t="s">
        <v>102</v>
      </c>
      <c r="M26" s="78">
        <v>2.3400000000000001E-2</v>
      </c>
      <c r="N26" s="78">
        <v>1.8700000000000001E-2</v>
      </c>
      <c r="O26" s="77">
        <v>1700906.92</v>
      </c>
      <c r="P26" s="77">
        <v>109.67</v>
      </c>
      <c r="Q26" s="77">
        <v>0</v>
      </c>
      <c r="R26" s="77">
        <v>1865.384619164</v>
      </c>
      <c r="S26" s="78">
        <v>5.9999999999999995E-4</v>
      </c>
      <c r="T26" s="78">
        <v>1.37E-2</v>
      </c>
      <c r="U26" s="78">
        <v>1.1000000000000001E-3</v>
      </c>
    </row>
    <row r="27" spans="2:21">
      <c r="B27" t="s">
        <v>366</v>
      </c>
      <c r="C27" t="s">
        <v>367</v>
      </c>
      <c r="D27" t="s">
        <v>100</v>
      </c>
      <c r="E27" t="s">
        <v>123</v>
      </c>
      <c r="F27" t="s">
        <v>368</v>
      </c>
      <c r="G27" t="s">
        <v>350</v>
      </c>
      <c r="H27" t="s">
        <v>364</v>
      </c>
      <c r="I27" t="s">
        <v>210</v>
      </c>
      <c r="J27" t="s">
        <v>369</v>
      </c>
      <c r="K27" s="77">
        <v>7.12</v>
      </c>
      <c r="L27" t="s">
        <v>102</v>
      </c>
      <c r="M27" s="78">
        <v>5.8999999999999999E-3</v>
      </c>
      <c r="N27" s="78">
        <v>2.47E-2</v>
      </c>
      <c r="O27" s="77">
        <v>2268271</v>
      </c>
      <c r="P27" s="77">
        <v>91.08</v>
      </c>
      <c r="Q27" s="77">
        <v>0</v>
      </c>
      <c r="R27" s="77">
        <v>2065.9412268000001</v>
      </c>
      <c r="S27" s="78">
        <v>5.7000000000000002E-3</v>
      </c>
      <c r="T27" s="78">
        <v>1.52E-2</v>
      </c>
      <c r="U27" s="78">
        <v>1.1999999999999999E-3</v>
      </c>
    </row>
    <row r="28" spans="2:21">
      <c r="B28" t="s">
        <v>370</v>
      </c>
      <c r="C28" t="s">
        <v>371</v>
      </c>
      <c r="D28" t="s">
        <v>100</v>
      </c>
      <c r="E28" t="s">
        <v>123</v>
      </c>
      <c r="F28" t="s">
        <v>372</v>
      </c>
      <c r="G28" t="s">
        <v>350</v>
      </c>
      <c r="H28" t="s">
        <v>364</v>
      </c>
      <c r="I28" t="s">
        <v>210</v>
      </c>
      <c r="J28" t="s">
        <v>373</v>
      </c>
      <c r="K28" s="77">
        <v>5.01</v>
      </c>
      <c r="L28" t="s">
        <v>102</v>
      </c>
      <c r="M28" s="78">
        <v>2.81E-2</v>
      </c>
      <c r="N28" s="78">
        <v>1.9900000000000001E-2</v>
      </c>
      <c r="O28" s="77">
        <v>97167.2</v>
      </c>
      <c r="P28" s="77">
        <v>112.27</v>
      </c>
      <c r="Q28" s="77">
        <v>0</v>
      </c>
      <c r="R28" s="77">
        <v>109.08961544</v>
      </c>
      <c r="S28" s="78">
        <v>1E-4</v>
      </c>
      <c r="T28" s="78">
        <v>8.0000000000000004E-4</v>
      </c>
      <c r="U28" s="78">
        <v>1E-4</v>
      </c>
    </row>
    <row r="29" spans="2:21">
      <c r="B29" t="s">
        <v>374</v>
      </c>
      <c r="C29" t="s">
        <v>375</v>
      </c>
      <c r="D29" t="s">
        <v>100</v>
      </c>
      <c r="E29" t="s">
        <v>123</v>
      </c>
      <c r="F29" t="s">
        <v>372</v>
      </c>
      <c r="G29" t="s">
        <v>350</v>
      </c>
      <c r="H29" t="s">
        <v>364</v>
      </c>
      <c r="I29" t="s">
        <v>210</v>
      </c>
      <c r="J29" t="s">
        <v>376</v>
      </c>
      <c r="K29" s="77">
        <v>1.62</v>
      </c>
      <c r="L29" t="s">
        <v>102</v>
      </c>
      <c r="M29" s="78">
        <v>2.8500000000000001E-2</v>
      </c>
      <c r="N29" s="78">
        <v>1.4E-2</v>
      </c>
      <c r="O29" s="77">
        <v>2088349</v>
      </c>
      <c r="P29" s="77">
        <v>113.17</v>
      </c>
      <c r="Q29" s="77">
        <v>0</v>
      </c>
      <c r="R29" s="77">
        <v>2363.3845633000001</v>
      </c>
      <c r="S29" s="78">
        <v>3.2000000000000002E-3</v>
      </c>
      <c r="T29" s="78">
        <v>1.7399999999999999E-2</v>
      </c>
      <c r="U29" s="78">
        <v>1.4E-3</v>
      </c>
    </row>
    <row r="30" spans="2:21">
      <c r="B30" t="s">
        <v>377</v>
      </c>
      <c r="C30" t="s">
        <v>378</v>
      </c>
      <c r="D30" t="s">
        <v>100</v>
      </c>
      <c r="E30" t="s">
        <v>123</v>
      </c>
      <c r="F30" t="s">
        <v>379</v>
      </c>
      <c r="G30" t="s">
        <v>350</v>
      </c>
      <c r="H30" t="s">
        <v>364</v>
      </c>
      <c r="I30" t="s">
        <v>210</v>
      </c>
      <c r="J30" t="s">
        <v>380</v>
      </c>
      <c r="K30" s="77">
        <v>6.69</v>
      </c>
      <c r="L30" t="s">
        <v>102</v>
      </c>
      <c r="M30" s="78">
        <v>2.5000000000000001E-3</v>
      </c>
      <c r="N30" s="78">
        <v>2.3699999999999999E-2</v>
      </c>
      <c r="O30" s="77">
        <v>3002880</v>
      </c>
      <c r="P30" s="77">
        <v>91.18</v>
      </c>
      <c r="Q30" s="77">
        <v>0</v>
      </c>
      <c r="R30" s="77">
        <v>2738.0259839999999</v>
      </c>
      <c r="S30" s="78">
        <v>2.8E-3</v>
      </c>
      <c r="T30" s="78">
        <v>2.01E-2</v>
      </c>
      <c r="U30" s="78">
        <v>1.6000000000000001E-3</v>
      </c>
    </row>
    <row r="31" spans="2:21">
      <c r="B31" t="s">
        <v>381</v>
      </c>
      <c r="C31" t="s">
        <v>382</v>
      </c>
      <c r="D31" t="s">
        <v>100</v>
      </c>
      <c r="E31" t="s">
        <v>123</v>
      </c>
      <c r="F31" t="s">
        <v>332</v>
      </c>
      <c r="G31" t="s">
        <v>316</v>
      </c>
      <c r="H31" t="s">
        <v>364</v>
      </c>
      <c r="I31" t="s">
        <v>210</v>
      </c>
      <c r="J31" t="s">
        <v>383</v>
      </c>
      <c r="K31" s="77">
        <v>0.57999999999999996</v>
      </c>
      <c r="L31" t="s">
        <v>102</v>
      </c>
      <c r="M31" s="78">
        <v>1.4200000000000001E-2</v>
      </c>
      <c r="N31" s="78">
        <v>2.6700000000000002E-2</v>
      </c>
      <c r="O31" s="77">
        <v>163</v>
      </c>
      <c r="P31" s="77">
        <v>5403384</v>
      </c>
      <c r="Q31" s="77">
        <v>0</v>
      </c>
      <c r="R31" s="77">
        <v>8807.5159199999998</v>
      </c>
      <c r="S31" s="78">
        <v>0</v>
      </c>
      <c r="T31" s="78">
        <v>6.4699999999999994E-2</v>
      </c>
      <c r="U31" s="78">
        <v>5.1999999999999998E-3</v>
      </c>
    </row>
    <row r="32" spans="2:21">
      <c r="B32" t="s">
        <v>384</v>
      </c>
      <c r="C32" t="s">
        <v>385</v>
      </c>
      <c r="D32" t="s">
        <v>100</v>
      </c>
      <c r="E32" t="s">
        <v>123</v>
      </c>
      <c r="F32" t="s">
        <v>386</v>
      </c>
      <c r="G32" t="s">
        <v>387</v>
      </c>
      <c r="H32" t="s">
        <v>364</v>
      </c>
      <c r="I32" t="s">
        <v>210</v>
      </c>
      <c r="J32" t="s">
        <v>388</v>
      </c>
      <c r="K32" s="77">
        <v>3.38</v>
      </c>
      <c r="L32" t="s">
        <v>102</v>
      </c>
      <c r="M32" s="78">
        <v>4.2999999999999997E-2</v>
      </c>
      <c r="N32" s="78">
        <v>1.29E-2</v>
      </c>
      <c r="O32" s="77">
        <v>1274437.74</v>
      </c>
      <c r="P32" s="77">
        <v>117.76</v>
      </c>
      <c r="Q32" s="77">
        <v>295.39312000000001</v>
      </c>
      <c r="R32" s="77">
        <v>1796.171002624</v>
      </c>
      <c r="S32" s="78">
        <v>2.0999999999999999E-3</v>
      </c>
      <c r="T32" s="78">
        <v>1.32E-2</v>
      </c>
      <c r="U32" s="78">
        <v>1.1000000000000001E-3</v>
      </c>
    </row>
    <row r="33" spans="2:21">
      <c r="B33" t="s">
        <v>389</v>
      </c>
      <c r="C33" t="s">
        <v>390</v>
      </c>
      <c r="D33" t="s">
        <v>100</v>
      </c>
      <c r="E33" t="s">
        <v>123</v>
      </c>
      <c r="F33" t="s">
        <v>391</v>
      </c>
      <c r="G33" t="s">
        <v>392</v>
      </c>
      <c r="H33" t="s">
        <v>393</v>
      </c>
      <c r="I33" t="s">
        <v>210</v>
      </c>
      <c r="J33" t="s">
        <v>394</v>
      </c>
      <c r="K33" s="77">
        <v>6.07</v>
      </c>
      <c r="L33" t="s">
        <v>102</v>
      </c>
      <c r="M33" s="78">
        <v>5.1499999999999997E-2</v>
      </c>
      <c r="N33" s="78">
        <v>2.6800000000000001E-2</v>
      </c>
      <c r="O33" s="77">
        <v>2203179.86</v>
      </c>
      <c r="P33" s="77">
        <v>151.26</v>
      </c>
      <c r="Q33" s="77">
        <v>0</v>
      </c>
      <c r="R33" s="77">
        <v>3332.5298562359999</v>
      </c>
      <c r="S33" s="78">
        <v>6.9999999999999999E-4</v>
      </c>
      <c r="T33" s="78">
        <v>2.4500000000000001E-2</v>
      </c>
      <c r="U33" s="78">
        <v>2E-3</v>
      </c>
    </row>
    <row r="34" spans="2:21">
      <c r="B34" t="s">
        <v>395</v>
      </c>
      <c r="C34" t="s">
        <v>396</v>
      </c>
      <c r="D34" t="s">
        <v>100</v>
      </c>
      <c r="E34" t="s">
        <v>123</v>
      </c>
      <c r="F34" t="s">
        <v>397</v>
      </c>
      <c r="G34" t="s">
        <v>350</v>
      </c>
      <c r="H34" t="s">
        <v>393</v>
      </c>
      <c r="I34" t="s">
        <v>210</v>
      </c>
      <c r="J34" t="s">
        <v>320</v>
      </c>
      <c r="K34" s="77">
        <v>0.4</v>
      </c>
      <c r="L34" t="s">
        <v>102</v>
      </c>
      <c r="M34" s="78">
        <v>4.4499999999999998E-2</v>
      </c>
      <c r="N34" s="78">
        <v>1.2E-2</v>
      </c>
      <c r="O34" s="77">
        <v>771092</v>
      </c>
      <c r="P34" s="77">
        <v>114.76</v>
      </c>
      <c r="Q34" s="77">
        <v>0</v>
      </c>
      <c r="R34" s="77">
        <v>884.90517920000002</v>
      </c>
      <c r="S34" s="78">
        <v>3.7000000000000002E-3</v>
      </c>
      <c r="T34" s="78">
        <v>6.4999999999999997E-3</v>
      </c>
      <c r="U34" s="78">
        <v>5.0000000000000001E-4</v>
      </c>
    </row>
    <row r="35" spans="2:21">
      <c r="B35" t="s">
        <v>398</v>
      </c>
      <c r="C35" t="s">
        <v>399</v>
      </c>
      <c r="D35" t="s">
        <v>100</v>
      </c>
      <c r="E35" t="s">
        <v>123</v>
      </c>
      <c r="F35" t="s">
        <v>400</v>
      </c>
      <c r="G35" t="s">
        <v>350</v>
      </c>
      <c r="H35" t="s">
        <v>401</v>
      </c>
      <c r="I35" t="s">
        <v>150</v>
      </c>
      <c r="J35" t="s">
        <v>402</v>
      </c>
      <c r="K35" s="77">
        <v>5.82</v>
      </c>
      <c r="L35" t="s">
        <v>102</v>
      </c>
      <c r="M35" s="78">
        <v>1.3299999999999999E-2</v>
      </c>
      <c r="N35" s="78">
        <v>2.93E-2</v>
      </c>
      <c r="O35" s="77">
        <v>2230000</v>
      </c>
      <c r="P35" s="77">
        <v>97.46</v>
      </c>
      <c r="Q35" s="77">
        <v>0</v>
      </c>
      <c r="R35" s="77">
        <v>2173.3580000000002</v>
      </c>
      <c r="S35" s="78">
        <v>1.8E-3</v>
      </c>
      <c r="T35" s="78">
        <v>1.6E-2</v>
      </c>
      <c r="U35" s="78">
        <v>1.2999999999999999E-3</v>
      </c>
    </row>
    <row r="36" spans="2:21">
      <c r="B36" t="s">
        <v>403</v>
      </c>
      <c r="C36" t="s">
        <v>404</v>
      </c>
      <c r="D36" t="s">
        <v>100</v>
      </c>
      <c r="E36" t="s">
        <v>123</v>
      </c>
      <c r="F36" t="s">
        <v>400</v>
      </c>
      <c r="G36" t="s">
        <v>350</v>
      </c>
      <c r="H36" t="s">
        <v>393</v>
      </c>
      <c r="I36" t="s">
        <v>210</v>
      </c>
      <c r="J36" t="s">
        <v>405</v>
      </c>
      <c r="K36" s="77">
        <v>6.32</v>
      </c>
      <c r="L36" t="s">
        <v>102</v>
      </c>
      <c r="M36" s="78">
        <v>1.8700000000000001E-2</v>
      </c>
      <c r="N36" s="78">
        <v>2.9600000000000001E-2</v>
      </c>
      <c r="O36" s="77">
        <v>2674000</v>
      </c>
      <c r="P36" s="77">
        <v>96.64</v>
      </c>
      <c r="Q36" s="77">
        <v>0</v>
      </c>
      <c r="R36" s="77">
        <v>2584.1536000000001</v>
      </c>
      <c r="S36" s="78">
        <v>4.4999999999999997E-3</v>
      </c>
      <c r="T36" s="78">
        <v>1.9E-2</v>
      </c>
      <c r="U36" s="78">
        <v>1.5E-3</v>
      </c>
    </row>
    <row r="37" spans="2:21">
      <c r="B37" t="s">
        <v>406</v>
      </c>
      <c r="C37" t="s">
        <v>407</v>
      </c>
      <c r="D37" t="s">
        <v>100</v>
      </c>
      <c r="E37" t="s">
        <v>123</v>
      </c>
      <c r="F37" t="s">
        <v>408</v>
      </c>
      <c r="G37" t="s">
        <v>350</v>
      </c>
      <c r="H37" t="s">
        <v>401</v>
      </c>
      <c r="I37" t="s">
        <v>150</v>
      </c>
      <c r="J37" t="s">
        <v>365</v>
      </c>
      <c r="K37" s="77">
        <v>4.76</v>
      </c>
      <c r="L37" t="s">
        <v>102</v>
      </c>
      <c r="M37" s="78">
        <v>1.9599999999999999E-2</v>
      </c>
      <c r="N37" s="78">
        <v>2.1299999999999999E-2</v>
      </c>
      <c r="O37" s="77">
        <v>170926</v>
      </c>
      <c r="P37" s="77">
        <v>107.72</v>
      </c>
      <c r="Q37" s="77">
        <v>0</v>
      </c>
      <c r="R37" s="77">
        <v>184.12148719999999</v>
      </c>
      <c r="S37" s="78">
        <v>2.0000000000000001E-4</v>
      </c>
      <c r="T37" s="78">
        <v>1.4E-3</v>
      </c>
      <c r="U37" s="78">
        <v>1E-4</v>
      </c>
    </row>
    <row r="38" spans="2:21">
      <c r="B38" t="s">
        <v>409</v>
      </c>
      <c r="C38" t="s">
        <v>410</v>
      </c>
      <c r="D38" t="s">
        <v>100</v>
      </c>
      <c r="E38" t="s">
        <v>123</v>
      </c>
      <c r="F38" t="s">
        <v>411</v>
      </c>
      <c r="G38" t="s">
        <v>350</v>
      </c>
      <c r="H38" t="s">
        <v>393</v>
      </c>
      <c r="I38" t="s">
        <v>210</v>
      </c>
      <c r="J38" t="s">
        <v>412</v>
      </c>
      <c r="K38" s="77">
        <v>3.12</v>
      </c>
      <c r="L38" t="s">
        <v>102</v>
      </c>
      <c r="M38" s="78">
        <v>2.1499999999999998E-2</v>
      </c>
      <c r="N38" s="78">
        <v>2.1700000000000001E-2</v>
      </c>
      <c r="O38" s="77">
        <v>2304163.4</v>
      </c>
      <c r="P38" s="77">
        <v>109.16</v>
      </c>
      <c r="Q38" s="77">
        <v>0</v>
      </c>
      <c r="R38" s="77">
        <v>2515.2247674400001</v>
      </c>
      <c r="S38" s="78">
        <v>1.1999999999999999E-3</v>
      </c>
      <c r="T38" s="78">
        <v>1.8499999999999999E-2</v>
      </c>
      <c r="U38" s="78">
        <v>1.5E-3</v>
      </c>
    </row>
    <row r="39" spans="2:21">
      <c r="B39" t="s">
        <v>413</v>
      </c>
      <c r="C39" t="s">
        <v>414</v>
      </c>
      <c r="D39" t="s">
        <v>100</v>
      </c>
      <c r="E39" t="s">
        <v>123</v>
      </c>
      <c r="F39" t="s">
        <v>415</v>
      </c>
      <c r="G39" t="s">
        <v>416</v>
      </c>
      <c r="H39" t="s">
        <v>417</v>
      </c>
      <c r="I39" t="s">
        <v>210</v>
      </c>
      <c r="J39" t="s">
        <v>418</v>
      </c>
      <c r="K39" s="77">
        <v>1.46</v>
      </c>
      <c r="L39" t="s">
        <v>102</v>
      </c>
      <c r="M39" s="78">
        <v>5.3499999999999999E-2</v>
      </c>
      <c r="N39" s="78">
        <v>3.8699999999999998E-2</v>
      </c>
      <c r="O39" s="77">
        <v>1544623.33</v>
      </c>
      <c r="P39" s="77">
        <v>113.14</v>
      </c>
      <c r="Q39" s="77">
        <v>0</v>
      </c>
      <c r="R39" s="77">
        <v>1747.586835562</v>
      </c>
      <c r="S39" s="78">
        <v>2.0999999999999999E-3</v>
      </c>
      <c r="T39" s="78">
        <v>1.2800000000000001E-2</v>
      </c>
      <c r="U39" s="78">
        <v>1E-3</v>
      </c>
    </row>
    <row r="40" spans="2:21">
      <c r="B40" t="s">
        <v>419</v>
      </c>
      <c r="C40" t="s">
        <v>420</v>
      </c>
      <c r="D40" t="s">
        <v>100</v>
      </c>
      <c r="E40" t="s">
        <v>123</v>
      </c>
      <c r="F40" t="s">
        <v>421</v>
      </c>
      <c r="G40" t="s">
        <v>344</v>
      </c>
      <c r="H40" t="s">
        <v>417</v>
      </c>
      <c r="I40" t="s">
        <v>210</v>
      </c>
      <c r="J40" t="s">
        <v>320</v>
      </c>
      <c r="K40" s="77">
        <v>4.0199999999999996</v>
      </c>
      <c r="L40" t="s">
        <v>102</v>
      </c>
      <c r="M40" s="78">
        <v>1.23E-2</v>
      </c>
      <c r="N40" s="78">
        <v>1.9599999999999999E-2</v>
      </c>
      <c r="O40" s="77">
        <v>2023438.56</v>
      </c>
      <c r="P40" s="77">
        <v>104.88</v>
      </c>
      <c r="Q40" s="77">
        <v>0</v>
      </c>
      <c r="R40" s="77">
        <v>2122.1823617280002</v>
      </c>
      <c r="S40" s="78">
        <v>1.4E-3</v>
      </c>
      <c r="T40" s="78">
        <v>1.5599999999999999E-2</v>
      </c>
      <c r="U40" s="78">
        <v>1.2999999999999999E-3</v>
      </c>
    </row>
    <row r="41" spans="2:21">
      <c r="B41" t="s">
        <v>422</v>
      </c>
      <c r="C41" t="s">
        <v>423</v>
      </c>
      <c r="D41" t="s">
        <v>100</v>
      </c>
      <c r="E41" t="s">
        <v>123</v>
      </c>
      <c r="F41" t="s">
        <v>424</v>
      </c>
      <c r="G41" t="s">
        <v>416</v>
      </c>
      <c r="H41" t="s">
        <v>425</v>
      </c>
      <c r="I41" t="s">
        <v>150</v>
      </c>
      <c r="J41" t="s">
        <v>320</v>
      </c>
      <c r="K41" s="77">
        <v>1.69</v>
      </c>
      <c r="L41" t="s">
        <v>102</v>
      </c>
      <c r="M41" s="78">
        <v>4.65E-2</v>
      </c>
      <c r="N41" s="78">
        <v>2.01E-2</v>
      </c>
      <c r="O41" s="77">
        <v>1408995.6</v>
      </c>
      <c r="P41" s="77">
        <v>113.52</v>
      </c>
      <c r="Q41" s="77">
        <v>0</v>
      </c>
      <c r="R41" s="77">
        <v>1599.49180512</v>
      </c>
      <c r="S41" s="78">
        <v>3.3E-3</v>
      </c>
      <c r="T41" s="78">
        <v>1.17E-2</v>
      </c>
      <c r="U41" s="78">
        <v>1E-3</v>
      </c>
    </row>
    <row r="42" spans="2:21">
      <c r="B42" t="s">
        <v>426</v>
      </c>
      <c r="C42" t="s">
        <v>427</v>
      </c>
      <c r="D42" t="s">
        <v>100</v>
      </c>
      <c r="E42" t="s">
        <v>123</v>
      </c>
      <c r="F42" t="s">
        <v>428</v>
      </c>
      <c r="G42" t="s">
        <v>416</v>
      </c>
      <c r="H42" t="s">
        <v>425</v>
      </c>
      <c r="I42" t="s">
        <v>150</v>
      </c>
      <c r="J42" t="s">
        <v>320</v>
      </c>
      <c r="K42" s="77">
        <v>0.56999999999999995</v>
      </c>
      <c r="L42" t="s">
        <v>102</v>
      </c>
      <c r="M42" s="78">
        <v>3.6999999999999998E-2</v>
      </c>
      <c r="N42" s="78">
        <v>1.5100000000000001E-2</v>
      </c>
      <c r="O42" s="77">
        <v>846098.16</v>
      </c>
      <c r="P42" s="77">
        <v>110.19</v>
      </c>
      <c r="Q42" s="77">
        <v>0</v>
      </c>
      <c r="R42" s="77">
        <v>932.31556250400001</v>
      </c>
      <c r="S42" s="78">
        <v>3.3E-3</v>
      </c>
      <c r="T42" s="78">
        <v>6.7999999999999996E-3</v>
      </c>
      <c r="U42" s="78">
        <v>5.9999999999999995E-4</v>
      </c>
    </row>
    <row r="43" spans="2:21">
      <c r="B43" t="s">
        <v>429</v>
      </c>
      <c r="C43" t="s">
        <v>430</v>
      </c>
      <c r="D43" t="s">
        <v>100</v>
      </c>
      <c r="E43" t="s">
        <v>123</v>
      </c>
      <c r="F43" t="s">
        <v>431</v>
      </c>
      <c r="G43" t="s">
        <v>350</v>
      </c>
      <c r="H43" t="s">
        <v>432</v>
      </c>
      <c r="I43" t="s">
        <v>210</v>
      </c>
      <c r="J43" t="s">
        <v>433</v>
      </c>
      <c r="K43" s="77">
        <v>2.39</v>
      </c>
      <c r="L43" t="s">
        <v>102</v>
      </c>
      <c r="M43" s="78">
        <v>3.0599999999999999E-2</v>
      </c>
      <c r="N43" s="78">
        <v>1.5900000000000001E-2</v>
      </c>
      <c r="O43" s="77">
        <v>396043.83</v>
      </c>
      <c r="P43" s="77">
        <v>112.49</v>
      </c>
      <c r="Q43" s="77">
        <v>0</v>
      </c>
      <c r="R43" s="77">
        <v>445.50970436699998</v>
      </c>
      <c r="S43" s="78">
        <v>1E-3</v>
      </c>
      <c r="T43" s="78">
        <v>3.3E-3</v>
      </c>
      <c r="U43" s="78">
        <v>2.9999999999999997E-4</v>
      </c>
    </row>
    <row r="44" spans="2:21">
      <c r="B44" t="s">
        <v>434</v>
      </c>
      <c r="C44" t="s">
        <v>435</v>
      </c>
      <c r="D44" t="s">
        <v>100</v>
      </c>
      <c r="E44" t="s">
        <v>123</v>
      </c>
      <c r="F44" t="s">
        <v>436</v>
      </c>
      <c r="G44" t="s">
        <v>437</v>
      </c>
      <c r="H44" t="s">
        <v>432</v>
      </c>
      <c r="I44" t="s">
        <v>210</v>
      </c>
      <c r="J44" t="s">
        <v>438</v>
      </c>
      <c r="K44" s="77">
        <v>5.2</v>
      </c>
      <c r="L44" t="s">
        <v>102</v>
      </c>
      <c r="M44" s="78">
        <v>7.4999999999999997E-3</v>
      </c>
      <c r="N44" s="78">
        <v>3.2399999999999998E-2</v>
      </c>
      <c r="O44" s="77">
        <v>2047000</v>
      </c>
      <c r="P44" s="77">
        <v>92.07</v>
      </c>
      <c r="Q44" s="77">
        <v>0</v>
      </c>
      <c r="R44" s="77">
        <v>1884.6729</v>
      </c>
      <c r="S44" s="78">
        <v>2.3999999999999998E-3</v>
      </c>
      <c r="T44" s="78">
        <v>1.38E-2</v>
      </c>
      <c r="U44" s="78">
        <v>1.1000000000000001E-3</v>
      </c>
    </row>
    <row r="45" spans="2:21">
      <c r="B45" t="s">
        <v>439</v>
      </c>
      <c r="C45" t="s">
        <v>440</v>
      </c>
      <c r="D45" t="s">
        <v>100</v>
      </c>
      <c r="E45" t="s">
        <v>123</v>
      </c>
      <c r="F45" t="s">
        <v>441</v>
      </c>
      <c r="G45" t="s">
        <v>437</v>
      </c>
      <c r="H45" t="s">
        <v>432</v>
      </c>
      <c r="I45" t="s">
        <v>210</v>
      </c>
      <c r="J45" t="s">
        <v>369</v>
      </c>
      <c r="K45" s="77">
        <v>5.22</v>
      </c>
      <c r="L45" t="s">
        <v>102</v>
      </c>
      <c r="M45" s="78">
        <v>3.2500000000000001E-2</v>
      </c>
      <c r="N45" s="78">
        <v>3.3399999999999999E-2</v>
      </c>
      <c r="O45" s="77">
        <v>2289000</v>
      </c>
      <c r="P45" s="77">
        <v>106.98</v>
      </c>
      <c r="Q45" s="77">
        <v>0</v>
      </c>
      <c r="R45" s="77">
        <v>2448.7721999999999</v>
      </c>
      <c r="S45" s="78">
        <v>5.4000000000000003E-3</v>
      </c>
      <c r="T45" s="78">
        <v>1.7999999999999999E-2</v>
      </c>
      <c r="U45" s="78">
        <v>1.5E-3</v>
      </c>
    </row>
    <row r="46" spans="2:21">
      <c r="B46" t="s">
        <v>442</v>
      </c>
      <c r="C46" t="s">
        <v>443</v>
      </c>
      <c r="D46" t="s">
        <v>100</v>
      </c>
      <c r="E46" t="s">
        <v>123</v>
      </c>
      <c r="F46" t="s">
        <v>444</v>
      </c>
      <c r="G46" t="s">
        <v>344</v>
      </c>
      <c r="H46" t="s">
        <v>445</v>
      </c>
      <c r="I46" t="s">
        <v>150</v>
      </c>
      <c r="J46" t="s">
        <v>446</v>
      </c>
      <c r="K46" s="77">
        <v>4.83</v>
      </c>
      <c r="L46" t="s">
        <v>102</v>
      </c>
      <c r="M46" s="78">
        <v>1.7999999999999999E-2</v>
      </c>
      <c r="N46" s="78">
        <v>2.53E-2</v>
      </c>
      <c r="O46" s="77">
        <v>4800600</v>
      </c>
      <c r="P46" s="77">
        <v>103.6</v>
      </c>
      <c r="Q46" s="77">
        <v>0</v>
      </c>
      <c r="R46" s="77">
        <v>4973.4215999999997</v>
      </c>
      <c r="S46" s="78">
        <v>4.1999999999999997E-3</v>
      </c>
      <c r="T46" s="78">
        <v>3.6499999999999998E-2</v>
      </c>
      <c r="U46" s="78">
        <v>3.0000000000000001E-3</v>
      </c>
    </row>
    <row r="47" spans="2:21">
      <c r="B47" t="s">
        <v>447</v>
      </c>
      <c r="C47" t="s">
        <v>448</v>
      </c>
      <c r="D47" t="s">
        <v>100</v>
      </c>
      <c r="E47" t="s">
        <v>123</v>
      </c>
      <c r="F47" t="s">
        <v>449</v>
      </c>
      <c r="G47" t="s">
        <v>350</v>
      </c>
      <c r="H47" t="s">
        <v>450</v>
      </c>
      <c r="I47" t="s">
        <v>210</v>
      </c>
      <c r="J47" t="s">
        <v>451</v>
      </c>
      <c r="K47" s="77">
        <v>3.69</v>
      </c>
      <c r="L47" t="s">
        <v>102</v>
      </c>
      <c r="M47" s="78">
        <v>3.3000000000000002E-2</v>
      </c>
      <c r="N47" s="78">
        <v>3.4299999999999997E-2</v>
      </c>
      <c r="O47" s="77">
        <v>2185000</v>
      </c>
      <c r="P47" s="77">
        <v>107.18</v>
      </c>
      <c r="Q47" s="77">
        <v>0</v>
      </c>
      <c r="R47" s="77">
        <v>2341.8829999999998</v>
      </c>
      <c r="S47" s="78">
        <v>4.3E-3</v>
      </c>
      <c r="T47" s="78">
        <v>1.72E-2</v>
      </c>
      <c r="U47" s="78">
        <v>1.4E-3</v>
      </c>
    </row>
    <row r="48" spans="2:21">
      <c r="B48" s="79" t="s">
        <v>268</v>
      </c>
      <c r="C48" s="16"/>
      <c r="D48" s="16"/>
      <c r="E48" s="16"/>
      <c r="F48" s="16"/>
      <c r="K48" s="81">
        <v>3.54</v>
      </c>
      <c r="N48" s="80">
        <v>-3.4599999999999999E-2</v>
      </c>
      <c r="O48" s="81">
        <v>37418666.329999998</v>
      </c>
      <c r="Q48" s="81">
        <v>0</v>
      </c>
      <c r="R48" s="81">
        <v>38328.045052581001</v>
      </c>
      <c r="T48" s="80">
        <v>0.28149999999999997</v>
      </c>
      <c r="U48" s="80">
        <v>2.2800000000000001E-2</v>
      </c>
    </row>
    <row r="49" spans="2:21">
      <c r="B49" t="s">
        <v>452</v>
      </c>
      <c r="C49" t="s">
        <v>453</v>
      </c>
      <c r="D49" t="s">
        <v>100</v>
      </c>
      <c r="E49" t="s">
        <v>123</v>
      </c>
      <c r="F49" t="s">
        <v>349</v>
      </c>
      <c r="G49" t="s">
        <v>350</v>
      </c>
      <c r="H49" t="s">
        <v>345</v>
      </c>
      <c r="I49" t="s">
        <v>150</v>
      </c>
      <c r="J49" t="s">
        <v>376</v>
      </c>
      <c r="K49" s="77">
        <v>1.23</v>
      </c>
      <c r="L49" t="s">
        <v>102</v>
      </c>
      <c r="M49" s="78">
        <v>1.6299999999999999E-2</v>
      </c>
      <c r="N49" s="78">
        <v>3.3599999999999998E-2</v>
      </c>
      <c r="O49" s="77">
        <v>1782298.5</v>
      </c>
      <c r="P49" s="77">
        <v>98.34</v>
      </c>
      <c r="Q49" s="77">
        <v>0</v>
      </c>
      <c r="R49" s="77">
        <v>1752.7123449000001</v>
      </c>
      <c r="S49" s="78">
        <v>5.7000000000000002E-3</v>
      </c>
      <c r="T49" s="78">
        <v>1.29E-2</v>
      </c>
      <c r="U49" s="78">
        <v>1E-3</v>
      </c>
    </row>
    <row r="50" spans="2:21">
      <c r="B50" t="s">
        <v>454</v>
      </c>
      <c r="C50" t="s">
        <v>455</v>
      </c>
      <c r="D50" t="s">
        <v>100</v>
      </c>
      <c r="E50" t="s">
        <v>123</v>
      </c>
      <c r="F50" t="s">
        <v>456</v>
      </c>
      <c r="G50" t="s">
        <v>457</v>
      </c>
      <c r="H50" t="s">
        <v>458</v>
      </c>
      <c r="I50" t="s">
        <v>150</v>
      </c>
      <c r="J50" t="s">
        <v>459</v>
      </c>
      <c r="K50" s="77">
        <v>0.9</v>
      </c>
      <c r="L50" t="s">
        <v>102</v>
      </c>
      <c r="M50" s="78">
        <v>1.49E-2</v>
      </c>
      <c r="N50" s="78">
        <v>3.7100000000000001E-2</v>
      </c>
      <c r="O50" s="77">
        <v>30744.3</v>
      </c>
      <c r="P50" s="77">
        <v>98.55</v>
      </c>
      <c r="Q50" s="77">
        <v>0</v>
      </c>
      <c r="R50" s="77">
        <v>30.298507650000001</v>
      </c>
      <c r="S50" s="78">
        <v>1E-4</v>
      </c>
      <c r="T50" s="78">
        <v>2.0000000000000001E-4</v>
      </c>
      <c r="U50" s="78">
        <v>0</v>
      </c>
    </row>
    <row r="51" spans="2:21">
      <c r="B51" t="s">
        <v>460</v>
      </c>
      <c r="C51" t="s">
        <v>461</v>
      </c>
      <c r="D51" t="s">
        <v>100</v>
      </c>
      <c r="E51" t="s">
        <v>123</v>
      </c>
      <c r="F51" t="s">
        <v>462</v>
      </c>
      <c r="G51" t="s">
        <v>392</v>
      </c>
      <c r="H51" t="s">
        <v>364</v>
      </c>
      <c r="I51" t="s">
        <v>210</v>
      </c>
      <c r="J51" t="s">
        <v>463</v>
      </c>
      <c r="K51" s="77">
        <v>0.99</v>
      </c>
      <c r="L51" t="s">
        <v>102</v>
      </c>
      <c r="M51" s="78">
        <v>2.4500000000000001E-2</v>
      </c>
      <c r="N51" s="78">
        <v>3.56E-2</v>
      </c>
      <c r="O51" s="77">
        <v>1175000</v>
      </c>
      <c r="P51" s="77">
        <v>98.95</v>
      </c>
      <c r="Q51" s="77">
        <v>0</v>
      </c>
      <c r="R51" s="77">
        <v>1162.6624999999999</v>
      </c>
      <c r="S51" s="78">
        <v>1.5E-3</v>
      </c>
      <c r="T51" s="78">
        <v>8.5000000000000006E-3</v>
      </c>
      <c r="U51" s="78">
        <v>6.9999999999999999E-4</v>
      </c>
    </row>
    <row r="52" spans="2:21">
      <c r="B52" t="s">
        <v>464</v>
      </c>
      <c r="C52" t="s">
        <v>465</v>
      </c>
      <c r="D52" t="s">
        <v>100</v>
      </c>
      <c r="E52" t="s">
        <v>123</v>
      </c>
      <c r="F52" t="s">
        <v>466</v>
      </c>
      <c r="G52" t="s">
        <v>416</v>
      </c>
      <c r="H52" t="s">
        <v>458</v>
      </c>
      <c r="I52" t="s">
        <v>150</v>
      </c>
      <c r="J52" t="s">
        <v>433</v>
      </c>
      <c r="K52" s="77">
        <v>5.26</v>
      </c>
      <c r="L52" t="s">
        <v>102</v>
      </c>
      <c r="M52" s="78">
        <v>3.6900000000000002E-2</v>
      </c>
      <c r="N52" s="78">
        <v>5.0700000000000002E-2</v>
      </c>
      <c r="O52" s="77">
        <v>1680048.72</v>
      </c>
      <c r="P52" s="77">
        <v>93.98</v>
      </c>
      <c r="Q52" s="77">
        <v>0</v>
      </c>
      <c r="R52" s="77">
        <v>1578.9097870559999</v>
      </c>
      <c r="S52" s="78">
        <v>5.7000000000000002E-3</v>
      </c>
      <c r="T52" s="78">
        <v>1.1599999999999999E-2</v>
      </c>
      <c r="U52" s="78">
        <v>8.9999999999999998E-4</v>
      </c>
    </row>
    <row r="53" spans="2:21">
      <c r="B53" t="s">
        <v>467</v>
      </c>
      <c r="C53" t="s">
        <v>468</v>
      </c>
      <c r="D53" t="s">
        <v>100</v>
      </c>
      <c r="E53" t="s">
        <v>123</v>
      </c>
      <c r="F53" t="s">
        <v>397</v>
      </c>
      <c r="G53" t="s">
        <v>350</v>
      </c>
      <c r="H53" t="s">
        <v>393</v>
      </c>
      <c r="I53" t="s">
        <v>210</v>
      </c>
      <c r="J53" t="s">
        <v>469</v>
      </c>
      <c r="K53" s="77">
        <v>7.86</v>
      </c>
      <c r="L53" t="s">
        <v>102</v>
      </c>
      <c r="M53" s="78">
        <v>4.9399999999999999E-2</v>
      </c>
      <c r="N53" s="78">
        <v>5.4199999999999998E-2</v>
      </c>
      <c r="O53" s="77">
        <v>2654000</v>
      </c>
      <c r="P53" s="77">
        <v>96.66</v>
      </c>
      <c r="Q53" s="77">
        <v>0</v>
      </c>
      <c r="R53" s="77">
        <v>2565.3564000000001</v>
      </c>
      <c r="S53" s="78">
        <v>9.1000000000000004E-3</v>
      </c>
      <c r="T53" s="78">
        <v>1.8800000000000001E-2</v>
      </c>
      <c r="U53" s="78">
        <v>1.5E-3</v>
      </c>
    </row>
    <row r="54" spans="2:21">
      <c r="B54" t="s">
        <v>470</v>
      </c>
      <c r="C54" t="s">
        <v>471</v>
      </c>
      <c r="D54" t="s">
        <v>100</v>
      </c>
      <c r="E54" t="s">
        <v>123</v>
      </c>
      <c r="F54" t="s">
        <v>472</v>
      </c>
      <c r="G54" t="s">
        <v>132</v>
      </c>
      <c r="H54" t="s">
        <v>393</v>
      </c>
      <c r="I54" t="s">
        <v>210</v>
      </c>
      <c r="J54" t="s">
        <v>473</v>
      </c>
      <c r="K54" s="77">
        <v>1.88</v>
      </c>
      <c r="L54" t="s">
        <v>102</v>
      </c>
      <c r="M54" s="78">
        <v>3.6499999999999998E-2</v>
      </c>
      <c r="N54" s="78">
        <v>3.7999999999999999E-2</v>
      </c>
      <c r="O54" s="77">
        <v>36238.019999999997</v>
      </c>
      <c r="P54" s="77">
        <v>100.99</v>
      </c>
      <c r="Q54" s="77">
        <v>0</v>
      </c>
      <c r="R54" s="77">
        <v>36.596776398000003</v>
      </c>
      <c r="S54" s="78">
        <v>0</v>
      </c>
      <c r="T54" s="78">
        <v>2.9999999999999997E-4</v>
      </c>
      <c r="U54" s="78">
        <v>0</v>
      </c>
    </row>
    <row r="55" spans="2:21">
      <c r="B55" t="s">
        <v>474</v>
      </c>
      <c r="C55" t="s">
        <v>475</v>
      </c>
      <c r="D55" t="s">
        <v>100</v>
      </c>
      <c r="E55" t="s">
        <v>123</v>
      </c>
      <c r="F55" t="s">
        <v>476</v>
      </c>
      <c r="G55" t="s">
        <v>477</v>
      </c>
      <c r="H55" t="s">
        <v>393</v>
      </c>
      <c r="I55" t="s">
        <v>210</v>
      </c>
      <c r="J55" t="s">
        <v>478</v>
      </c>
      <c r="K55" s="77">
        <v>1.78</v>
      </c>
      <c r="L55" t="s">
        <v>102</v>
      </c>
      <c r="M55" s="78">
        <v>3.9199999999999999E-2</v>
      </c>
      <c r="N55" s="78">
        <v>4.0500000000000001E-2</v>
      </c>
      <c r="O55" s="77">
        <v>2364993</v>
      </c>
      <c r="P55" s="77">
        <v>100.49</v>
      </c>
      <c r="Q55" s="77">
        <v>0</v>
      </c>
      <c r="R55" s="77">
        <v>2376.5814657000001</v>
      </c>
      <c r="S55" s="78">
        <v>2.5000000000000001E-3</v>
      </c>
      <c r="T55" s="78">
        <v>1.7500000000000002E-2</v>
      </c>
      <c r="U55" s="78">
        <v>1.4E-3</v>
      </c>
    </row>
    <row r="56" spans="2:21">
      <c r="B56" t="s">
        <v>479</v>
      </c>
      <c r="C56" t="s">
        <v>480</v>
      </c>
      <c r="D56" t="s">
        <v>100</v>
      </c>
      <c r="E56" t="s">
        <v>123</v>
      </c>
      <c r="F56" t="s">
        <v>481</v>
      </c>
      <c r="G56" t="s">
        <v>477</v>
      </c>
      <c r="H56" t="s">
        <v>401</v>
      </c>
      <c r="I56" t="s">
        <v>150</v>
      </c>
      <c r="J56" t="s">
        <v>482</v>
      </c>
      <c r="K56" s="77">
        <v>5.03</v>
      </c>
      <c r="L56" t="s">
        <v>102</v>
      </c>
      <c r="M56" s="78">
        <v>3.2599999999999997E-2</v>
      </c>
      <c r="N56" s="78">
        <v>4.82E-2</v>
      </c>
      <c r="O56" s="77">
        <v>2600000</v>
      </c>
      <c r="P56" s="77">
        <v>94.17</v>
      </c>
      <c r="Q56" s="77">
        <v>0</v>
      </c>
      <c r="R56" s="77">
        <v>2448.42</v>
      </c>
      <c r="S56" s="78">
        <v>2.5999999999999999E-3</v>
      </c>
      <c r="T56" s="78">
        <v>1.7999999999999999E-2</v>
      </c>
      <c r="U56" s="78">
        <v>1.5E-3</v>
      </c>
    </row>
    <row r="57" spans="2:21">
      <c r="B57" t="s">
        <v>483</v>
      </c>
      <c r="C57" t="s">
        <v>484</v>
      </c>
      <c r="D57" t="s">
        <v>100</v>
      </c>
      <c r="E57" t="s">
        <v>123</v>
      </c>
      <c r="F57" t="s">
        <v>485</v>
      </c>
      <c r="G57" t="s">
        <v>477</v>
      </c>
      <c r="H57" t="s">
        <v>393</v>
      </c>
      <c r="I57" t="s">
        <v>210</v>
      </c>
      <c r="J57" t="s">
        <v>486</v>
      </c>
      <c r="K57" s="77">
        <v>5.98</v>
      </c>
      <c r="L57" t="s">
        <v>102</v>
      </c>
      <c r="M57" s="78">
        <v>2.6200000000000001E-2</v>
      </c>
      <c r="N57" s="78">
        <v>4.7899999999999998E-2</v>
      </c>
      <c r="O57" s="77">
        <v>2732453</v>
      </c>
      <c r="P57" s="77">
        <v>89.24</v>
      </c>
      <c r="Q57" s="77">
        <v>0</v>
      </c>
      <c r="R57" s="77">
        <v>2438.4410572000002</v>
      </c>
      <c r="S57" s="78">
        <v>2.0999999999999999E-3</v>
      </c>
      <c r="T57" s="78">
        <v>1.7899999999999999E-2</v>
      </c>
      <c r="U57" s="78">
        <v>1.5E-3</v>
      </c>
    </row>
    <row r="58" spans="2:21">
      <c r="B58" t="s">
        <v>487</v>
      </c>
      <c r="C58" t="s">
        <v>488</v>
      </c>
      <c r="D58" t="s">
        <v>100</v>
      </c>
      <c r="E58" t="s">
        <v>123</v>
      </c>
      <c r="F58" t="s">
        <v>489</v>
      </c>
      <c r="G58" t="s">
        <v>490</v>
      </c>
      <c r="H58" t="s">
        <v>393</v>
      </c>
      <c r="I58" t="s">
        <v>210</v>
      </c>
      <c r="J58" t="s">
        <v>491</v>
      </c>
      <c r="K58" s="77">
        <v>2.09</v>
      </c>
      <c r="L58" t="s">
        <v>102</v>
      </c>
      <c r="M58" s="78">
        <v>2.75E-2</v>
      </c>
      <c r="N58" s="78">
        <v>4.1399999999999999E-2</v>
      </c>
      <c r="O58" s="77">
        <v>658100.31999999995</v>
      </c>
      <c r="P58" s="77">
        <v>97.47</v>
      </c>
      <c r="Q58" s="77">
        <v>0</v>
      </c>
      <c r="R58" s="77">
        <v>641.45038190399998</v>
      </c>
      <c r="S58" s="78">
        <v>2.5999999999999999E-3</v>
      </c>
      <c r="T58" s="78">
        <v>4.7000000000000002E-3</v>
      </c>
      <c r="U58" s="78">
        <v>4.0000000000000002E-4</v>
      </c>
    </row>
    <row r="59" spans="2:21">
      <c r="B59" t="s">
        <v>492</v>
      </c>
      <c r="C59" t="s">
        <v>493</v>
      </c>
      <c r="D59" t="s">
        <v>100</v>
      </c>
      <c r="E59" t="s">
        <v>123</v>
      </c>
      <c r="F59" t="s">
        <v>494</v>
      </c>
      <c r="G59" t="s">
        <v>437</v>
      </c>
      <c r="H59" t="s">
        <v>495</v>
      </c>
      <c r="I59" t="s">
        <v>150</v>
      </c>
      <c r="J59" t="s">
        <v>496</v>
      </c>
      <c r="K59" s="77">
        <v>1.74</v>
      </c>
      <c r="L59" t="s">
        <v>102</v>
      </c>
      <c r="M59" s="78">
        <v>4.1700000000000001E-2</v>
      </c>
      <c r="N59" s="78">
        <v>4.0599999999999997E-2</v>
      </c>
      <c r="O59" s="77">
        <v>1902599.2</v>
      </c>
      <c r="P59" s="77">
        <v>101.3</v>
      </c>
      <c r="Q59" s="77">
        <v>0</v>
      </c>
      <c r="R59" s="77">
        <v>1927.3329896</v>
      </c>
      <c r="S59" s="78">
        <v>6.7999999999999996E-3</v>
      </c>
      <c r="T59" s="78">
        <v>1.4200000000000001E-2</v>
      </c>
      <c r="U59" s="78">
        <v>1.1000000000000001E-3</v>
      </c>
    </row>
    <row r="60" spans="2:21">
      <c r="B60" t="s">
        <v>497</v>
      </c>
      <c r="C60" t="s">
        <v>498</v>
      </c>
      <c r="D60" t="s">
        <v>100</v>
      </c>
      <c r="E60" t="s">
        <v>123</v>
      </c>
      <c r="F60" t="s">
        <v>494</v>
      </c>
      <c r="G60" t="s">
        <v>437</v>
      </c>
      <c r="H60" t="s">
        <v>495</v>
      </c>
      <c r="I60" t="s">
        <v>150</v>
      </c>
      <c r="J60" t="s">
        <v>499</v>
      </c>
      <c r="K60" s="77">
        <v>3.6</v>
      </c>
      <c r="L60" t="s">
        <v>102</v>
      </c>
      <c r="M60" s="78">
        <v>2.58E-2</v>
      </c>
      <c r="N60" s="78">
        <v>5.16E-2</v>
      </c>
      <c r="O60" s="77">
        <v>2075802.44</v>
      </c>
      <c r="P60" s="77">
        <v>92.01</v>
      </c>
      <c r="Q60" s="77">
        <v>0</v>
      </c>
      <c r="R60" s="77">
        <v>1909.945825044</v>
      </c>
      <c r="S60" s="78">
        <v>6.8999999999999999E-3</v>
      </c>
      <c r="T60" s="78">
        <v>1.4E-2</v>
      </c>
      <c r="U60" s="78">
        <v>1.1000000000000001E-3</v>
      </c>
    </row>
    <row r="61" spans="2:21">
      <c r="B61" t="s">
        <v>500</v>
      </c>
      <c r="C61" t="s">
        <v>501</v>
      </c>
      <c r="D61" t="s">
        <v>100</v>
      </c>
      <c r="E61" t="s">
        <v>123</v>
      </c>
      <c r="F61" t="s">
        <v>502</v>
      </c>
      <c r="G61" t="s">
        <v>132</v>
      </c>
      <c r="H61" t="s">
        <v>417</v>
      </c>
      <c r="I61" t="s">
        <v>210</v>
      </c>
      <c r="J61" t="s">
        <v>433</v>
      </c>
      <c r="K61" s="77">
        <v>1.21</v>
      </c>
      <c r="L61" t="s">
        <v>102</v>
      </c>
      <c r="M61" s="78">
        <v>2.1600000000000001E-2</v>
      </c>
      <c r="N61" s="78">
        <v>3.8800000000000001E-2</v>
      </c>
      <c r="O61" s="77">
        <v>167121.24</v>
      </c>
      <c r="P61" s="77">
        <v>98.57</v>
      </c>
      <c r="Q61" s="77">
        <v>0</v>
      </c>
      <c r="R61" s="77">
        <v>164.731406268</v>
      </c>
      <c r="S61" s="78">
        <v>6.9999999999999999E-4</v>
      </c>
      <c r="T61" s="78">
        <v>1.1999999999999999E-3</v>
      </c>
      <c r="U61" s="78">
        <v>1E-4</v>
      </c>
    </row>
    <row r="62" spans="2:21">
      <c r="B62" t="s">
        <v>503</v>
      </c>
      <c r="C62" t="s">
        <v>504</v>
      </c>
      <c r="D62" t="s">
        <v>100</v>
      </c>
      <c r="E62" t="s">
        <v>123</v>
      </c>
      <c r="F62" t="s">
        <v>505</v>
      </c>
      <c r="G62" t="s">
        <v>506</v>
      </c>
      <c r="H62" t="s">
        <v>417</v>
      </c>
      <c r="I62" t="s">
        <v>210</v>
      </c>
      <c r="J62" t="s">
        <v>507</v>
      </c>
      <c r="K62" s="77">
        <v>6.3</v>
      </c>
      <c r="L62" t="s">
        <v>102</v>
      </c>
      <c r="M62" s="78">
        <v>2.3400000000000001E-2</v>
      </c>
      <c r="N62" s="78">
        <v>4.9399999999999999E-2</v>
      </c>
      <c r="O62" s="77">
        <v>409912</v>
      </c>
      <c r="P62" s="77">
        <v>85.55</v>
      </c>
      <c r="Q62" s="77">
        <v>0</v>
      </c>
      <c r="R62" s="77">
        <v>350.67971599999998</v>
      </c>
      <c r="S62" s="78">
        <v>5.9999999999999995E-4</v>
      </c>
      <c r="T62" s="78">
        <v>2.5999999999999999E-3</v>
      </c>
      <c r="U62" s="78">
        <v>2.0000000000000001E-4</v>
      </c>
    </row>
    <row r="63" spans="2:21">
      <c r="B63" t="s">
        <v>508</v>
      </c>
      <c r="C63" t="s">
        <v>509</v>
      </c>
      <c r="D63" t="s">
        <v>100</v>
      </c>
      <c r="E63" t="s">
        <v>123</v>
      </c>
      <c r="F63" t="s">
        <v>510</v>
      </c>
      <c r="G63" t="s">
        <v>437</v>
      </c>
      <c r="H63" t="s">
        <v>425</v>
      </c>
      <c r="I63" t="s">
        <v>150</v>
      </c>
      <c r="J63" t="s">
        <v>511</v>
      </c>
      <c r="K63" s="77">
        <v>2.3199999999999998</v>
      </c>
      <c r="L63" t="s">
        <v>102</v>
      </c>
      <c r="M63" s="78">
        <v>2.9499999999999998E-2</v>
      </c>
      <c r="N63" s="78">
        <v>4.99E-2</v>
      </c>
      <c r="O63" s="77">
        <v>564550.19999999995</v>
      </c>
      <c r="P63" s="77">
        <v>96.27</v>
      </c>
      <c r="Q63" s="77">
        <v>0</v>
      </c>
      <c r="R63" s="77">
        <v>543.49247753999998</v>
      </c>
      <c r="S63" s="78">
        <v>2E-3</v>
      </c>
      <c r="T63" s="78">
        <v>4.0000000000000001E-3</v>
      </c>
      <c r="U63" s="78">
        <v>2.9999999999999997E-4</v>
      </c>
    </row>
    <row r="64" spans="2:21">
      <c r="B64" t="s">
        <v>512</v>
      </c>
      <c r="C64" t="s">
        <v>513</v>
      </c>
      <c r="D64" t="s">
        <v>100</v>
      </c>
      <c r="E64" t="s">
        <v>123</v>
      </c>
      <c r="F64" t="s">
        <v>514</v>
      </c>
      <c r="G64" t="s">
        <v>515</v>
      </c>
      <c r="H64" t="s">
        <v>425</v>
      </c>
      <c r="I64" t="s">
        <v>150</v>
      </c>
      <c r="J64" t="s">
        <v>516</v>
      </c>
      <c r="K64" s="77">
        <v>5.61</v>
      </c>
      <c r="L64" t="s">
        <v>123</v>
      </c>
      <c r="M64" s="78">
        <v>1.4999999999999999E-2</v>
      </c>
      <c r="N64" s="78">
        <v>5.45E-2</v>
      </c>
      <c r="O64" s="77">
        <v>2317000</v>
      </c>
      <c r="P64" s="77">
        <v>80.739999999999995</v>
      </c>
      <c r="Q64" s="77">
        <v>0</v>
      </c>
      <c r="R64" s="77">
        <v>1870.7457999999999</v>
      </c>
      <c r="S64" s="78">
        <v>6.0000000000000001E-3</v>
      </c>
      <c r="T64" s="78">
        <v>1.37E-2</v>
      </c>
      <c r="U64" s="78">
        <v>1.1000000000000001E-3</v>
      </c>
    </row>
    <row r="65" spans="2:21">
      <c r="B65" t="s">
        <v>517</v>
      </c>
      <c r="C65" t="s">
        <v>518</v>
      </c>
      <c r="D65" t="s">
        <v>100</v>
      </c>
      <c r="E65" t="s">
        <v>123</v>
      </c>
      <c r="F65" t="s">
        <v>519</v>
      </c>
      <c r="G65" t="s">
        <v>515</v>
      </c>
      <c r="H65" t="s">
        <v>432</v>
      </c>
      <c r="I65" t="s">
        <v>210</v>
      </c>
      <c r="J65" t="s">
        <v>520</v>
      </c>
      <c r="K65" s="77">
        <v>3.73</v>
      </c>
      <c r="L65" t="s">
        <v>102</v>
      </c>
      <c r="M65" s="78">
        <v>2.0500000000000001E-2</v>
      </c>
      <c r="N65" s="78">
        <v>4.9099999999999998E-2</v>
      </c>
      <c r="O65" s="77">
        <v>2263136.2799999998</v>
      </c>
      <c r="P65" s="77">
        <v>90.36</v>
      </c>
      <c r="Q65" s="77">
        <v>0</v>
      </c>
      <c r="R65" s="77">
        <v>2044.9699426080001</v>
      </c>
      <c r="S65" s="78">
        <v>3.8E-3</v>
      </c>
      <c r="T65" s="78">
        <v>1.4999999999999999E-2</v>
      </c>
      <c r="U65" s="78">
        <v>1.1999999999999999E-3</v>
      </c>
    </row>
    <row r="66" spans="2:21">
      <c r="B66" t="s">
        <v>521</v>
      </c>
      <c r="C66" t="s">
        <v>522</v>
      </c>
      <c r="D66" t="s">
        <v>100</v>
      </c>
      <c r="E66" t="s">
        <v>123</v>
      </c>
      <c r="F66" t="s">
        <v>523</v>
      </c>
      <c r="G66" t="s">
        <v>437</v>
      </c>
      <c r="H66" t="s">
        <v>432</v>
      </c>
      <c r="I66" t="s">
        <v>210</v>
      </c>
      <c r="J66" t="s">
        <v>524</v>
      </c>
      <c r="K66" s="77">
        <v>1.55</v>
      </c>
      <c r="L66" t="s">
        <v>102</v>
      </c>
      <c r="M66" s="78">
        <v>3.4200000000000001E-2</v>
      </c>
      <c r="N66" s="78">
        <v>4.4999999999999998E-2</v>
      </c>
      <c r="O66" s="77">
        <v>2108800</v>
      </c>
      <c r="P66" s="77">
        <v>99</v>
      </c>
      <c r="Q66" s="77">
        <v>0</v>
      </c>
      <c r="R66" s="77">
        <v>2087.712</v>
      </c>
      <c r="S66" s="78">
        <v>7.1000000000000004E-3</v>
      </c>
      <c r="T66" s="78">
        <v>1.5299999999999999E-2</v>
      </c>
      <c r="U66" s="78">
        <v>1.1999999999999999E-3</v>
      </c>
    </row>
    <row r="67" spans="2:21">
      <c r="B67" t="s">
        <v>525</v>
      </c>
      <c r="C67" t="s">
        <v>526</v>
      </c>
      <c r="D67" t="s">
        <v>100</v>
      </c>
      <c r="E67" t="s">
        <v>123</v>
      </c>
      <c r="F67" t="s">
        <v>436</v>
      </c>
      <c r="G67" t="s">
        <v>437</v>
      </c>
      <c r="H67" t="s">
        <v>432</v>
      </c>
      <c r="I67" t="s">
        <v>210</v>
      </c>
      <c r="J67" t="s">
        <v>496</v>
      </c>
      <c r="K67" s="77">
        <v>1.54</v>
      </c>
      <c r="L67" t="s">
        <v>102</v>
      </c>
      <c r="M67" s="78">
        <v>4.2000000000000003E-2</v>
      </c>
      <c r="N67" s="78">
        <v>4.1300000000000003E-2</v>
      </c>
      <c r="O67" s="77">
        <v>200746.5</v>
      </c>
      <c r="P67" s="77">
        <v>101.8</v>
      </c>
      <c r="Q67" s="77">
        <v>0</v>
      </c>
      <c r="R67" s="77">
        <v>204.359937</v>
      </c>
      <c r="S67" s="78">
        <v>5.9999999999999995E-4</v>
      </c>
      <c r="T67" s="78">
        <v>1.5E-3</v>
      </c>
      <c r="U67" s="78">
        <v>1E-4</v>
      </c>
    </row>
    <row r="68" spans="2:21">
      <c r="B68" t="s">
        <v>527</v>
      </c>
      <c r="C68" t="s">
        <v>528</v>
      </c>
      <c r="D68" t="s">
        <v>100</v>
      </c>
      <c r="E68" t="s">
        <v>123</v>
      </c>
      <c r="F68" t="s">
        <v>529</v>
      </c>
      <c r="G68" t="s">
        <v>344</v>
      </c>
      <c r="H68" t="s">
        <v>432</v>
      </c>
      <c r="I68" t="s">
        <v>210</v>
      </c>
      <c r="J68" t="s">
        <v>496</v>
      </c>
      <c r="K68" s="77">
        <v>3.8</v>
      </c>
      <c r="L68" t="s">
        <v>102</v>
      </c>
      <c r="M68" s="78">
        <v>2.7E-2</v>
      </c>
      <c r="N68" s="78">
        <v>5.3900000000000003E-2</v>
      </c>
      <c r="O68" s="77">
        <v>2583239.75</v>
      </c>
      <c r="P68" s="77">
        <v>90.59</v>
      </c>
      <c r="Q68" s="77">
        <v>0</v>
      </c>
      <c r="R68" s="77">
        <v>2340.1568895250002</v>
      </c>
      <c r="S68" s="78">
        <v>3.3999999999999998E-3</v>
      </c>
      <c r="T68" s="78">
        <v>1.72E-2</v>
      </c>
      <c r="U68" s="78">
        <v>1.4E-3</v>
      </c>
    </row>
    <row r="69" spans="2:21">
      <c r="B69" t="s">
        <v>530</v>
      </c>
      <c r="C69" t="s">
        <v>531</v>
      </c>
      <c r="D69" t="s">
        <v>100</v>
      </c>
      <c r="E69" t="s">
        <v>123</v>
      </c>
      <c r="F69" t="s">
        <v>532</v>
      </c>
      <c r="G69" t="s">
        <v>344</v>
      </c>
      <c r="H69" t="s">
        <v>425</v>
      </c>
      <c r="I69" t="s">
        <v>150</v>
      </c>
      <c r="J69" t="s">
        <v>433</v>
      </c>
      <c r="K69" s="77">
        <v>0.74</v>
      </c>
      <c r="L69" t="s">
        <v>102</v>
      </c>
      <c r="M69" s="78">
        <v>4.5499999999999999E-2</v>
      </c>
      <c r="N69" s="78">
        <v>3.78E-2</v>
      </c>
      <c r="O69" s="77">
        <v>216052.19</v>
      </c>
      <c r="P69" s="77">
        <v>101.72</v>
      </c>
      <c r="Q69" s="77">
        <v>0</v>
      </c>
      <c r="R69" s="77">
        <v>219.768287668</v>
      </c>
      <c r="S69" s="78">
        <v>3.7000000000000002E-3</v>
      </c>
      <c r="T69" s="78">
        <v>1.6000000000000001E-3</v>
      </c>
      <c r="U69" s="78">
        <v>1E-4</v>
      </c>
    </row>
    <row r="70" spans="2:21">
      <c r="B70" t="s">
        <v>533</v>
      </c>
      <c r="C70" t="s">
        <v>534</v>
      </c>
      <c r="D70" t="s">
        <v>100</v>
      </c>
      <c r="E70" t="s">
        <v>123</v>
      </c>
      <c r="F70" t="s">
        <v>532</v>
      </c>
      <c r="G70" t="s">
        <v>344</v>
      </c>
      <c r="H70" t="s">
        <v>425</v>
      </c>
      <c r="I70" t="s">
        <v>150</v>
      </c>
      <c r="J70" t="s">
        <v>535</v>
      </c>
      <c r="K70" s="77">
        <v>2.82</v>
      </c>
      <c r="L70" t="s">
        <v>102</v>
      </c>
      <c r="M70" s="78">
        <v>3.2899999999999999E-2</v>
      </c>
      <c r="N70" s="78">
        <v>4.9700000000000001E-2</v>
      </c>
      <c r="O70" s="77">
        <v>1909166.67</v>
      </c>
      <c r="P70" s="77">
        <v>95.6</v>
      </c>
      <c r="Q70" s="77">
        <v>0</v>
      </c>
      <c r="R70" s="77">
        <v>1825.16333652</v>
      </c>
      <c r="S70" s="78">
        <v>3.0999999999999999E-3</v>
      </c>
      <c r="T70" s="78">
        <v>1.34E-2</v>
      </c>
      <c r="U70" s="78">
        <v>1.1000000000000001E-3</v>
      </c>
    </row>
    <row r="71" spans="2:21">
      <c r="B71" t="s">
        <v>536</v>
      </c>
      <c r="C71" t="s">
        <v>537</v>
      </c>
      <c r="D71" t="s">
        <v>100</v>
      </c>
      <c r="E71" t="s">
        <v>123</v>
      </c>
      <c r="F71" t="s">
        <v>538</v>
      </c>
      <c r="G71" t="s">
        <v>316</v>
      </c>
      <c r="H71" t="s">
        <v>432</v>
      </c>
      <c r="I71" t="s">
        <v>210</v>
      </c>
      <c r="J71" t="s">
        <v>469</v>
      </c>
      <c r="K71" s="77">
        <v>0.95</v>
      </c>
      <c r="L71" t="s">
        <v>102</v>
      </c>
      <c r="M71" s="78">
        <v>2.3E-2</v>
      </c>
      <c r="N71" s="78">
        <v>-0.84809999999999997</v>
      </c>
      <c r="O71" s="77">
        <v>353000</v>
      </c>
      <c r="P71" s="77">
        <v>1003.98</v>
      </c>
      <c r="Q71" s="77">
        <v>0</v>
      </c>
      <c r="R71" s="77">
        <v>3544.0493999999999</v>
      </c>
      <c r="S71" s="78">
        <v>2.9999999999999997E-4</v>
      </c>
      <c r="T71" s="78">
        <v>2.5999999999999999E-2</v>
      </c>
      <c r="U71" s="78">
        <v>2.0999999999999999E-3</v>
      </c>
    </row>
    <row r="72" spans="2:21">
      <c r="B72" t="s">
        <v>539</v>
      </c>
      <c r="C72" t="s">
        <v>540</v>
      </c>
      <c r="D72" t="s">
        <v>100</v>
      </c>
      <c r="E72" t="s">
        <v>123</v>
      </c>
      <c r="F72" t="s">
        <v>541</v>
      </c>
      <c r="G72" t="s">
        <v>344</v>
      </c>
      <c r="H72" t="s">
        <v>450</v>
      </c>
      <c r="I72" t="s">
        <v>210</v>
      </c>
      <c r="J72" t="s">
        <v>402</v>
      </c>
      <c r="K72" s="77">
        <v>4.67</v>
      </c>
      <c r="L72" t="s">
        <v>102</v>
      </c>
      <c r="M72" s="78">
        <v>2.5000000000000001E-2</v>
      </c>
      <c r="N72" s="78">
        <v>5.5100000000000003E-2</v>
      </c>
      <c r="O72" s="77">
        <v>2146848</v>
      </c>
      <c r="P72" s="77">
        <v>87.38</v>
      </c>
      <c r="Q72" s="77">
        <v>0</v>
      </c>
      <c r="R72" s="77">
        <v>1875.9157823999999</v>
      </c>
      <c r="S72" s="78">
        <v>2.5000000000000001E-3</v>
      </c>
      <c r="T72" s="78">
        <v>1.38E-2</v>
      </c>
      <c r="U72" s="78">
        <v>1.1000000000000001E-3</v>
      </c>
    </row>
    <row r="73" spans="2:21">
      <c r="B73" t="s">
        <v>542</v>
      </c>
      <c r="C73" t="s">
        <v>543</v>
      </c>
      <c r="D73" t="s">
        <v>100</v>
      </c>
      <c r="E73" t="s">
        <v>123</v>
      </c>
      <c r="F73" t="s">
        <v>544</v>
      </c>
      <c r="G73" t="s">
        <v>437</v>
      </c>
      <c r="H73" t="s">
        <v>445</v>
      </c>
      <c r="I73" t="s">
        <v>150</v>
      </c>
      <c r="J73" t="s">
        <v>545</v>
      </c>
      <c r="K73" s="77">
        <v>3.98</v>
      </c>
      <c r="L73" t="s">
        <v>102</v>
      </c>
      <c r="M73" s="78">
        <v>4.53E-2</v>
      </c>
      <c r="N73" s="78">
        <v>5.8000000000000003E-2</v>
      </c>
      <c r="O73" s="77">
        <v>2486816</v>
      </c>
      <c r="P73" s="77">
        <v>96.01</v>
      </c>
      <c r="Q73" s="77">
        <v>0</v>
      </c>
      <c r="R73" s="77">
        <v>2387.5920415999999</v>
      </c>
      <c r="S73" s="78">
        <v>5.0000000000000001E-3</v>
      </c>
      <c r="T73" s="78">
        <v>1.7500000000000002E-2</v>
      </c>
      <c r="U73" s="78">
        <v>1.4E-3</v>
      </c>
    </row>
    <row r="74" spans="2:21">
      <c r="B74" s="79" t="s">
        <v>310</v>
      </c>
      <c r="C74" s="16"/>
      <c r="D74" s="16"/>
      <c r="E74" s="16"/>
      <c r="F74" s="16"/>
      <c r="K74" s="81">
        <v>1.42</v>
      </c>
      <c r="N74" s="80">
        <v>6.3399999999999998E-2</v>
      </c>
      <c r="O74" s="81">
        <v>10479317.4</v>
      </c>
      <c r="Q74" s="81">
        <v>0</v>
      </c>
      <c r="R74" s="81">
        <v>10013.1489396</v>
      </c>
      <c r="T74" s="80">
        <v>7.3599999999999999E-2</v>
      </c>
      <c r="U74" s="80">
        <v>6.0000000000000001E-3</v>
      </c>
    </row>
    <row r="75" spans="2:21">
      <c r="B75" t="s">
        <v>546</v>
      </c>
      <c r="C75" t="s">
        <v>547</v>
      </c>
      <c r="D75" t="s">
        <v>100</v>
      </c>
      <c r="E75" t="s">
        <v>123</v>
      </c>
      <c r="F75" t="s">
        <v>548</v>
      </c>
      <c r="G75" t="s">
        <v>549</v>
      </c>
      <c r="H75" t="s">
        <v>209</v>
      </c>
      <c r="I75" t="s">
        <v>210</v>
      </c>
      <c r="J75" t="s">
        <v>550</v>
      </c>
      <c r="K75" s="77">
        <v>0.89</v>
      </c>
      <c r="L75" t="s">
        <v>102</v>
      </c>
      <c r="M75" s="78">
        <v>2.9000000000000001E-2</v>
      </c>
      <c r="N75" s="78">
        <v>0.06</v>
      </c>
      <c r="O75" s="77">
        <v>3941866</v>
      </c>
      <c r="P75" s="77">
        <v>95.54</v>
      </c>
      <c r="Q75" s="77">
        <v>0</v>
      </c>
      <c r="R75" s="77">
        <v>3766.0587764000002</v>
      </c>
      <c r="S75" s="78">
        <v>3.3999999999999998E-3</v>
      </c>
      <c r="T75" s="78">
        <v>2.7699999999999999E-2</v>
      </c>
      <c r="U75" s="78">
        <v>2.2000000000000001E-3</v>
      </c>
    </row>
    <row r="76" spans="2:21">
      <c r="B76" t="s">
        <v>551</v>
      </c>
      <c r="C76" t="s">
        <v>552</v>
      </c>
      <c r="D76" t="s">
        <v>100</v>
      </c>
      <c r="E76" t="s">
        <v>123</v>
      </c>
      <c r="F76" t="s">
        <v>553</v>
      </c>
      <c r="G76" t="s">
        <v>554</v>
      </c>
      <c r="H76" t="s">
        <v>364</v>
      </c>
      <c r="I76" t="s">
        <v>210</v>
      </c>
      <c r="J76" t="s">
        <v>555</v>
      </c>
      <c r="K76" s="77">
        <v>1.43</v>
      </c>
      <c r="L76" t="s">
        <v>102</v>
      </c>
      <c r="M76" s="78">
        <v>3.49E-2</v>
      </c>
      <c r="N76" s="78">
        <v>6.3799999999999996E-2</v>
      </c>
      <c r="O76" s="77">
        <v>3663323.6</v>
      </c>
      <c r="P76" s="77">
        <v>95.9</v>
      </c>
      <c r="Q76" s="77">
        <v>0</v>
      </c>
      <c r="R76" s="77">
        <v>3513.1273323999999</v>
      </c>
      <c r="S76" s="78">
        <v>3.0999999999999999E-3</v>
      </c>
      <c r="T76" s="78">
        <v>2.58E-2</v>
      </c>
      <c r="U76" s="78">
        <v>2.0999999999999999E-3</v>
      </c>
    </row>
    <row r="77" spans="2:21">
      <c r="B77" t="s">
        <v>556</v>
      </c>
      <c r="C77" t="s">
        <v>557</v>
      </c>
      <c r="D77" t="s">
        <v>100</v>
      </c>
      <c r="E77" t="s">
        <v>123</v>
      </c>
      <c r="F77" t="s">
        <v>529</v>
      </c>
      <c r="G77" t="s">
        <v>344</v>
      </c>
      <c r="H77" t="s">
        <v>432</v>
      </c>
      <c r="I77" t="s">
        <v>210</v>
      </c>
      <c r="J77" t="s">
        <v>558</v>
      </c>
      <c r="K77" s="77">
        <v>2.04</v>
      </c>
      <c r="L77" t="s">
        <v>102</v>
      </c>
      <c r="M77" s="78">
        <v>4.7E-2</v>
      </c>
      <c r="N77" s="78">
        <v>7.1300000000000002E-2</v>
      </c>
      <c r="O77" s="77">
        <v>2057250</v>
      </c>
      <c r="P77" s="77">
        <v>92.75</v>
      </c>
      <c r="Q77" s="77">
        <v>0</v>
      </c>
      <c r="R77" s="77">
        <v>1908.099375</v>
      </c>
      <c r="S77" s="78">
        <v>3.8999999999999998E-3</v>
      </c>
      <c r="T77" s="78">
        <v>1.4E-2</v>
      </c>
      <c r="U77" s="78">
        <v>1.1000000000000001E-3</v>
      </c>
    </row>
    <row r="78" spans="2:21">
      <c r="B78" t="s">
        <v>559</v>
      </c>
      <c r="C78" t="s">
        <v>560</v>
      </c>
      <c r="D78" t="s">
        <v>100</v>
      </c>
      <c r="E78" t="s">
        <v>123</v>
      </c>
      <c r="F78" t="s">
        <v>561</v>
      </c>
      <c r="G78" t="s">
        <v>562</v>
      </c>
      <c r="H78" t="s">
        <v>432</v>
      </c>
      <c r="I78" t="s">
        <v>210</v>
      </c>
      <c r="J78" t="s">
        <v>433</v>
      </c>
      <c r="K78" s="77">
        <v>2.38</v>
      </c>
      <c r="L78" t="s">
        <v>102</v>
      </c>
      <c r="M78" s="78">
        <v>5.6000000000000001E-2</v>
      </c>
      <c r="N78" s="78">
        <v>5.8400000000000001E-2</v>
      </c>
      <c r="O78" s="77">
        <v>816877.8</v>
      </c>
      <c r="P78" s="77">
        <v>101.1</v>
      </c>
      <c r="Q78" s="77">
        <v>0</v>
      </c>
      <c r="R78" s="77">
        <v>825.8634558</v>
      </c>
      <c r="S78" s="78">
        <v>3.8999999999999998E-3</v>
      </c>
      <c r="T78" s="78">
        <v>6.1000000000000004E-3</v>
      </c>
      <c r="U78" s="78">
        <v>5.0000000000000001E-4</v>
      </c>
    </row>
    <row r="79" spans="2:21">
      <c r="B79" s="79" t="s">
        <v>563</v>
      </c>
      <c r="C79" s="16"/>
      <c r="D79" s="16"/>
      <c r="E79" s="16"/>
      <c r="F79" s="16"/>
      <c r="K79" s="81">
        <v>0</v>
      </c>
      <c r="N79" s="80">
        <v>0</v>
      </c>
      <c r="O79" s="81">
        <v>0</v>
      </c>
      <c r="Q79" s="81">
        <v>0</v>
      </c>
      <c r="R79" s="81">
        <v>0</v>
      </c>
      <c r="T79" s="80">
        <v>0</v>
      </c>
      <c r="U79" s="80">
        <v>0</v>
      </c>
    </row>
    <row r="80" spans="2:21">
      <c r="B80" t="s">
        <v>236</v>
      </c>
      <c r="C80" t="s">
        <v>236</v>
      </c>
      <c r="D80" s="16"/>
      <c r="E80" s="16"/>
      <c r="F80" s="16"/>
      <c r="G80" t="s">
        <v>236</v>
      </c>
      <c r="H80" t="s">
        <v>236</v>
      </c>
      <c r="K80" s="77">
        <v>0</v>
      </c>
      <c r="L80" t="s">
        <v>236</v>
      </c>
      <c r="M80" s="78">
        <v>0</v>
      </c>
      <c r="N80" s="78">
        <v>0</v>
      </c>
      <c r="O80" s="77">
        <v>0</v>
      </c>
      <c r="P80" s="77">
        <v>0</v>
      </c>
      <c r="R80" s="77">
        <v>0</v>
      </c>
      <c r="S80" s="78">
        <v>0</v>
      </c>
      <c r="T80" s="78">
        <v>0</v>
      </c>
      <c r="U80" s="78">
        <v>0</v>
      </c>
    </row>
    <row r="81" spans="2:21">
      <c r="B81" s="79" t="s">
        <v>240</v>
      </c>
      <c r="C81" s="16"/>
      <c r="D81" s="16"/>
      <c r="E81" s="16"/>
      <c r="F81" s="16"/>
      <c r="K81" s="81">
        <v>5.09</v>
      </c>
      <c r="N81" s="80">
        <v>8.2400000000000001E-2</v>
      </c>
      <c r="O81" s="81">
        <v>1470000</v>
      </c>
      <c r="Q81" s="81">
        <v>0</v>
      </c>
      <c r="R81" s="81">
        <v>4581.3712795499996</v>
      </c>
      <c r="T81" s="80">
        <v>3.3700000000000001E-2</v>
      </c>
      <c r="U81" s="80">
        <v>2.7000000000000001E-3</v>
      </c>
    </row>
    <row r="82" spans="2:21">
      <c r="B82" s="79" t="s">
        <v>311</v>
      </c>
      <c r="C82" s="16"/>
      <c r="D82" s="16"/>
      <c r="E82" s="16"/>
      <c r="F82" s="16"/>
      <c r="K82" s="81">
        <v>4.5599999999999996</v>
      </c>
      <c r="N82" s="80">
        <v>8.9399999999999993E-2</v>
      </c>
      <c r="O82" s="81">
        <v>748000</v>
      </c>
      <c r="Q82" s="81">
        <v>0</v>
      </c>
      <c r="R82" s="81">
        <v>2438.7007890300001</v>
      </c>
      <c r="T82" s="80">
        <v>1.7899999999999999E-2</v>
      </c>
      <c r="U82" s="80">
        <v>1.5E-3</v>
      </c>
    </row>
    <row r="83" spans="2:21">
      <c r="B83" t="s">
        <v>564</v>
      </c>
      <c r="C83" t="s">
        <v>565</v>
      </c>
      <c r="D83" t="s">
        <v>566</v>
      </c>
      <c r="E83" t="s">
        <v>567</v>
      </c>
      <c r="F83" t="s">
        <v>568</v>
      </c>
      <c r="G83" t="s">
        <v>569</v>
      </c>
      <c r="H83" t="s">
        <v>570</v>
      </c>
      <c r="I83" t="s">
        <v>571</v>
      </c>
      <c r="J83" t="s">
        <v>572</v>
      </c>
      <c r="K83" s="77">
        <v>4.5599999999999996</v>
      </c>
      <c r="L83" t="s">
        <v>106</v>
      </c>
      <c r="M83" s="78">
        <v>6.7500000000000004E-2</v>
      </c>
      <c r="N83" s="78">
        <v>8.9399999999999993E-2</v>
      </c>
      <c r="O83" s="77">
        <v>748000</v>
      </c>
      <c r="P83" s="77">
        <v>92.020750000000007</v>
      </c>
      <c r="Q83" s="77">
        <v>0</v>
      </c>
      <c r="R83" s="77">
        <v>2438.7007890300001</v>
      </c>
      <c r="S83" s="78">
        <v>5.9999999999999995E-4</v>
      </c>
      <c r="T83" s="78">
        <v>1.7899999999999999E-2</v>
      </c>
      <c r="U83" s="78">
        <v>1.5E-3</v>
      </c>
    </row>
    <row r="84" spans="2:21">
      <c r="B84" s="79" t="s">
        <v>312</v>
      </c>
      <c r="C84" s="16"/>
      <c r="D84" s="16"/>
      <c r="E84" s="16"/>
      <c r="F84" s="16"/>
      <c r="K84" s="81">
        <v>5.69</v>
      </c>
      <c r="N84" s="80">
        <v>7.4399999999999994E-2</v>
      </c>
      <c r="O84" s="81">
        <v>722000</v>
      </c>
      <c r="Q84" s="81">
        <v>0</v>
      </c>
      <c r="R84" s="81">
        <v>2142.6704905199999</v>
      </c>
      <c r="T84" s="80">
        <v>1.5699999999999999E-2</v>
      </c>
      <c r="U84" s="80">
        <v>1.2999999999999999E-3</v>
      </c>
    </row>
    <row r="85" spans="2:21">
      <c r="B85" t="s">
        <v>573</v>
      </c>
      <c r="C85" t="s">
        <v>574</v>
      </c>
      <c r="D85" t="s">
        <v>123</v>
      </c>
      <c r="E85" t="s">
        <v>567</v>
      </c>
      <c r="F85" t="s">
        <v>575</v>
      </c>
      <c r="G85" t="s">
        <v>576</v>
      </c>
      <c r="H85" t="s">
        <v>577</v>
      </c>
      <c r="I85" t="s">
        <v>571</v>
      </c>
      <c r="J85" t="s">
        <v>578</v>
      </c>
      <c r="K85" s="77">
        <v>5.69</v>
      </c>
      <c r="L85" t="s">
        <v>106</v>
      </c>
      <c r="M85" s="78">
        <v>4.1300000000000003E-2</v>
      </c>
      <c r="N85" s="78">
        <v>7.4399999999999994E-2</v>
      </c>
      <c r="O85" s="77">
        <v>722000</v>
      </c>
      <c r="P85" s="77">
        <v>83.762</v>
      </c>
      <c r="Q85" s="77">
        <v>0</v>
      </c>
      <c r="R85" s="77">
        <v>2142.6704905199999</v>
      </c>
      <c r="S85" s="78">
        <v>1.4E-3</v>
      </c>
      <c r="T85" s="78">
        <v>1.5699999999999999E-2</v>
      </c>
      <c r="U85" s="78">
        <v>1.2999999999999999E-3</v>
      </c>
    </row>
    <row r="86" spans="2:21">
      <c r="B86" t="s">
        <v>242</v>
      </c>
      <c r="C86" s="16"/>
      <c r="D86" s="16"/>
      <c r="E86" s="16"/>
      <c r="F86" s="16"/>
    </row>
    <row r="87" spans="2:21">
      <c r="B87" t="s">
        <v>305</v>
      </c>
      <c r="C87" s="16"/>
      <c r="D87" s="16"/>
      <c r="E87" s="16"/>
      <c r="F87" s="16"/>
    </row>
    <row r="88" spans="2:21">
      <c r="B88" t="s">
        <v>306</v>
      </c>
      <c r="C88" s="16"/>
      <c r="D88" s="16"/>
      <c r="E88" s="16"/>
      <c r="F88" s="16"/>
    </row>
    <row r="89" spans="2:21">
      <c r="B89" t="s">
        <v>307</v>
      </c>
      <c r="C89" s="16"/>
      <c r="D89" s="16"/>
      <c r="E89" s="16"/>
      <c r="F89" s="16"/>
    </row>
    <row r="90" spans="2:21">
      <c r="B90" t="s">
        <v>308</v>
      </c>
      <c r="C90" s="16"/>
      <c r="D90" s="16"/>
      <c r="E90" s="16"/>
      <c r="F90" s="16"/>
    </row>
    <row r="91" spans="2:21">
      <c r="C91" s="16"/>
      <c r="D91" s="16"/>
      <c r="E91" s="16"/>
      <c r="F91" s="16"/>
    </row>
    <row r="92" spans="2:21">
      <c r="C92" s="16"/>
      <c r="D92" s="16"/>
      <c r="E92" s="16"/>
      <c r="F92" s="16"/>
    </row>
    <row r="93" spans="2:21">
      <c r="C93" s="16"/>
      <c r="D93" s="16"/>
      <c r="E93" s="16"/>
      <c r="F93" s="16"/>
    </row>
    <row r="94" spans="2:21">
      <c r="C94" s="16"/>
      <c r="D94" s="16"/>
      <c r="E94" s="16"/>
      <c r="F94" s="16"/>
    </row>
    <row r="95" spans="2:21">
      <c r="C95" s="16"/>
      <c r="D95" s="16"/>
      <c r="E95" s="16"/>
      <c r="F95" s="16"/>
    </row>
    <row r="96" spans="2:21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5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199</v>
      </c>
    </row>
    <row r="4" spans="2:62">
      <c r="B4" s="2" t="s">
        <v>3</v>
      </c>
      <c r="C4" t="s">
        <v>200</v>
      </c>
    </row>
    <row r="6" spans="2:62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/>
      <c r="BJ6" s="19"/>
    </row>
    <row r="7" spans="2:62" ht="26.25" customHeight="1">
      <c r="B7" s="103" t="s">
        <v>91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28848408.469999999</v>
      </c>
      <c r="J11" s="7"/>
      <c r="K11" s="75">
        <v>146.52364</v>
      </c>
      <c r="L11" s="75">
        <v>357978.58618438162</v>
      </c>
      <c r="M11" s="7"/>
      <c r="N11" s="76">
        <v>1</v>
      </c>
      <c r="O11" s="76">
        <v>0.21329999999999999</v>
      </c>
      <c r="BF11" s="16"/>
      <c r="BG11" s="19"/>
      <c r="BH11" s="16"/>
      <c r="BJ11" s="16"/>
    </row>
    <row r="12" spans="2:62">
      <c r="B12" s="79" t="s">
        <v>204</v>
      </c>
      <c r="E12" s="16"/>
      <c r="F12" s="16"/>
      <c r="G12" s="16"/>
      <c r="I12" s="81">
        <v>24901823.469999999</v>
      </c>
      <c r="K12" s="81">
        <v>146.52364</v>
      </c>
      <c r="L12" s="81">
        <v>283738.36538239999</v>
      </c>
      <c r="N12" s="80">
        <v>0.79259999999999997</v>
      </c>
      <c r="O12" s="80">
        <v>0.1691</v>
      </c>
    </row>
    <row r="13" spans="2:62">
      <c r="B13" s="79" t="s">
        <v>579</v>
      </c>
      <c r="E13" s="16"/>
      <c r="F13" s="16"/>
      <c r="G13" s="16"/>
      <c r="I13" s="81">
        <v>5287103.8</v>
      </c>
      <c r="K13" s="81">
        <v>146.52364</v>
      </c>
      <c r="L13" s="81">
        <v>161512.631773</v>
      </c>
      <c r="N13" s="80">
        <v>0.45119999999999999</v>
      </c>
      <c r="O13" s="80">
        <v>9.6199999999999994E-2</v>
      </c>
    </row>
    <row r="14" spans="2:62">
      <c r="B14" t="s">
        <v>580</v>
      </c>
      <c r="C14" t="s">
        <v>581</v>
      </c>
      <c r="D14" t="s">
        <v>100</v>
      </c>
      <c r="E14" t="s">
        <v>123</v>
      </c>
      <c r="F14" t="s">
        <v>541</v>
      </c>
      <c r="G14" t="s">
        <v>344</v>
      </c>
      <c r="H14" t="s">
        <v>102</v>
      </c>
      <c r="I14" s="77">
        <v>136062</v>
      </c>
      <c r="J14" s="77">
        <v>3985</v>
      </c>
      <c r="K14" s="77">
        <v>0</v>
      </c>
      <c r="L14" s="77">
        <v>5422.0707000000002</v>
      </c>
      <c r="M14" s="78">
        <v>5.9999999999999995E-4</v>
      </c>
      <c r="N14" s="78">
        <v>1.5100000000000001E-2</v>
      </c>
      <c r="O14" s="78">
        <v>3.2000000000000002E-3</v>
      </c>
    </row>
    <row r="15" spans="2:62">
      <c r="B15" t="s">
        <v>582</v>
      </c>
      <c r="C15" t="s">
        <v>583</v>
      </c>
      <c r="D15" t="s">
        <v>100</v>
      </c>
      <c r="E15" t="s">
        <v>123</v>
      </c>
      <c r="F15" t="s">
        <v>584</v>
      </c>
      <c r="G15" t="s">
        <v>515</v>
      </c>
      <c r="H15" t="s">
        <v>102</v>
      </c>
      <c r="I15" s="77">
        <v>12850</v>
      </c>
      <c r="J15" s="77">
        <v>30850</v>
      </c>
      <c r="K15" s="77">
        <v>0</v>
      </c>
      <c r="L15" s="77">
        <v>3964.2249999999999</v>
      </c>
      <c r="M15" s="78">
        <v>2.0000000000000001E-4</v>
      </c>
      <c r="N15" s="78">
        <v>1.11E-2</v>
      </c>
      <c r="O15" s="78">
        <v>2.3999999999999998E-3</v>
      </c>
    </row>
    <row r="16" spans="2:62">
      <c r="B16" t="s">
        <v>585</v>
      </c>
      <c r="C16" t="s">
        <v>586</v>
      </c>
      <c r="D16" t="s">
        <v>100</v>
      </c>
      <c r="E16" t="s">
        <v>123</v>
      </c>
      <c r="F16" t="s">
        <v>519</v>
      </c>
      <c r="G16" t="s">
        <v>515</v>
      </c>
      <c r="H16" t="s">
        <v>102</v>
      </c>
      <c r="I16" s="77">
        <v>491996</v>
      </c>
      <c r="J16" s="77">
        <v>1398</v>
      </c>
      <c r="K16" s="77">
        <v>0</v>
      </c>
      <c r="L16" s="77">
        <v>6878.1040800000001</v>
      </c>
      <c r="M16" s="78">
        <v>8.9999999999999998E-4</v>
      </c>
      <c r="N16" s="78">
        <v>1.9199999999999998E-2</v>
      </c>
      <c r="O16" s="78">
        <v>4.1000000000000003E-3</v>
      </c>
    </row>
    <row r="17" spans="2:15">
      <c r="B17" t="s">
        <v>587</v>
      </c>
      <c r="C17" t="s">
        <v>588</v>
      </c>
      <c r="D17" t="s">
        <v>100</v>
      </c>
      <c r="E17" t="s">
        <v>123</v>
      </c>
      <c r="F17" t="s">
        <v>589</v>
      </c>
      <c r="G17" t="s">
        <v>477</v>
      </c>
      <c r="H17" t="s">
        <v>102</v>
      </c>
      <c r="I17" s="77">
        <v>76822</v>
      </c>
      <c r="J17" s="77">
        <v>3397</v>
      </c>
      <c r="K17" s="77">
        <v>0</v>
      </c>
      <c r="L17" s="77">
        <v>2609.6433400000001</v>
      </c>
      <c r="M17" s="78">
        <v>2.9999999999999997E-4</v>
      </c>
      <c r="N17" s="78">
        <v>7.3000000000000001E-3</v>
      </c>
      <c r="O17" s="78">
        <v>1.6000000000000001E-3</v>
      </c>
    </row>
    <row r="18" spans="2:15">
      <c r="B18" t="s">
        <v>590</v>
      </c>
      <c r="C18" t="s">
        <v>591</v>
      </c>
      <c r="D18" t="s">
        <v>100</v>
      </c>
      <c r="E18" t="s">
        <v>123</v>
      </c>
      <c r="F18" t="s">
        <v>592</v>
      </c>
      <c r="G18" t="s">
        <v>477</v>
      </c>
      <c r="H18" t="s">
        <v>102</v>
      </c>
      <c r="I18" s="77">
        <v>104606</v>
      </c>
      <c r="J18" s="77">
        <v>3150</v>
      </c>
      <c r="K18" s="77">
        <v>0</v>
      </c>
      <c r="L18" s="77">
        <v>3295.0889999999999</v>
      </c>
      <c r="M18" s="78">
        <v>5.0000000000000001E-4</v>
      </c>
      <c r="N18" s="78">
        <v>9.1999999999999998E-3</v>
      </c>
      <c r="O18" s="78">
        <v>2E-3</v>
      </c>
    </row>
    <row r="19" spans="2:15">
      <c r="B19" t="s">
        <v>593</v>
      </c>
      <c r="C19" t="s">
        <v>594</v>
      </c>
      <c r="D19" t="s">
        <v>100</v>
      </c>
      <c r="E19" t="s">
        <v>123</v>
      </c>
      <c r="F19" t="s">
        <v>595</v>
      </c>
      <c r="G19" t="s">
        <v>596</v>
      </c>
      <c r="H19" t="s">
        <v>102</v>
      </c>
      <c r="I19" s="77">
        <v>8823</v>
      </c>
      <c r="J19" s="77">
        <v>67700</v>
      </c>
      <c r="K19" s="77">
        <v>0</v>
      </c>
      <c r="L19" s="77">
        <v>5973.1710000000003</v>
      </c>
      <c r="M19" s="78">
        <v>2.0000000000000001E-4</v>
      </c>
      <c r="N19" s="78">
        <v>1.67E-2</v>
      </c>
      <c r="O19" s="78">
        <v>3.5999999999999999E-3</v>
      </c>
    </row>
    <row r="20" spans="2:15">
      <c r="B20" t="s">
        <v>597</v>
      </c>
      <c r="C20" t="s">
        <v>598</v>
      </c>
      <c r="D20" t="s">
        <v>100</v>
      </c>
      <c r="E20" t="s">
        <v>123</v>
      </c>
      <c r="F20" t="s">
        <v>441</v>
      </c>
      <c r="G20" t="s">
        <v>437</v>
      </c>
      <c r="H20" t="s">
        <v>102</v>
      </c>
      <c r="I20" s="77">
        <v>202975.7</v>
      </c>
      <c r="J20" s="77">
        <v>1450</v>
      </c>
      <c r="K20" s="77">
        <v>0</v>
      </c>
      <c r="L20" s="77">
        <v>2943.1476499999999</v>
      </c>
      <c r="M20" s="78">
        <v>4.0000000000000002E-4</v>
      </c>
      <c r="N20" s="78">
        <v>8.2000000000000007E-3</v>
      </c>
      <c r="O20" s="78">
        <v>1.8E-3</v>
      </c>
    </row>
    <row r="21" spans="2:15">
      <c r="B21" t="s">
        <v>599</v>
      </c>
      <c r="C21" t="s">
        <v>600</v>
      </c>
      <c r="D21" t="s">
        <v>100</v>
      </c>
      <c r="E21" t="s">
        <v>123</v>
      </c>
      <c r="F21" t="s">
        <v>601</v>
      </c>
      <c r="G21" t="s">
        <v>316</v>
      </c>
      <c r="H21" t="s">
        <v>102</v>
      </c>
      <c r="I21" s="77">
        <v>35739</v>
      </c>
      <c r="J21" s="77">
        <v>14500</v>
      </c>
      <c r="K21" s="77">
        <v>0</v>
      </c>
      <c r="L21" s="77">
        <v>5182.1549999999997</v>
      </c>
      <c r="M21" s="78">
        <v>4.0000000000000002E-4</v>
      </c>
      <c r="N21" s="78">
        <v>1.4500000000000001E-2</v>
      </c>
      <c r="O21" s="78">
        <v>3.0999999999999999E-3</v>
      </c>
    </row>
    <row r="22" spans="2:15">
      <c r="B22" t="s">
        <v>602</v>
      </c>
      <c r="C22" t="s">
        <v>603</v>
      </c>
      <c r="D22" t="s">
        <v>100</v>
      </c>
      <c r="E22" t="s">
        <v>123</v>
      </c>
      <c r="F22" t="s">
        <v>604</v>
      </c>
      <c r="G22" t="s">
        <v>316</v>
      </c>
      <c r="H22" t="s">
        <v>102</v>
      </c>
      <c r="I22" s="77">
        <v>569145</v>
      </c>
      <c r="J22" s="77">
        <v>1806</v>
      </c>
      <c r="K22" s="77">
        <v>0</v>
      </c>
      <c r="L22" s="77">
        <v>10278.7587</v>
      </c>
      <c r="M22" s="78">
        <v>5.0000000000000001E-4</v>
      </c>
      <c r="N22" s="78">
        <v>2.87E-2</v>
      </c>
      <c r="O22" s="78">
        <v>6.1000000000000004E-3</v>
      </c>
    </row>
    <row r="23" spans="2:15">
      <c r="B23" t="s">
        <v>605</v>
      </c>
      <c r="C23" t="s">
        <v>606</v>
      </c>
      <c r="D23" t="s">
        <v>100</v>
      </c>
      <c r="E23" t="s">
        <v>123</v>
      </c>
      <c r="F23" t="s">
        <v>538</v>
      </c>
      <c r="G23" t="s">
        <v>316</v>
      </c>
      <c r="H23" t="s">
        <v>102</v>
      </c>
      <c r="I23" s="77">
        <v>746411</v>
      </c>
      <c r="J23" s="77">
        <v>3062</v>
      </c>
      <c r="K23" s="77">
        <v>0</v>
      </c>
      <c r="L23" s="77">
        <v>22855.10482</v>
      </c>
      <c r="M23" s="78">
        <v>5.0000000000000001E-4</v>
      </c>
      <c r="N23" s="78">
        <v>6.3799999999999996E-2</v>
      </c>
      <c r="O23" s="78">
        <v>1.3599999999999999E-2</v>
      </c>
    </row>
    <row r="24" spans="2:15">
      <c r="B24" t="s">
        <v>607</v>
      </c>
      <c r="C24" t="s">
        <v>608</v>
      </c>
      <c r="D24" t="s">
        <v>100</v>
      </c>
      <c r="E24" t="s">
        <v>123</v>
      </c>
      <c r="F24" t="s">
        <v>609</v>
      </c>
      <c r="G24" t="s">
        <v>316</v>
      </c>
      <c r="H24" t="s">
        <v>102</v>
      </c>
      <c r="I24" s="77">
        <v>43872</v>
      </c>
      <c r="J24" s="77">
        <v>12550</v>
      </c>
      <c r="K24" s="77">
        <v>0</v>
      </c>
      <c r="L24" s="77">
        <v>5505.9359999999997</v>
      </c>
      <c r="M24" s="78">
        <v>2.0000000000000001E-4</v>
      </c>
      <c r="N24" s="78">
        <v>1.54E-2</v>
      </c>
      <c r="O24" s="78">
        <v>3.3E-3</v>
      </c>
    </row>
    <row r="25" spans="2:15">
      <c r="B25" t="s">
        <v>610</v>
      </c>
      <c r="C25" t="s">
        <v>611</v>
      </c>
      <c r="D25" t="s">
        <v>100</v>
      </c>
      <c r="E25" t="s">
        <v>123</v>
      </c>
      <c r="F25" t="s">
        <v>328</v>
      </c>
      <c r="G25" t="s">
        <v>316</v>
      </c>
      <c r="H25" t="s">
        <v>102</v>
      </c>
      <c r="I25" s="77">
        <v>498430</v>
      </c>
      <c r="J25" s="77">
        <v>3025</v>
      </c>
      <c r="K25" s="77">
        <v>0</v>
      </c>
      <c r="L25" s="77">
        <v>15077.5075</v>
      </c>
      <c r="M25" s="78">
        <v>4.0000000000000002E-4</v>
      </c>
      <c r="N25" s="78">
        <v>4.2099999999999999E-2</v>
      </c>
      <c r="O25" s="78">
        <v>8.9999999999999993E-3</v>
      </c>
    </row>
    <row r="26" spans="2:15">
      <c r="B26" t="s">
        <v>612</v>
      </c>
      <c r="C26" t="s">
        <v>613</v>
      </c>
      <c r="D26" t="s">
        <v>100</v>
      </c>
      <c r="E26" t="s">
        <v>123</v>
      </c>
      <c r="F26" t="s">
        <v>561</v>
      </c>
      <c r="G26" t="s">
        <v>562</v>
      </c>
      <c r="H26" t="s">
        <v>102</v>
      </c>
      <c r="I26" s="77">
        <v>1938</v>
      </c>
      <c r="J26" s="77">
        <v>138200</v>
      </c>
      <c r="K26" s="77">
        <v>70.3643</v>
      </c>
      <c r="L26" s="77">
        <v>2748.6803</v>
      </c>
      <c r="M26" s="78">
        <v>2.9999999999999997E-4</v>
      </c>
      <c r="N26" s="78">
        <v>7.7000000000000002E-3</v>
      </c>
      <c r="O26" s="78">
        <v>1.6000000000000001E-3</v>
      </c>
    </row>
    <row r="27" spans="2:15">
      <c r="B27" t="s">
        <v>614</v>
      </c>
      <c r="C27" t="s">
        <v>615</v>
      </c>
      <c r="D27" t="s">
        <v>100</v>
      </c>
      <c r="E27" t="s">
        <v>123</v>
      </c>
      <c r="F27" t="s">
        <v>616</v>
      </c>
      <c r="G27" t="s">
        <v>554</v>
      </c>
      <c r="H27" t="s">
        <v>102</v>
      </c>
      <c r="I27" s="77">
        <v>16671</v>
      </c>
      <c r="J27" s="77">
        <v>56000</v>
      </c>
      <c r="K27" s="77">
        <v>0</v>
      </c>
      <c r="L27" s="77">
        <v>9335.76</v>
      </c>
      <c r="M27" s="78">
        <v>8.9999999999999998E-4</v>
      </c>
      <c r="N27" s="78">
        <v>2.6100000000000002E-2</v>
      </c>
      <c r="O27" s="78">
        <v>5.5999999999999999E-3</v>
      </c>
    </row>
    <row r="28" spans="2:15">
      <c r="B28" t="s">
        <v>617</v>
      </c>
      <c r="C28" t="s">
        <v>618</v>
      </c>
      <c r="D28" t="s">
        <v>100</v>
      </c>
      <c r="E28" t="s">
        <v>123</v>
      </c>
      <c r="F28" t="s">
        <v>619</v>
      </c>
      <c r="G28" t="s">
        <v>554</v>
      </c>
      <c r="H28" t="s">
        <v>102</v>
      </c>
      <c r="I28" s="77">
        <v>523796</v>
      </c>
      <c r="J28" s="77">
        <v>857</v>
      </c>
      <c r="K28" s="77">
        <v>0</v>
      </c>
      <c r="L28" s="77">
        <v>4488.9317199999996</v>
      </c>
      <c r="M28" s="78">
        <v>4.0000000000000002E-4</v>
      </c>
      <c r="N28" s="78">
        <v>1.2500000000000001E-2</v>
      </c>
      <c r="O28" s="78">
        <v>2.7000000000000001E-3</v>
      </c>
    </row>
    <row r="29" spans="2:15">
      <c r="B29" t="s">
        <v>620</v>
      </c>
      <c r="C29" t="s">
        <v>621</v>
      </c>
      <c r="D29" t="s">
        <v>100</v>
      </c>
      <c r="E29" t="s">
        <v>123</v>
      </c>
      <c r="F29" t="s">
        <v>462</v>
      </c>
      <c r="G29" t="s">
        <v>392</v>
      </c>
      <c r="H29" t="s">
        <v>102</v>
      </c>
      <c r="I29" s="77">
        <v>188657</v>
      </c>
      <c r="J29" s="77">
        <v>2880</v>
      </c>
      <c r="K29" s="77">
        <v>0</v>
      </c>
      <c r="L29" s="77">
        <v>5433.3216000000002</v>
      </c>
      <c r="M29" s="78">
        <v>1E-4</v>
      </c>
      <c r="N29" s="78">
        <v>1.52E-2</v>
      </c>
      <c r="O29" s="78">
        <v>3.2000000000000002E-3</v>
      </c>
    </row>
    <row r="30" spans="2:15">
      <c r="B30" t="s">
        <v>622</v>
      </c>
      <c r="C30" t="s">
        <v>623</v>
      </c>
      <c r="D30" t="s">
        <v>100</v>
      </c>
      <c r="E30" t="s">
        <v>123</v>
      </c>
      <c r="F30" t="s">
        <v>624</v>
      </c>
      <c r="G30" t="s">
        <v>625</v>
      </c>
      <c r="H30" t="s">
        <v>102</v>
      </c>
      <c r="I30" s="77">
        <v>5446</v>
      </c>
      <c r="J30" s="77">
        <v>30730</v>
      </c>
      <c r="K30" s="77">
        <v>0</v>
      </c>
      <c r="L30" s="77">
        <v>1673.5558000000001</v>
      </c>
      <c r="M30" s="78">
        <v>2.0000000000000001E-4</v>
      </c>
      <c r="N30" s="78">
        <v>4.7000000000000002E-3</v>
      </c>
      <c r="O30" s="78">
        <v>1E-3</v>
      </c>
    </row>
    <row r="31" spans="2:15">
      <c r="B31" t="s">
        <v>626</v>
      </c>
      <c r="C31" t="s">
        <v>627</v>
      </c>
      <c r="D31" t="s">
        <v>100</v>
      </c>
      <c r="E31" t="s">
        <v>123</v>
      </c>
      <c r="F31" t="s">
        <v>628</v>
      </c>
      <c r="G31" t="s">
        <v>629</v>
      </c>
      <c r="H31" t="s">
        <v>102</v>
      </c>
      <c r="I31" s="77">
        <v>35422</v>
      </c>
      <c r="J31" s="77">
        <v>8477</v>
      </c>
      <c r="K31" s="77">
        <v>0</v>
      </c>
      <c r="L31" s="77">
        <v>3002.7229400000001</v>
      </c>
      <c r="M31" s="78">
        <v>2.9999999999999997E-4</v>
      </c>
      <c r="N31" s="78">
        <v>8.3999999999999995E-3</v>
      </c>
      <c r="O31" s="78">
        <v>1.8E-3</v>
      </c>
    </row>
    <row r="32" spans="2:15">
      <c r="B32" t="s">
        <v>630</v>
      </c>
      <c r="C32" t="s">
        <v>631</v>
      </c>
      <c r="D32" t="s">
        <v>100</v>
      </c>
      <c r="E32" t="s">
        <v>123</v>
      </c>
      <c r="F32" t="s">
        <v>505</v>
      </c>
      <c r="G32" t="s">
        <v>506</v>
      </c>
      <c r="H32" t="s">
        <v>102</v>
      </c>
      <c r="I32" s="77">
        <v>156905</v>
      </c>
      <c r="J32" s="77">
        <v>2890</v>
      </c>
      <c r="K32" s="77">
        <v>0</v>
      </c>
      <c r="L32" s="77">
        <v>4534.5545000000002</v>
      </c>
      <c r="M32" s="78">
        <v>4.0000000000000002E-4</v>
      </c>
      <c r="N32" s="78">
        <v>1.2699999999999999E-2</v>
      </c>
      <c r="O32" s="78">
        <v>2.7000000000000001E-3</v>
      </c>
    </row>
    <row r="33" spans="2:15">
      <c r="B33" t="s">
        <v>632</v>
      </c>
      <c r="C33" t="s">
        <v>633</v>
      </c>
      <c r="D33" t="s">
        <v>100</v>
      </c>
      <c r="E33" t="s">
        <v>123</v>
      </c>
      <c r="F33" t="s">
        <v>363</v>
      </c>
      <c r="G33" t="s">
        <v>350</v>
      </c>
      <c r="H33" t="s">
        <v>102</v>
      </c>
      <c r="I33" s="77">
        <v>17190</v>
      </c>
      <c r="J33" s="77">
        <v>5653</v>
      </c>
      <c r="K33" s="77">
        <v>0</v>
      </c>
      <c r="L33" s="77">
        <v>971.75070000000005</v>
      </c>
      <c r="M33" s="78">
        <v>1E-4</v>
      </c>
      <c r="N33" s="78">
        <v>2.7000000000000001E-3</v>
      </c>
      <c r="O33" s="78">
        <v>5.9999999999999995E-4</v>
      </c>
    </row>
    <row r="34" spans="2:15">
      <c r="B34" t="s">
        <v>634</v>
      </c>
      <c r="C34" t="s">
        <v>635</v>
      </c>
      <c r="D34" t="s">
        <v>100</v>
      </c>
      <c r="E34" t="s">
        <v>123</v>
      </c>
      <c r="F34" t="s">
        <v>397</v>
      </c>
      <c r="G34" t="s">
        <v>350</v>
      </c>
      <c r="H34" t="s">
        <v>102</v>
      </c>
      <c r="I34" s="77">
        <v>109821</v>
      </c>
      <c r="J34" s="77">
        <v>4275</v>
      </c>
      <c r="K34" s="77">
        <v>0</v>
      </c>
      <c r="L34" s="77">
        <v>4694.8477499999999</v>
      </c>
      <c r="M34" s="78">
        <v>5.9999999999999995E-4</v>
      </c>
      <c r="N34" s="78">
        <v>1.3100000000000001E-2</v>
      </c>
      <c r="O34" s="78">
        <v>2.8E-3</v>
      </c>
    </row>
    <row r="35" spans="2:15">
      <c r="B35" t="s">
        <v>636</v>
      </c>
      <c r="C35" t="s">
        <v>637</v>
      </c>
      <c r="D35" t="s">
        <v>100</v>
      </c>
      <c r="E35" t="s">
        <v>123</v>
      </c>
      <c r="F35" t="s">
        <v>638</v>
      </c>
      <c r="G35" t="s">
        <v>350</v>
      </c>
      <c r="H35" t="s">
        <v>102</v>
      </c>
      <c r="I35" s="77">
        <v>125533</v>
      </c>
      <c r="J35" s="77">
        <v>2051</v>
      </c>
      <c r="K35" s="77">
        <v>0</v>
      </c>
      <c r="L35" s="77">
        <v>2574.68183</v>
      </c>
      <c r="M35" s="78">
        <v>2.9999999999999997E-4</v>
      </c>
      <c r="N35" s="78">
        <v>7.1999999999999998E-3</v>
      </c>
      <c r="O35" s="78">
        <v>1.5E-3</v>
      </c>
    </row>
    <row r="36" spans="2:15">
      <c r="B36" t="s">
        <v>639</v>
      </c>
      <c r="C36" t="s">
        <v>640</v>
      </c>
      <c r="D36" t="s">
        <v>100</v>
      </c>
      <c r="E36" t="s">
        <v>123</v>
      </c>
      <c r="F36" t="s">
        <v>400</v>
      </c>
      <c r="G36" t="s">
        <v>350</v>
      </c>
      <c r="H36" t="s">
        <v>102</v>
      </c>
      <c r="I36" s="77">
        <v>13741</v>
      </c>
      <c r="J36" s="77">
        <v>39880</v>
      </c>
      <c r="K36" s="77">
        <v>0</v>
      </c>
      <c r="L36" s="77">
        <v>5479.9107999999997</v>
      </c>
      <c r="M36" s="78">
        <v>5.9999999999999995E-4</v>
      </c>
      <c r="N36" s="78">
        <v>1.5299999999999999E-2</v>
      </c>
      <c r="O36" s="78">
        <v>3.3E-3</v>
      </c>
    </row>
    <row r="37" spans="2:15">
      <c r="B37" t="s">
        <v>641</v>
      </c>
      <c r="C37" t="s">
        <v>642</v>
      </c>
      <c r="D37" t="s">
        <v>100</v>
      </c>
      <c r="E37" t="s">
        <v>123</v>
      </c>
      <c r="F37" t="s">
        <v>372</v>
      </c>
      <c r="G37" t="s">
        <v>350</v>
      </c>
      <c r="H37" t="s">
        <v>102</v>
      </c>
      <c r="I37" s="77">
        <v>294407.09999999998</v>
      </c>
      <c r="J37" s="77">
        <v>1051</v>
      </c>
      <c r="K37" s="77">
        <v>0</v>
      </c>
      <c r="L37" s="77">
        <v>3094.218621</v>
      </c>
      <c r="M37" s="78">
        <v>4.0000000000000002E-4</v>
      </c>
      <c r="N37" s="78">
        <v>8.6E-3</v>
      </c>
      <c r="O37" s="78">
        <v>1.8E-3</v>
      </c>
    </row>
    <row r="38" spans="2:15">
      <c r="B38" t="s">
        <v>643</v>
      </c>
      <c r="C38" t="s">
        <v>644</v>
      </c>
      <c r="D38" t="s">
        <v>100</v>
      </c>
      <c r="E38" t="s">
        <v>123</v>
      </c>
      <c r="F38" t="s">
        <v>379</v>
      </c>
      <c r="G38" t="s">
        <v>350</v>
      </c>
      <c r="H38" t="s">
        <v>102</v>
      </c>
      <c r="I38" s="77">
        <v>14888</v>
      </c>
      <c r="J38" s="77">
        <v>24000</v>
      </c>
      <c r="K38" s="77">
        <v>0</v>
      </c>
      <c r="L38" s="77">
        <v>3573.12</v>
      </c>
      <c r="M38" s="78">
        <v>2.9999999999999997E-4</v>
      </c>
      <c r="N38" s="78">
        <v>0.01</v>
      </c>
      <c r="O38" s="78">
        <v>2.0999999999999999E-3</v>
      </c>
    </row>
    <row r="39" spans="2:15">
      <c r="B39" t="s">
        <v>645</v>
      </c>
      <c r="C39" t="s">
        <v>646</v>
      </c>
      <c r="D39" t="s">
        <v>100</v>
      </c>
      <c r="E39" t="s">
        <v>123</v>
      </c>
      <c r="F39" t="s">
        <v>353</v>
      </c>
      <c r="G39" t="s">
        <v>350</v>
      </c>
      <c r="H39" t="s">
        <v>102</v>
      </c>
      <c r="I39" s="77">
        <v>26472</v>
      </c>
      <c r="J39" s="77">
        <v>24420</v>
      </c>
      <c r="K39" s="77">
        <v>0</v>
      </c>
      <c r="L39" s="77">
        <v>6464.4624000000003</v>
      </c>
      <c r="M39" s="78">
        <v>2.0000000000000001E-4</v>
      </c>
      <c r="N39" s="78">
        <v>1.8100000000000002E-2</v>
      </c>
      <c r="O39" s="78">
        <v>3.8999999999999998E-3</v>
      </c>
    </row>
    <row r="40" spans="2:15">
      <c r="B40" t="s">
        <v>647</v>
      </c>
      <c r="C40" t="s">
        <v>648</v>
      </c>
      <c r="D40" t="s">
        <v>100</v>
      </c>
      <c r="E40" t="s">
        <v>123</v>
      </c>
      <c r="F40" t="s">
        <v>568</v>
      </c>
      <c r="G40" t="s">
        <v>649</v>
      </c>
      <c r="H40" t="s">
        <v>102</v>
      </c>
      <c r="I40" s="77">
        <v>102691</v>
      </c>
      <c r="J40" s="77">
        <v>2740</v>
      </c>
      <c r="K40" s="77">
        <v>0</v>
      </c>
      <c r="L40" s="77">
        <v>2813.7334000000001</v>
      </c>
      <c r="M40" s="78">
        <v>1E-4</v>
      </c>
      <c r="N40" s="78">
        <v>7.9000000000000008E-3</v>
      </c>
      <c r="O40" s="78">
        <v>1.6999999999999999E-3</v>
      </c>
    </row>
    <row r="41" spans="2:15">
      <c r="B41" t="s">
        <v>650</v>
      </c>
      <c r="C41" t="s">
        <v>651</v>
      </c>
      <c r="D41" t="s">
        <v>100</v>
      </c>
      <c r="E41" t="s">
        <v>123</v>
      </c>
      <c r="F41" t="s">
        <v>652</v>
      </c>
      <c r="G41" t="s">
        <v>129</v>
      </c>
      <c r="H41" t="s">
        <v>102</v>
      </c>
      <c r="I41" s="77">
        <v>9392</v>
      </c>
      <c r="J41" s="77">
        <v>67960</v>
      </c>
      <c r="K41" s="77">
        <v>0</v>
      </c>
      <c r="L41" s="77">
        <v>6382.8032000000003</v>
      </c>
      <c r="M41" s="78">
        <v>1E-4</v>
      </c>
      <c r="N41" s="78">
        <v>1.78E-2</v>
      </c>
      <c r="O41" s="78">
        <v>3.8E-3</v>
      </c>
    </row>
    <row r="42" spans="2:15">
      <c r="B42" t="s">
        <v>653</v>
      </c>
      <c r="C42" t="s">
        <v>654</v>
      </c>
      <c r="D42" t="s">
        <v>100</v>
      </c>
      <c r="E42" t="s">
        <v>123</v>
      </c>
      <c r="F42" t="s">
        <v>472</v>
      </c>
      <c r="G42" t="s">
        <v>132</v>
      </c>
      <c r="H42" t="s">
        <v>102</v>
      </c>
      <c r="I42" s="77">
        <v>716402</v>
      </c>
      <c r="J42" s="77">
        <v>584.1</v>
      </c>
      <c r="K42" s="77">
        <v>76.15934</v>
      </c>
      <c r="L42" s="77">
        <v>4260.6634219999996</v>
      </c>
      <c r="M42" s="78">
        <v>2.9999999999999997E-4</v>
      </c>
      <c r="N42" s="78">
        <v>1.1900000000000001E-2</v>
      </c>
      <c r="O42" s="78">
        <v>2.5000000000000001E-3</v>
      </c>
    </row>
    <row r="43" spans="2:15">
      <c r="B43" s="79" t="s">
        <v>655</v>
      </c>
      <c r="E43" s="16"/>
      <c r="F43" s="16"/>
      <c r="G43" s="16"/>
      <c r="I43" s="81">
        <v>3592340.67</v>
      </c>
      <c r="K43" s="81">
        <v>0</v>
      </c>
      <c r="L43" s="81">
        <v>75999.257696400004</v>
      </c>
      <c r="N43" s="80">
        <v>0.21229999999999999</v>
      </c>
      <c r="O43" s="80">
        <v>4.53E-2</v>
      </c>
    </row>
    <row r="44" spans="2:15">
      <c r="B44" t="s">
        <v>656</v>
      </c>
      <c r="C44" t="s">
        <v>657</v>
      </c>
      <c r="D44" t="s">
        <v>100</v>
      </c>
      <c r="E44" t="s">
        <v>123</v>
      </c>
      <c r="F44" t="s">
        <v>514</v>
      </c>
      <c r="G44" t="s">
        <v>515</v>
      </c>
      <c r="H44" t="s">
        <v>102</v>
      </c>
      <c r="I44" s="77">
        <v>561635</v>
      </c>
      <c r="J44" s="77">
        <v>757.3</v>
      </c>
      <c r="K44" s="77">
        <v>0</v>
      </c>
      <c r="L44" s="77">
        <v>4253.2618549999997</v>
      </c>
      <c r="M44" s="78">
        <v>5.9999999999999995E-4</v>
      </c>
      <c r="N44" s="78">
        <v>1.1900000000000001E-2</v>
      </c>
      <c r="O44" s="78">
        <v>2.5000000000000001E-3</v>
      </c>
    </row>
    <row r="45" spans="2:15">
      <c r="B45" t="s">
        <v>658</v>
      </c>
      <c r="C45" t="s">
        <v>659</v>
      </c>
      <c r="D45" t="s">
        <v>100</v>
      </c>
      <c r="E45" t="s">
        <v>123</v>
      </c>
      <c r="F45" t="s">
        <v>660</v>
      </c>
      <c r="G45" t="s">
        <v>477</v>
      </c>
      <c r="H45" t="s">
        <v>102</v>
      </c>
      <c r="I45" s="77">
        <v>108060</v>
      </c>
      <c r="J45" s="77">
        <v>6077</v>
      </c>
      <c r="K45" s="77">
        <v>0</v>
      </c>
      <c r="L45" s="77">
        <v>6566.8062</v>
      </c>
      <c r="M45" s="78">
        <v>1.5E-3</v>
      </c>
      <c r="N45" s="78">
        <v>1.83E-2</v>
      </c>
      <c r="O45" s="78">
        <v>3.8999999999999998E-3</v>
      </c>
    </row>
    <row r="46" spans="2:15">
      <c r="B46" t="s">
        <v>661</v>
      </c>
      <c r="C46" t="s">
        <v>662</v>
      </c>
      <c r="D46" t="s">
        <v>100</v>
      </c>
      <c r="E46" t="s">
        <v>123</v>
      </c>
      <c r="F46" t="s">
        <v>663</v>
      </c>
      <c r="G46" t="s">
        <v>437</v>
      </c>
      <c r="H46" t="s">
        <v>102</v>
      </c>
      <c r="I46" s="77">
        <v>39920</v>
      </c>
      <c r="J46" s="77">
        <v>15510</v>
      </c>
      <c r="K46" s="77">
        <v>0</v>
      </c>
      <c r="L46" s="77">
        <v>6191.5919999999996</v>
      </c>
      <c r="M46" s="78">
        <v>3.2000000000000002E-3</v>
      </c>
      <c r="N46" s="78">
        <v>1.7299999999999999E-2</v>
      </c>
      <c r="O46" s="78">
        <v>3.7000000000000002E-3</v>
      </c>
    </row>
    <row r="47" spans="2:15">
      <c r="B47" t="s">
        <v>664</v>
      </c>
      <c r="C47" t="s">
        <v>665</v>
      </c>
      <c r="D47" t="s">
        <v>100</v>
      </c>
      <c r="E47" t="s">
        <v>123</v>
      </c>
      <c r="F47" t="s">
        <v>494</v>
      </c>
      <c r="G47" t="s">
        <v>437</v>
      </c>
      <c r="H47" t="s">
        <v>102</v>
      </c>
      <c r="I47" s="77">
        <v>20105</v>
      </c>
      <c r="J47" s="77">
        <v>24300</v>
      </c>
      <c r="K47" s="77">
        <v>0</v>
      </c>
      <c r="L47" s="77">
        <v>4885.5150000000003</v>
      </c>
      <c r="M47" s="78">
        <v>1.1000000000000001E-3</v>
      </c>
      <c r="N47" s="78">
        <v>1.3599999999999999E-2</v>
      </c>
      <c r="O47" s="78">
        <v>2.8999999999999998E-3</v>
      </c>
    </row>
    <row r="48" spans="2:15">
      <c r="B48" t="s">
        <v>666</v>
      </c>
      <c r="C48" t="s">
        <v>667</v>
      </c>
      <c r="D48" t="s">
        <v>100</v>
      </c>
      <c r="E48" t="s">
        <v>123</v>
      </c>
      <c r="F48" t="s">
        <v>668</v>
      </c>
      <c r="G48" t="s">
        <v>437</v>
      </c>
      <c r="H48" t="s">
        <v>102</v>
      </c>
      <c r="I48" s="77">
        <v>456968</v>
      </c>
      <c r="J48" s="77">
        <v>1887</v>
      </c>
      <c r="K48" s="77">
        <v>0</v>
      </c>
      <c r="L48" s="77">
        <v>8622.9861600000004</v>
      </c>
      <c r="M48" s="78">
        <v>7.4999999999999997E-3</v>
      </c>
      <c r="N48" s="78">
        <v>2.41E-2</v>
      </c>
      <c r="O48" s="78">
        <v>5.1000000000000004E-3</v>
      </c>
    </row>
    <row r="49" spans="2:15">
      <c r="B49" t="s">
        <v>669</v>
      </c>
      <c r="C49" t="s">
        <v>670</v>
      </c>
      <c r="D49" t="s">
        <v>100</v>
      </c>
      <c r="E49" t="s">
        <v>123</v>
      </c>
      <c r="F49" t="s">
        <v>671</v>
      </c>
      <c r="G49" t="s">
        <v>562</v>
      </c>
      <c r="H49" t="s">
        <v>102</v>
      </c>
      <c r="I49" s="77">
        <v>9032</v>
      </c>
      <c r="J49" s="77">
        <v>21300</v>
      </c>
      <c r="K49" s="77">
        <v>0</v>
      </c>
      <c r="L49" s="77">
        <v>1923.816</v>
      </c>
      <c r="M49" s="78">
        <v>2.9999999999999997E-4</v>
      </c>
      <c r="N49" s="78">
        <v>5.4000000000000003E-3</v>
      </c>
      <c r="O49" s="78">
        <v>1.1000000000000001E-3</v>
      </c>
    </row>
    <row r="50" spans="2:15">
      <c r="B50" t="s">
        <v>672</v>
      </c>
      <c r="C50" t="s">
        <v>673</v>
      </c>
      <c r="D50" t="s">
        <v>100</v>
      </c>
      <c r="E50" t="s">
        <v>123</v>
      </c>
      <c r="F50" t="s">
        <v>553</v>
      </c>
      <c r="G50" t="s">
        <v>554</v>
      </c>
      <c r="H50" t="s">
        <v>102</v>
      </c>
      <c r="I50" s="77">
        <v>1152874.3999999999</v>
      </c>
      <c r="J50" s="77">
        <v>121.6</v>
      </c>
      <c r="K50" s="77">
        <v>0</v>
      </c>
      <c r="L50" s="77">
        <v>1401.8952704000001</v>
      </c>
      <c r="M50" s="78">
        <v>4.0000000000000002E-4</v>
      </c>
      <c r="N50" s="78">
        <v>3.8999999999999998E-3</v>
      </c>
      <c r="O50" s="78">
        <v>8.0000000000000004E-4</v>
      </c>
    </row>
    <row r="51" spans="2:15">
      <c r="B51" t="s">
        <v>674</v>
      </c>
      <c r="C51" t="s">
        <v>675</v>
      </c>
      <c r="D51" t="s">
        <v>100</v>
      </c>
      <c r="E51" t="s">
        <v>123</v>
      </c>
      <c r="F51" t="s">
        <v>676</v>
      </c>
      <c r="G51" t="s">
        <v>677</v>
      </c>
      <c r="H51" t="s">
        <v>102</v>
      </c>
      <c r="I51" s="77">
        <v>12789</v>
      </c>
      <c r="J51" s="77">
        <v>34750</v>
      </c>
      <c r="K51" s="77">
        <v>0</v>
      </c>
      <c r="L51" s="77">
        <v>4444.1774999999998</v>
      </c>
      <c r="M51" s="78">
        <v>8.0000000000000004E-4</v>
      </c>
      <c r="N51" s="78">
        <v>1.24E-2</v>
      </c>
      <c r="O51" s="78">
        <v>2.5999999999999999E-3</v>
      </c>
    </row>
    <row r="52" spans="2:15">
      <c r="B52" t="s">
        <v>678</v>
      </c>
      <c r="C52" t="s">
        <v>679</v>
      </c>
      <c r="D52" t="s">
        <v>100</v>
      </c>
      <c r="E52" t="s">
        <v>123</v>
      </c>
      <c r="F52" t="s">
        <v>680</v>
      </c>
      <c r="G52" t="s">
        <v>416</v>
      </c>
      <c r="H52" t="s">
        <v>102</v>
      </c>
      <c r="I52" s="77">
        <v>123736</v>
      </c>
      <c r="J52" s="77">
        <v>4772</v>
      </c>
      <c r="K52" s="77">
        <v>0</v>
      </c>
      <c r="L52" s="77">
        <v>5904.68192</v>
      </c>
      <c r="M52" s="78">
        <v>2.2000000000000001E-3</v>
      </c>
      <c r="N52" s="78">
        <v>1.6500000000000001E-2</v>
      </c>
      <c r="O52" s="78">
        <v>3.5000000000000001E-3</v>
      </c>
    </row>
    <row r="53" spans="2:15">
      <c r="B53" t="s">
        <v>681</v>
      </c>
      <c r="C53" t="s">
        <v>682</v>
      </c>
      <c r="D53" t="s">
        <v>100</v>
      </c>
      <c r="E53" t="s">
        <v>123</v>
      </c>
      <c r="F53" t="s">
        <v>415</v>
      </c>
      <c r="G53" t="s">
        <v>416</v>
      </c>
      <c r="H53" t="s">
        <v>102</v>
      </c>
      <c r="I53" s="77">
        <v>121434</v>
      </c>
      <c r="J53" s="77">
        <v>1660</v>
      </c>
      <c r="K53" s="77">
        <v>0</v>
      </c>
      <c r="L53" s="77">
        <v>2015.8044</v>
      </c>
      <c r="M53" s="78">
        <v>6.9999999999999999E-4</v>
      </c>
      <c r="N53" s="78">
        <v>5.5999999999999999E-3</v>
      </c>
      <c r="O53" s="78">
        <v>1.1999999999999999E-3</v>
      </c>
    </row>
    <row r="54" spans="2:15">
      <c r="B54" t="s">
        <v>683</v>
      </c>
      <c r="C54" t="s">
        <v>684</v>
      </c>
      <c r="D54" t="s">
        <v>100</v>
      </c>
      <c r="E54" t="s">
        <v>123</v>
      </c>
      <c r="F54" t="s">
        <v>466</v>
      </c>
      <c r="G54" t="s">
        <v>416</v>
      </c>
      <c r="H54" t="s">
        <v>102</v>
      </c>
      <c r="I54" s="77">
        <v>42677</v>
      </c>
      <c r="J54" s="77">
        <v>5000</v>
      </c>
      <c r="K54" s="77">
        <v>0</v>
      </c>
      <c r="L54" s="77">
        <v>2133.85</v>
      </c>
      <c r="M54" s="78">
        <v>5.9999999999999995E-4</v>
      </c>
      <c r="N54" s="78">
        <v>6.0000000000000001E-3</v>
      </c>
      <c r="O54" s="78">
        <v>1.2999999999999999E-3</v>
      </c>
    </row>
    <row r="55" spans="2:15">
      <c r="B55" t="s">
        <v>685</v>
      </c>
      <c r="C55" t="s">
        <v>686</v>
      </c>
      <c r="D55" t="s">
        <v>100</v>
      </c>
      <c r="E55" t="s">
        <v>123</v>
      </c>
      <c r="F55" t="s">
        <v>687</v>
      </c>
      <c r="G55" t="s">
        <v>350</v>
      </c>
      <c r="H55" t="s">
        <v>102</v>
      </c>
      <c r="I55" s="77">
        <v>28685</v>
      </c>
      <c r="J55" s="77">
        <v>1805</v>
      </c>
      <c r="K55" s="77">
        <v>0</v>
      </c>
      <c r="L55" s="77">
        <v>517.76424999999995</v>
      </c>
      <c r="M55" s="78">
        <v>1E-4</v>
      </c>
      <c r="N55" s="78">
        <v>1.4E-3</v>
      </c>
      <c r="O55" s="78">
        <v>2.9999999999999997E-4</v>
      </c>
    </row>
    <row r="56" spans="2:15">
      <c r="B56" t="s">
        <v>688</v>
      </c>
      <c r="C56" t="s">
        <v>689</v>
      </c>
      <c r="D56" t="s">
        <v>100</v>
      </c>
      <c r="E56" t="s">
        <v>123</v>
      </c>
      <c r="F56" t="s">
        <v>690</v>
      </c>
      <c r="G56" t="s">
        <v>350</v>
      </c>
      <c r="H56" t="s">
        <v>102</v>
      </c>
      <c r="I56" s="77">
        <v>22256</v>
      </c>
      <c r="J56" s="77">
        <v>10440</v>
      </c>
      <c r="K56" s="77">
        <v>0</v>
      </c>
      <c r="L56" s="77">
        <v>2323.5264000000002</v>
      </c>
      <c r="M56" s="78">
        <v>5.9999999999999995E-4</v>
      </c>
      <c r="N56" s="78">
        <v>6.4999999999999997E-3</v>
      </c>
      <c r="O56" s="78">
        <v>1.4E-3</v>
      </c>
    </row>
    <row r="57" spans="2:15">
      <c r="B57" t="s">
        <v>691</v>
      </c>
      <c r="C57" t="s">
        <v>692</v>
      </c>
      <c r="D57" t="s">
        <v>100</v>
      </c>
      <c r="E57" t="s">
        <v>123</v>
      </c>
      <c r="F57" t="s">
        <v>693</v>
      </c>
      <c r="G57" t="s">
        <v>387</v>
      </c>
      <c r="H57" t="s">
        <v>102</v>
      </c>
      <c r="I57" s="77">
        <v>7446</v>
      </c>
      <c r="J57" s="77">
        <v>40220</v>
      </c>
      <c r="K57" s="77">
        <v>0</v>
      </c>
      <c r="L57" s="77">
        <v>2994.7811999999999</v>
      </c>
      <c r="M57" s="78">
        <v>5.0000000000000001E-4</v>
      </c>
      <c r="N57" s="78">
        <v>8.3999999999999995E-3</v>
      </c>
      <c r="O57" s="78">
        <v>1.8E-3</v>
      </c>
    </row>
    <row r="58" spans="2:15">
      <c r="B58" t="s">
        <v>694</v>
      </c>
      <c r="C58" t="s">
        <v>695</v>
      </c>
      <c r="D58" t="s">
        <v>100</v>
      </c>
      <c r="E58" t="s">
        <v>123</v>
      </c>
      <c r="F58" t="s">
        <v>386</v>
      </c>
      <c r="G58" t="s">
        <v>387</v>
      </c>
      <c r="H58" t="s">
        <v>102</v>
      </c>
      <c r="I58" s="77">
        <v>335660</v>
      </c>
      <c r="J58" s="77">
        <v>2235</v>
      </c>
      <c r="K58" s="77">
        <v>0</v>
      </c>
      <c r="L58" s="77">
        <v>7502.0010000000002</v>
      </c>
      <c r="M58" s="78">
        <v>1.1999999999999999E-3</v>
      </c>
      <c r="N58" s="78">
        <v>2.1000000000000001E-2</v>
      </c>
      <c r="O58" s="78">
        <v>4.4999999999999997E-3</v>
      </c>
    </row>
    <row r="59" spans="2:15">
      <c r="B59" t="s">
        <v>696</v>
      </c>
      <c r="C59" t="s">
        <v>697</v>
      </c>
      <c r="D59" t="s">
        <v>100</v>
      </c>
      <c r="E59" t="s">
        <v>123</v>
      </c>
      <c r="F59" t="s">
        <v>698</v>
      </c>
      <c r="G59" t="s">
        <v>699</v>
      </c>
      <c r="H59" t="s">
        <v>102</v>
      </c>
      <c r="I59" s="77">
        <v>74540</v>
      </c>
      <c r="J59" s="77">
        <v>5400</v>
      </c>
      <c r="K59" s="77">
        <v>0</v>
      </c>
      <c r="L59" s="77">
        <v>4025.16</v>
      </c>
      <c r="M59" s="78">
        <v>1E-3</v>
      </c>
      <c r="N59" s="78">
        <v>1.12E-2</v>
      </c>
      <c r="O59" s="78">
        <v>2.3999999999999998E-3</v>
      </c>
    </row>
    <row r="60" spans="2:15">
      <c r="B60" t="s">
        <v>700</v>
      </c>
      <c r="C60" t="s">
        <v>701</v>
      </c>
      <c r="D60" t="s">
        <v>100</v>
      </c>
      <c r="E60" t="s">
        <v>123</v>
      </c>
      <c r="F60" t="s">
        <v>702</v>
      </c>
      <c r="G60" t="s">
        <v>699</v>
      </c>
      <c r="H60" t="s">
        <v>102</v>
      </c>
      <c r="I60" s="77">
        <v>16796</v>
      </c>
      <c r="J60" s="77">
        <v>29030</v>
      </c>
      <c r="K60" s="77">
        <v>0</v>
      </c>
      <c r="L60" s="77">
        <v>4875.8788000000004</v>
      </c>
      <c r="M60" s="78">
        <v>1.1000000000000001E-3</v>
      </c>
      <c r="N60" s="78">
        <v>1.3599999999999999E-2</v>
      </c>
      <c r="O60" s="78">
        <v>2.8999999999999998E-3</v>
      </c>
    </row>
    <row r="61" spans="2:15">
      <c r="B61" t="s">
        <v>703</v>
      </c>
      <c r="C61" t="s">
        <v>704</v>
      </c>
      <c r="D61" t="s">
        <v>100</v>
      </c>
      <c r="E61" t="s">
        <v>123</v>
      </c>
      <c r="F61" t="s">
        <v>705</v>
      </c>
      <c r="G61" t="s">
        <v>457</v>
      </c>
      <c r="H61" t="s">
        <v>102</v>
      </c>
      <c r="I61" s="77">
        <v>219285</v>
      </c>
      <c r="J61" s="77">
        <v>771.3</v>
      </c>
      <c r="K61" s="77">
        <v>0</v>
      </c>
      <c r="L61" s="77">
        <v>1691.3452050000001</v>
      </c>
      <c r="M61" s="78">
        <v>1.1000000000000001E-3</v>
      </c>
      <c r="N61" s="78">
        <v>4.7000000000000002E-3</v>
      </c>
      <c r="O61" s="78">
        <v>1E-3</v>
      </c>
    </row>
    <row r="62" spans="2:15">
      <c r="B62" t="s">
        <v>706</v>
      </c>
      <c r="C62" t="s">
        <v>707</v>
      </c>
      <c r="D62" t="s">
        <v>100</v>
      </c>
      <c r="E62" t="s">
        <v>123</v>
      </c>
      <c r="F62" t="s">
        <v>456</v>
      </c>
      <c r="G62" t="s">
        <v>457</v>
      </c>
      <c r="H62" t="s">
        <v>102</v>
      </c>
      <c r="I62" s="77">
        <v>114681.27</v>
      </c>
      <c r="J62" s="77">
        <v>980</v>
      </c>
      <c r="K62" s="77">
        <v>0</v>
      </c>
      <c r="L62" s="77">
        <v>1123.876446</v>
      </c>
      <c r="M62" s="78">
        <v>5.9999999999999995E-4</v>
      </c>
      <c r="N62" s="78">
        <v>3.0999999999999999E-3</v>
      </c>
      <c r="O62" s="78">
        <v>6.9999999999999999E-4</v>
      </c>
    </row>
    <row r="63" spans="2:15">
      <c r="B63" t="s">
        <v>708</v>
      </c>
      <c r="C63" t="s">
        <v>709</v>
      </c>
      <c r="D63" t="s">
        <v>100</v>
      </c>
      <c r="E63" t="s">
        <v>123</v>
      </c>
      <c r="F63" t="s">
        <v>710</v>
      </c>
      <c r="G63" t="s">
        <v>132</v>
      </c>
      <c r="H63" t="s">
        <v>102</v>
      </c>
      <c r="I63" s="77">
        <v>77207</v>
      </c>
      <c r="J63" s="77">
        <v>1815</v>
      </c>
      <c r="K63" s="77">
        <v>0</v>
      </c>
      <c r="L63" s="77">
        <v>1401.3070499999999</v>
      </c>
      <c r="M63" s="78">
        <v>5.0000000000000001E-4</v>
      </c>
      <c r="N63" s="78">
        <v>3.8999999999999998E-3</v>
      </c>
      <c r="O63" s="78">
        <v>8.0000000000000004E-4</v>
      </c>
    </row>
    <row r="64" spans="2:15">
      <c r="B64" t="s">
        <v>711</v>
      </c>
      <c r="C64" t="s">
        <v>712</v>
      </c>
      <c r="D64" t="s">
        <v>100</v>
      </c>
      <c r="E64" t="s">
        <v>123</v>
      </c>
      <c r="F64" t="s">
        <v>502</v>
      </c>
      <c r="G64" t="s">
        <v>132</v>
      </c>
      <c r="H64" t="s">
        <v>102</v>
      </c>
      <c r="I64" s="77">
        <v>46554</v>
      </c>
      <c r="J64" s="77">
        <v>2576</v>
      </c>
      <c r="K64" s="77">
        <v>0</v>
      </c>
      <c r="L64" s="77">
        <v>1199.2310399999999</v>
      </c>
      <c r="M64" s="78">
        <v>2.0000000000000001E-4</v>
      </c>
      <c r="N64" s="78">
        <v>3.3999999999999998E-3</v>
      </c>
      <c r="O64" s="78">
        <v>6.9999999999999999E-4</v>
      </c>
    </row>
    <row r="65" spans="2:15">
      <c r="B65" s="79" t="s">
        <v>713</v>
      </c>
      <c r="E65" s="16"/>
      <c r="F65" s="16"/>
      <c r="G65" s="16"/>
      <c r="I65" s="81">
        <v>16022379</v>
      </c>
      <c r="K65" s="81">
        <v>0</v>
      </c>
      <c r="L65" s="81">
        <v>46226.475913000002</v>
      </c>
      <c r="N65" s="80">
        <v>0.12909999999999999</v>
      </c>
      <c r="O65" s="80">
        <v>2.75E-2</v>
      </c>
    </row>
    <row r="66" spans="2:15">
      <c r="B66" t="s">
        <v>714</v>
      </c>
      <c r="C66" t="s">
        <v>715</v>
      </c>
      <c r="D66" t="s">
        <v>100</v>
      </c>
      <c r="E66" t="s">
        <v>123</v>
      </c>
      <c r="F66" t="s">
        <v>716</v>
      </c>
      <c r="G66" t="s">
        <v>515</v>
      </c>
      <c r="H66" t="s">
        <v>102</v>
      </c>
      <c r="I66" s="77">
        <v>465000</v>
      </c>
      <c r="J66" s="77">
        <v>343.1</v>
      </c>
      <c r="K66" s="77">
        <v>0</v>
      </c>
      <c r="L66" s="77">
        <v>1595.415</v>
      </c>
      <c r="M66" s="78">
        <v>5.0000000000000001E-4</v>
      </c>
      <c r="N66" s="78">
        <v>4.4999999999999997E-3</v>
      </c>
      <c r="O66" s="78">
        <v>1E-3</v>
      </c>
    </row>
    <row r="67" spans="2:15">
      <c r="B67" t="s">
        <v>717</v>
      </c>
      <c r="C67" t="s">
        <v>718</v>
      </c>
      <c r="D67" t="s">
        <v>100</v>
      </c>
      <c r="E67" t="s">
        <v>123</v>
      </c>
      <c r="F67" t="s">
        <v>719</v>
      </c>
      <c r="G67" t="s">
        <v>437</v>
      </c>
      <c r="H67" t="s">
        <v>102</v>
      </c>
      <c r="I67" s="77">
        <v>48645</v>
      </c>
      <c r="J67" s="77">
        <v>4300</v>
      </c>
      <c r="K67" s="77">
        <v>0</v>
      </c>
      <c r="L67" s="77">
        <v>2091.7350000000001</v>
      </c>
      <c r="M67" s="78">
        <v>8.9999999999999998E-4</v>
      </c>
      <c r="N67" s="78">
        <v>5.7999999999999996E-3</v>
      </c>
      <c r="O67" s="78">
        <v>1.1999999999999999E-3</v>
      </c>
    </row>
    <row r="68" spans="2:15">
      <c r="B68" t="s">
        <v>720</v>
      </c>
      <c r="C68" t="s">
        <v>721</v>
      </c>
      <c r="D68" t="s">
        <v>100</v>
      </c>
      <c r="E68" t="s">
        <v>123</v>
      </c>
      <c r="F68" t="s">
        <v>722</v>
      </c>
      <c r="G68" t="s">
        <v>562</v>
      </c>
      <c r="H68" t="s">
        <v>102</v>
      </c>
      <c r="I68" s="77">
        <v>84000</v>
      </c>
      <c r="J68" s="77">
        <v>10010</v>
      </c>
      <c r="K68" s="77">
        <v>0</v>
      </c>
      <c r="L68" s="77">
        <v>8408.4</v>
      </c>
      <c r="M68" s="78">
        <v>2.1000000000000001E-2</v>
      </c>
      <c r="N68" s="78">
        <v>2.35E-2</v>
      </c>
      <c r="O68" s="78">
        <v>5.0000000000000001E-3</v>
      </c>
    </row>
    <row r="69" spans="2:15">
      <c r="B69" t="s">
        <v>723</v>
      </c>
      <c r="C69" t="s">
        <v>724</v>
      </c>
      <c r="D69" t="s">
        <v>100</v>
      </c>
      <c r="E69" t="s">
        <v>123</v>
      </c>
      <c r="F69" t="s">
        <v>725</v>
      </c>
      <c r="G69" t="s">
        <v>562</v>
      </c>
      <c r="H69" t="s">
        <v>102</v>
      </c>
      <c r="I69" s="77">
        <v>1591056</v>
      </c>
      <c r="J69" s="77">
        <v>646.4</v>
      </c>
      <c r="K69" s="77">
        <v>0</v>
      </c>
      <c r="L69" s="77">
        <v>10284.585983999999</v>
      </c>
      <c r="M69" s="78">
        <v>1.04E-2</v>
      </c>
      <c r="N69" s="78">
        <v>2.87E-2</v>
      </c>
      <c r="O69" s="78">
        <v>6.1000000000000004E-3</v>
      </c>
    </row>
    <row r="70" spans="2:15">
      <c r="B70" t="s">
        <v>726</v>
      </c>
      <c r="C70" t="s">
        <v>727</v>
      </c>
      <c r="D70" t="s">
        <v>100</v>
      </c>
      <c r="E70" t="s">
        <v>123</v>
      </c>
      <c r="F70" t="s">
        <v>728</v>
      </c>
      <c r="G70" t="s">
        <v>729</v>
      </c>
      <c r="H70" t="s">
        <v>102</v>
      </c>
      <c r="I70" s="77">
        <v>215700</v>
      </c>
      <c r="J70" s="77">
        <v>218</v>
      </c>
      <c r="K70" s="77">
        <v>0</v>
      </c>
      <c r="L70" s="77">
        <v>470.226</v>
      </c>
      <c r="M70" s="78">
        <v>5.3499999999999999E-2</v>
      </c>
      <c r="N70" s="78">
        <v>1.2999999999999999E-3</v>
      </c>
      <c r="O70" s="78">
        <v>2.9999999999999997E-4</v>
      </c>
    </row>
    <row r="71" spans="2:15">
      <c r="B71" t="s">
        <v>730</v>
      </c>
      <c r="C71" t="s">
        <v>731</v>
      </c>
      <c r="D71" t="s">
        <v>100</v>
      </c>
      <c r="E71" t="s">
        <v>123</v>
      </c>
      <c r="F71" t="s">
        <v>424</v>
      </c>
      <c r="G71" t="s">
        <v>416</v>
      </c>
      <c r="H71" t="s">
        <v>102</v>
      </c>
      <c r="I71" s="77">
        <v>332000</v>
      </c>
      <c r="J71" s="77">
        <v>630.9</v>
      </c>
      <c r="K71" s="77">
        <v>0</v>
      </c>
      <c r="L71" s="77">
        <v>2094.5880000000002</v>
      </c>
      <c r="M71" s="78">
        <v>2E-3</v>
      </c>
      <c r="N71" s="78">
        <v>5.8999999999999999E-3</v>
      </c>
      <c r="O71" s="78">
        <v>1.1999999999999999E-3</v>
      </c>
    </row>
    <row r="72" spans="2:15">
      <c r="B72" t="s">
        <v>732</v>
      </c>
      <c r="C72" t="s">
        <v>733</v>
      </c>
      <c r="D72" t="s">
        <v>100</v>
      </c>
      <c r="E72" t="s">
        <v>123</v>
      </c>
      <c r="F72" t="s">
        <v>428</v>
      </c>
      <c r="G72" t="s">
        <v>416</v>
      </c>
      <c r="H72" t="s">
        <v>102</v>
      </c>
      <c r="I72" s="77">
        <v>7601</v>
      </c>
      <c r="J72" s="77">
        <v>12710</v>
      </c>
      <c r="K72" s="77">
        <v>0</v>
      </c>
      <c r="L72" s="77">
        <v>966.08709999999996</v>
      </c>
      <c r="M72" s="78">
        <v>2.0000000000000001E-4</v>
      </c>
      <c r="N72" s="78">
        <v>2.7000000000000001E-3</v>
      </c>
      <c r="O72" s="78">
        <v>5.9999999999999995E-4</v>
      </c>
    </row>
    <row r="73" spans="2:15">
      <c r="B73" t="s">
        <v>734</v>
      </c>
      <c r="C73" t="s">
        <v>735</v>
      </c>
      <c r="D73" t="s">
        <v>100</v>
      </c>
      <c r="E73" t="s">
        <v>123</v>
      </c>
      <c r="F73" t="s">
        <v>736</v>
      </c>
      <c r="G73" t="s">
        <v>350</v>
      </c>
      <c r="H73" t="s">
        <v>102</v>
      </c>
      <c r="I73" s="77">
        <v>973665</v>
      </c>
      <c r="J73" s="77">
        <v>643</v>
      </c>
      <c r="K73" s="77">
        <v>0</v>
      </c>
      <c r="L73" s="77">
        <v>6260.6659499999996</v>
      </c>
      <c r="M73" s="78">
        <v>7.4000000000000003E-3</v>
      </c>
      <c r="N73" s="78">
        <v>1.7500000000000002E-2</v>
      </c>
      <c r="O73" s="78">
        <v>3.7000000000000002E-3</v>
      </c>
    </row>
    <row r="74" spans="2:15">
      <c r="B74" t="s">
        <v>737</v>
      </c>
      <c r="C74" t="s">
        <v>738</v>
      </c>
      <c r="D74" t="s">
        <v>100</v>
      </c>
      <c r="E74" t="s">
        <v>123</v>
      </c>
      <c r="F74" t="s">
        <v>739</v>
      </c>
      <c r="G74" t="s">
        <v>125</v>
      </c>
      <c r="H74" t="s">
        <v>102</v>
      </c>
      <c r="I74" s="77">
        <v>10826</v>
      </c>
      <c r="J74" s="77">
        <v>5845</v>
      </c>
      <c r="K74" s="77">
        <v>0</v>
      </c>
      <c r="L74" s="77">
        <v>632.77970000000005</v>
      </c>
      <c r="M74" s="78">
        <v>1.1000000000000001E-3</v>
      </c>
      <c r="N74" s="78">
        <v>1.8E-3</v>
      </c>
      <c r="O74" s="78">
        <v>4.0000000000000002E-4</v>
      </c>
    </row>
    <row r="75" spans="2:15">
      <c r="B75" t="s">
        <v>740</v>
      </c>
      <c r="C75" t="s">
        <v>741</v>
      </c>
      <c r="D75" t="s">
        <v>100</v>
      </c>
      <c r="E75" t="s">
        <v>123</v>
      </c>
      <c r="F75" t="s">
        <v>742</v>
      </c>
      <c r="G75" t="s">
        <v>125</v>
      </c>
      <c r="H75" t="s">
        <v>102</v>
      </c>
      <c r="I75" s="77">
        <v>75037</v>
      </c>
      <c r="J75" s="77">
        <v>300.7</v>
      </c>
      <c r="K75" s="77">
        <v>0</v>
      </c>
      <c r="L75" s="77">
        <v>225.636259</v>
      </c>
      <c r="M75" s="78">
        <v>6.9999999999999999E-4</v>
      </c>
      <c r="N75" s="78">
        <v>5.9999999999999995E-4</v>
      </c>
      <c r="O75" s="78">
        <v>1E-4</v>
      </c>
    </row>
    <row r="76" spans="2:15">
      <c r="B76" t="s">
        <v>743</v>
      </c>
      <c r="C76" t="s">
        <v>744</v>
      </c>
      <c r="D76" t="s">
        <v>100</v>
      </c>
      <c r="E76" t="s">
        <v>123</v>
      </c>
      <c r="F76" t="s">
        <v>745</v>
      </c>
      <c r="G76" t="s">
        <v>387</v>
      </c>
      <c r="H76" t="s">
        <v>102</v>
      </c>
      <c r="I76" s="77">
        <v>12218849</v>
      </c>
      <c r="J76" s="77">
        <v>108</v>
      </c>
      <c r="K76" s="77">
        <v>0</v>
      </c>
      <c r="L76" s="77">
        <v>13196.35692</v>
      </c>
      <c r="M76" s="78">
        <v>6.9900000000000004E-2</v>
      </c>
      <c r="N76" s="78">
        <v>3.6900000000000002E-2</v>
      </c>
      <c r="O76" s="78">
        <v>7.9000000000000008E-3</v>
      </c>
    </row>
    <row r="77" spans="2:15">
      <c r="B77" s="79" t="s">
        <v>746</v>
      </c>
      <c r="E77" s="16"/>
      <c r="F77" s="16"/>
      <c r="G77" s="16"/>
      <c r="I77" s="81">
        <v>0</v>
      </c>
      <c r="K77" s="81">
        <v>0</v>
      </c>
      <c r="L77" s="81">
        <v>0</v>
      </c>
      <c r="N77" s="80">
        <v>0</v>
      </c>
      <c r="O77" s="80">
        <v>0</v>
      </c>
    </row>
    <row r="78" spans="2:15">
      <c r="B78" t="s">
        <v>236</v>
      </c>
      <c r="C78" t="s">
        <v>236</v>
      </c>
      <c r="E78" s="16"/>
      <c r="F78" s="16"/>
      <c r="G78" t="s">
        <v>236</v>
      </c>
      <c r="H78" t="s">
        <v>236</v>
      </c>
      <c r="I78" s="77">
        <v>0</v>
      </c>
      <c r="J78" s="77">
        <v>0</v>
      </c>
      <c r="L78" s="77">
        <v>0</v>
      </c>
      <c r="M78" s="78">
        <v>0</v>
      </c>
      <c r="N78" s="78">
        <v>0</v>
      </c>
      <c r="O78" s="78">
        <v>0</v>
      </c>
    </row>
    <row r="79" spans="2:15">
      <c r="B79" s="79" t="s">
        <v>240</v>
      </c>
      <c r="E79" s="16"/>
      <c r="F79" s="16"/>
      <c r="G79" s="16"/>
      <c r="I79" s="81">
        <v>3946585</v>
      </c>
      <c r="K79" s="81">
        <v>0</v>
      </c>
      <c r="L79" s="81">
        <v>74240.220801981603</v>
      </c>
      <c r="N79" s="80">
        <v>0.2074</v>
      </c>
      <c r="O79" s="80">
        <v>4.4200000000000003E-2</v>
      </c>
    </row>
    <row r="80" spans="2:15">
      <c r="B80" s="79" t="s">
        <v>311</v>
      </c>
      <c r="E80" s="16"/>
      <c r="F80" s="16"/>
      <c r="G80" s="16"/>
      <c r="I80" s="81">
        <v>3832054</v>
      </c>
      <c r="K80" s="81">
        <v>0</v>
      </c>
      <c r="L80" s="81">
        <v>22605.243504681599</v>
      </c>
      <c r="N80" s="80">
        <v>6.3100000000000003E-2</v>
      </c>
      <c r="O80" s="80">
        <v>1.35E-2</v>
      </c>
    </row>
    <row r="81" spans="2:15">
      <c r="B81" t="s">
        <v>747</v>
      </c>
      <c r="C81" t="s">
        <v>748</v>
      </c>
      <c r="D81" t="s">
        <v>749</v>
      </c>
      <c r="E81" t="s">
        <v>567</v>
      </c>
      <c r="F81" t="s">
        <v>750</v>
      </c>
      <c r="G81" t="s">
        <v>751</v>
      </c>
      <c r="H81" t="s">
        <v>106</v>
      </c>
      <c r="I81" s="77">
        <v>193111</v>
      </c>
      <c r="J81" s="77">
        <v>963</v>
      </c>
      <c r="K81" s="77">
        <v>0</v>
      </c>
      <c r="L81" s="77">
        <v>6588.7715889900001</v>
      </c>
      <c r="M81" s="78">
        <v>3.8999999999999998E-3</v>
      </c>
      <c r="N81" s="78">
        <v>1.84E-2</v>
      </c>
      <c r="O81" s="78">
        <v>3.8999999999999998E-3</v>
      </c>
    </row>
    <row r="82" spans="2:15">
      <c r="B82" t="s">
        <v>752</v>
      </c>
      <c r="C82" t="s">
        <v>753</v>
      </c>
      <c r="D82" t="s">
        <v>566</v>
      </c>
      <c r="E82" t="s">
        <v>567</v>
      </c>
      <c r="F82" t="s">
        <v>754</v>
      </c>
      <c r="G82" t="s">
        <v>755</v>
      </c>
      <c r="H82" t="s">
        <v>106</v>
      </c>
      <c r="I82" s="77">
        <v>11978</v>
      </c>
      <c r="J82" s="77">
        <v>2661</v>
      </c>
      <c r="K82" s="77">
        <v>0</v>
      </c>
      <c r="L82" s="77">
        <v>1129.2766169399999</v>
      </c>
      <c r="M82" s="78">
        <v>2.0000000000000001E-4</v>
      </c>
      <c r="N82" s="78">
        <v>3.2000000000000002E-3</v>
      </c>
      <c r="O82" s="78">
        <v>6.9999999999999999E-4</v>
      </c>
    </row>
    <row r="83" spans="2:15">
      <c r="B83" t="s">
        <v>756</v>
      </c>
      <c r="C83" t="s">
        <v>757</v>
      </c>
      <c r="D83" t="s">
        <v>566</v>
      </c>
      <c r="E83" t="s">
        <v>567</v>
      </c>
      <c r="F83" s="16"/>
      <c r="G83" t="s">
        <v>755</v>
      </c>
      <c r="H83" t="s">
        <v>106</v>
      </c>
      <c r="I83" s="77">
        <v>33941</v>
      </c>
      <c r="J83" s="77">
        <v>2350</v>
      </c>
      <c r="K83" s="77">
        <v>0</v>
      </c>
      <c r="L83" s="77">
        <v>2825.9446305000001</v>
      </c>
      <c r="M83" s="78">
        <v>2.9999999999999997E-4</v>
      </c>
      <c r="N83" s="78">
        <v>7.9000000000000008E-3</v>
      </c>
      <c r="O83" s="78">
        <v>1.6999999999999999E-3</v>
      </c>
    </row>
    <row r="84" spans="2:15">
      <c r="B84" t="s">
        <v>758</v>
      </c>
      <c r="C84" t="s">
        <v>759</v>
      </c>
      <c r="D84" t="s">
        <v>749</v>
      </c>
      <c r="E84" t="s">
        <v>567</v>
      </c>
      <c r="F84" t="s">
        <v>760</v>
      </c>
      <c r="G84" t="s">
        <v>761</v>
      </c>
      <c r="H84" t="s">
        <v>106</v>
      </c>
      <c r="I84" s="77">
        <v>27983</v>
      </c>
      <c r="J84" s="77">
        <v>1929</v>
      </c>
      <c r="K84" s="77">
        <v>0</v>
      </c>
      <c r="L84" s="77">
        <v>1912.48330401</v>
      </c>
      <c r="M84" s="78">
        <v>5.9999999999999995E-4</v>
      </c>
      <c r="N84" s="78">
        <v>5.3E-3</v>
      </c>
      <c r="O84" s="78">
        <v>1.1000000000000001E-3</v>
      </c>
    </row>
    <row r="85" spans="2:15">
      <c r="B85" t="s">
        <v>762</v>
      </c>
      <c r="C85" t="s">
        <v>763</v>
      </c>
      <c r="D85" t="s">
        <v>749</v>
      </c>
      <c r="E85" t="s">
        <v>567</v>
      </c>
      <c r="F85" t="s">
        <v>764</v>
      </c>
      <c r="G85" t="s">
        <v>761</v>
      </c>
      <c r="H85" t="s">
        <v>106</v>
      </c>
      <c r="I85" s="77">
        <v>3483208</v>
      </c>
      <c r="J85" s="77">
        <v>68.14</v>
      </c>
      <c r="K85" s="77">
        <v>0</v>
      </c>
      <c r="L85" s="77">
        <v>8409.1614502415996</v>
      </c>
      <c r="M85" s="78">
        <v>1.4500000000000001E-2</v>
      </c>
      <c r="N85" s="78">
        <v>2.35E-2</v>
      </c>
      <c r="O85" s="78">
        <v>5.0000000000000001E-3</v>
      </c>
    </row>
    <row r="86" spans="2:15">
      <c r="B86" t="s">
        <v>765</v>
      </c>
      <c r="C86" t="s">
        <v>766</v>
      </c>
      <c r="D86" t="s">
        <v>749</v>
      </c>
      <c r="E86" t="s">
        <v>567</v>
      </c>
      <c r="F86" t="s">
        <v>767</v>
      </c>
      <c r="G86" t="s">
        <v>768</v>
      </c>
      <c r="H86" t="s">
        <v>106</v>
      </c>
      <c r="I86" s="77">
        <v>81833</v>
      </c>
      <c r="J86" s="77">
        <v>600</v>
      </c>
      <c r="K86" s="77">
        <v>0</v>
      </c>
      <c r="L86" s="77">
        <v>1739.605914</v>
      </c>
      <c r="M86" s="78">
        <v>1.2999999999999999E-3</v>
      </c>
      <c r="N86" s="78">
        <v>4.8999999999999998E-3</v>
      </c>
      <c r="O86" s="78">
        <v>1E-3</v>
      </c>
    </row>
    <row r="87" spans="2:15">
      <c r="B87" s="79" t="s">
        <v>312</v>
      </c>
      <c r="E87" s="16"/>
      <c r="F87" s="16"/>
      <c r="G87" s="16"/>
      <c r="I87" s="81">
        <v>114531</v>
      </c>
      <c r="K87" s="81">
        <v>0</v>
      </c>
      <c r="L87" s="81">
        <v>51634.9772973</v>
      </c>
      <c r="N87" s="80">
        <v>0.14419999999999999</v>
      </c>
      <c r="O87" s="80">
        <v>3.0800000000000001E-2</v>
      </c>
    </row>
    <row r="88" spans="2:15">
      <c r="B88" t="s">
        <v>769</v>
      </c>
      <c r="C88" t="s">
        <v>770</v>
      </c>
      <c r="D88" t="s">
        <v>566</v>
      </c>
      <c r="E88" t="s">
        <v>567</v>
      </c>
      <c r="F88" t="s">
        <v>771</v>
      </c>
      <c r="G88" t="s">
        <v>772</v>
      </c>
      <c r="H88" t="s">
        <v>106</v>
      </c>
      <c r="I88" s="77">
        <v>11009</v>
      </c>
      <c r="J88" s="77">
        <v>7781</v>
      </c>
      <c r="K88" s="77">
        <v>0</v>
      </c>
      <c r="L88" s="77">
        <v>3034.97025747</v>
      </c>
      <c r="M88" s="78">
        <v>0</v>
      </c>
      <c r="N88" s="78">
        <v>8.5000000000000006E-3</v>
      </c>
      <c r="O88" s="78">
        <v>1.8E-3</v>
      </c>
    </row>
    <row r="89" spans="2:15">
      <c r="B89" t="s">
        <v>773</v>
      </c>
      <c r="C89" t="s">
        <v>774</v>
      </c>
      <c r="D89" t="s">
        <v>566</v>
      </c>
      <c r="E89" t="s">
        <v>567</v>
      </c>
      <c r="F89" t="s">
        <v>775</v>
      </c>
      <c r="G89" t="s">
        <v>776</v>
      </c>
      <c r="H89" t="s">
        <v>106</v>
      </c>
      <c r="I89" s="77">
        <v>32102</v>
      </c>
      <c r="J89" s="77">
        <v>9615</v>
      </c>
      <c r="K89" s="77">
        <v>0</v>
      </c>
      <c r="L89" s="77">
        <v>10935.8496639</v>
      </c>
      <c r="M89" s="78">
        <v>0</v>
      </c>
      <c r="N89" s="78">
        <v>3.0499999999999999E-2</v>
      </c>
      <c r="O89" s="78">
        <v>6.4999999999999997E-3</v>
      </c>
    </row>
    <row r="90" spans="2:15">
      <c r="B90" t="s">
        <v>777</v>
      </c>
      <c r="C90" t="s">
        <v>778</v>
      </c>
      <c r="D90" t="s">
        <v>100</v>
      </c>
      <c r="E90" t="s">
        <v>567</v>
      </c>
      <c r="F90" t="s">
        <v>779</v>
      </c>
      <c r="G90" t="s">
        <v>776</v>
      </c>
      <c r="H90" t="s">
        <v>106</v>
      </c>
      <c r="I90" s="77">
        <v>14788</v>
      </c>
      <c r="J90" s="77">
        <v>13568</v>
      </c>
      <c r="K90" s="77">
        <v>0</v>
      </c>
      <c r="L90" s="77">
        <v>7108.8021811199997</v>
      </c>
      <c r="M90" s="78">
        <v>0</v>
      </c>
      <c r="N90" s="78">
        <v>1.9900000000000001E-2</v>
      </c>
      <c r="O90" s="78">
        <v>4.1999999999999997E-3</v>
      </c>
    </row>
    <row r="91" spans="2:15">
      <c r="B91" t="s">
        <v>780</v>
      </c>
      <c r="C91" t="s">
        <v>781</v>
      </c>
      <c r="D91" t="s">
        <v>566</v>
      </c>
      <c r="E91" t="s">
        <v>567</v>
      </c>
      <c r="F91" t="s">
        <v>782</v>
      </c>
      <c r="G91" t="s">
        <v>783</v>
      </c>
      <c r="H91" t="s">
        <v>106</v>
      </c>
      <c r="I91" s="77">
        <v>8171</v>
      </c>
      <c r="J91" s="77">
        <v>12139</v>
      </c>
      <c r="K91" s="77">
        <v>0</v>
      </c>
      <c r="L91" s="77">
        <v>3514.2226556700002</v>
      </c>
      <c r="M91" s="78">
        <v>0</v>
      </c>
      <c r="N91" s="78">
        <v>9.7999999999999997E-3</v>
      </c>
      <c r="O91" s="78">
        <v>2.0999999999999999E-3</v>
      </c>
    </row>
    <row r="92" spans="2:15">
      <c r="B92" t="s">
        <v>784</v>
      </c>
      <c r="C92" t="s">
        <v>785</v>
      </c>
      <c r="D92" t="s">
        <v>566</v>
      </c>
      <c r="E92" t="s">
        <v>567</v>
      </c>
      <c r="F92" t="s">
        <v>786</v>
      </c>
      <c r="G92" t="s">
        <v>783</v>
      </c>
      <c r="H92" t="s">
        <v>106</v>
      </c>
      <c r="I92" s="77">
        <v>13218</v>
      </c>
      <c r="J92" s="77">
        <v>6856</v>
      </c>
      <c r="K92" s="77">
        <v>0</v>
      </c>
      <c r="L92" s="77">
        <v>3210.7590014399998</v>
      </c>
      <c r="M92" s="78">
        <v>0</v>
      </c>
      <c r="N92" s="78">
        <v>8.9999999999999993E-3</v>
      </c>
      <c r="O92" s="78">
        <v>1.9E-3</v>
      </c>
    </row>
    <row r="93" spans="2:15">
      <c r="B93" t="s">
        <v>787</v>
      </c>
      <c r="C93" t="s">
        <v>788</v>
      </c>
      <c r="D93" t="s">
        <v>566</v>
      </c>
      <c r="E93" t="s">
        <v>567</v>
      </c>
      <c r="F93" t="s">
        <v>789</v>
      </c>
      <c r="G93" t="s">
        <v>761</v>
      </c>
      <c r="H93" t="s">
        <v>106</v>
      </c>
      <c r="I93" s="77">
        <v>8295</v>
      </c>
      <c r="J93" s="77">
        <v>11300</v>
      </c>
      <c r="K93" s="77">
        <v>0</v>
      </c>
      <c r="L93" s="77">
        <v>3320.9779050000002</v>
      </c>
      <c r="M93" s="78">
        <v>0</v>
      </c>
      <c r="N93" s="78">
        <v>9.2999999999999992E-3</v>
      </c>
      <c r="O93" s="78">
        <v>2E-3</v>
      </c>
    </row>
    <row r="94" spans="2:15">
      <c r="B94" t="s">
        <v>790</v>
      </c>
      <c r="C94" t="s">
        <v>791</v>
      </c>
      <c r="D94" t="s">
        <v>566</v>
      </c>
      <c r="E94" t="s">
        <v>567</v>
      </c>
      <c r="F94" t="s">
        <v>792</v>
      </c>
      <c r="G94" t="s">
        <v>761</v>
      </c>
      <c r="H94" t="s">
        <v>106</v>
      </c>
      <c r="I94" s="77">
        <v>12605</v>
      </c>
      <c r="J94" s="77">
        <v>23290</v>
      </c>
      <c r="K94" s="77">
        <v>0</v>
      </c>
      <c r="L94" s="77">
        <v>10401.201043499999</v>
      </c>
      <c r="M94" s="78">
        <v>0</v>
      </c>
      <c r="N94" s="78">
        <v>2.9100000000000001E-2</v>
      </c>
      <c r="O94" s="78">
        <v>6.1999999999999998E-3</v>
      </c>
    </row>
    <row r="95" spans="2:15">
      <c r="B95" t="s">
        <v>793</v>
      </c>
      <c r="C95" t="s">
        <v>794</v>
      </c>
      <c r="D95" t="s">
        <v>566</v>
      </c>
      <c r="E95" t="s">
        <v>567</v>
      </c>
      <c r="F95" t="s">
        <v>795</v>
      </c>
      <c r="G95" t="s">
        <v>768</v>
      </c>
      <c r="H95" t="s">
        <v>106</v>
      </c>
      <c r="I95" s="77">
        <v>13232</v>
      </c>
      <c r="J95" s="77">
        <v>13820</v>
      </c>
      <c r="K95" s="77">
        <v>0</v>
      </c>
      <c r="L95" s="77">
        <v>6478.9508832000001</v>
      </c>
      <c r="M95" s="78">
        <v>0</v>
      </c>
      <c r="N95" s="78">
        <v>1.8100000000000002E-2</v>
      </c>
      <c r="O95" s="78">
        <v>3.8999999999999998E-3</v>
      </c>
    </row>
    <row r="96" spans="2:15">
      <c r="B96" t="s">
        <v>796</v>
      </c>
      <c r="C96" t="s">
        <v>797</v>
      </c>
      <c r="D96" t="s">
        <v>798</v>
      </c>
      <c r="E96" t="s">
        <v>567</v>
      </c>
      <c r="F96" t="s">
        <v>799</v>
      </c>
      <c r="G96" t="s">
        <v>768</v>
      </c>
      <c r="H96" t="s">
        <v>106</v>
      </c>
      <c r="I96" s="77">
        <v>1111</v>
      </c>
      <c r="J96" s="77">
        <v>92200</v>
      </c>
      <c r="K96" s="77">
        <v>0</v>
      </c>
      <c r="L96" s="77">
        <v>3629.2437060000002</v>
      </c>
      <c r="M96" s="78">
        <v>0</v>
      </c>
      <c r="N96" s="78">
        <v>1.01E-2</v>
      </c>
      <c r="O96" s="78">
        <v>2.2000000000000001E-3</v>
      </c>
    </row>
    <row r="97" spans="2:7">
      <c r="B97" t="s">
        <v>242</v>
      </c>
      <c r="E97" s="16"/>
      <c r="F97" s="16"/>
      <c r="G97" s="16"/>
    </row>
    <row r="98" spans="2:7">
      <c r="B98" t="s">
        <v>305</v>
      </c>
      <c r="E98" s="16"/>
      <c r="F98" s="16"/>
      <c r="G98" s="16"/>
    </row>
    <row r="99" spans="2:7">
      <c r="B99" t="s">
        <v>306</v>
      </c>
      <c r="E99" s="16"/>
      <c r="F99" s="16"/>
      <c r="G99" s="16"/>
    </row>
    <row r="100" spans="2:7">
      <c r="B100" t="s">
        <v>307</v>
      </c>
      <c r="E100" s="16"/>
      <c r="F100" s="16"/>
      <c r="G100" s="16"/>
    </row>
    <row r="101" spans="2:7">
      <c r="B101" t="s">
        <v>308</v>
      </c>
      <c r="E101" s="16"/>
      <c r="F101" s="16"/>
      <c r="G101" s="16"/>
    </row>
    <row r="102" spans="2:7">
      <c r="E102" s="16"/>
      <c r="F102" s="16"/>
      <c r="G102" s="16"/>
    </row>
    <row r="103" spans="2:7">
      <c r="E103" s="16"/>
      <c r="F103" s="16"/>
      <c r="G103" s="16"/>
    </row>
    <row r="104" spans="2:7">
      <c r="E104" s="16"/>
      <c r="F104" s="16"/>
      <c r="G104" s="16"/>
    </row>
    <row r="105" spans="2:7">
      <c r="E105" s="16"/>
      <c r="F105" s="16"/>
      <c r="G105" s="16"/>
    </row>
    <row r="106" spans="2:7">
      <c r="E106" s="16"/>
      <c r="F106" s="16"/>
      <c r="G106" s="16"/>
    </row>
    <row r="107" spans="2:7">
      <c r="E107" s="16"/>
      <c r="F107" s="16"/>
      <c r="G107" s="16"/>
    </row>
    <row r="108" spans="2:7">
      <c r="E108" s="16"/>
      <c r="F108" s="16"/>
      <c r="G108" s="16"/>
    </row>
    <row r="109" spans="2:7">
      <c r="E109" s="16"/>
      <c r="F109" s="16"/>
      <c r="G109" s="16"/>
    </row>
    <row r="110" spans="2:7">
      <c r="E110" s="16"/>
      <c r="F110" s="16"/>
      <c r="G110" s="16"/>
    </row>
    <row r="111" spans="2:7">
      <c r="E111" s="16"/>
      <c r="F111" s="16"/>
      <c r="G111" s="16"/>
    </row>
    <row r="112" spans="2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78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199</v>
      </c>
    </row>
    <row r="4" spans="2:63">
      <c r="B4" s="2" t="s">
        <v>3</v>
      </c>
      <c r="C4" t="s">
        <v>200</v>
      </c>
    </row>
    <row r="6" spans="2:63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5"/>
      <c r="BK6" s="19"/>
    </row>
    <row r="7" spans="2:63" ht="26.25" customHeight="1">
      <c r="B7" s="103" t="s">
        <v>194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5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3921771</v>
      </c>
      <c r="I11" s="7"/>
      <c r="J11" s="75">
        <v>54.293230000000001</v>
      </c>
      <c r="K11" s="75">
        <v>130915.09992665</v>
      </c>
      <c r="L11" s="7"/>
      <c r="M11" s="76">
        <v>1</v>
      </c>
      <c r="N11" s="76">
        <v>7.8E-2</v>
      </c>
      <c r="O11" s="35"/>
      <c r="BH11" s="16"/>
      <c r="BI11" s="19"/>
      <c r="BK11" s="16"/>
    </row>
    <row r="12" spans="2:63">
      <c r="B12" s="79" t="s">
        <v>204</v>
      </c>
      <c r="D12" s="16"/>
      <c r="E12" s="16"/>
      <c r="F12" s="16"/>
      <c r="G12" s="16"/>
      <c r="H12" s="81">
        <v>3301882</v>
      </c>
      <c r="J12" s="81">
        <v>0</v>
      </c>
      <c r="K12" s="81">
        <v>40711.2927136</v>
      </c>
      <c r="M12" s="80">
        <v>0.311</v>
      </c>
      <c r="N12" s="80">
        <v>2.4299999999999999E-2</v>
      </c>
    </row>
    <row r="13" spans="2:63">
      <c r="B13" s="79" t="s">
        <v>800</v>
      </c>
      <c r="D13" s="16"/>
      <c r="E13" s="16"/>
      <c r="F13" s="16"/>
      <c r="G13" s="16"/>
      <c r="H13" s="81">
        <v>1067272</v>
      </c>
      <c r="J13" s="81">
        <v>0</v>
      </c>
      <c r="K13" s="81">
        <v>25345.91243</v>
      </c>
      <c r="M13" s="80">
        <v>0.19359999999999999</v>
      </c>
      <c r="N13" s="80">
        <v>1.5100000000000001E-2</v>
      </c>
    </row>
    <row r="14" spans="2:63">
      <c r="B14" t="s">
        <v>801</v>
      </c>
      <c r="C14" t="s">
        <v>802</v>
      </c>
      <c r="D14" t="s">
        <v>100</v>
      </c>
      <c r="E14" t="s">
        <v>803</v>
      </c>
      <c r="F14" t="s">
        <v>804</v>
      </c>
      <c r="G14" t="s">
        <v>102</v>
      </c>
      <c r="H14" s="77">
        <v>266492</v>
      </c>
      <c r="I14" s="77">
        <v>2924</v>
      </c>
      <c r="J14" s="77">
        <v>0</v>
      </c>
      <c r="K14" s="77">
        <v>7792.2260800000004</v>
      </c>
      <c r="L14" s="78">
        <v>4.7999999999999996E-3</v>
      </c>
      <c r="M14" s="78">
        <v>5.9499999999999997E-2</v>
      </c>
      <c r="N14" s="78">
        <v>4.5999999999999999E-3</v>
      </c>
    </row>
    <row r="15" spans="2:63">
      <c r="B15" t="s">
        <v>805</v>
      </c>
      <c r="C15" t="s">
        <v>806</v>
      </c>
      <c r="D15" t="s">
        <v>100</v>
      </c>
      <c r="E15" t="s">
        <v>803</v>
      </c>
      <c r="F15" t="s">
        <v>804</v>
      </c>
      <c r="G15" t="s">
        <v>102</v>
      </c>
      <c r="H15" s="77">
        <v>166657</v>
      </c>
      <c r="I15" s="77">
        <v>1380</v>
      </c>
      <c r="J15" s="77">
        <v>0</v>
      </c>
      <c r="K15" s="77">
        <v>2299.8665999999998</v>
      </c>
      <c r="L15" s="78">
        <v>5.5999999999999999E-3</v>
      </c>
      <c r="M15" s="78">
        <v>1.7600000000000001E-2</v>
      </c>
      <c r="N15" s="78">
        <v>1.4E-3</v>
      </c>
    </row>
    <row r="16" spans="2:63">
      <c r="B16" t="s">
        <v>807</v>
      </c>
      <c r="C16" t="s">
        <v>808</v>
      </c>
      <c r="D16" t="s">
        <v>100</v>
      </c>
      <c r="E16" t="s">
        <v>809</v>
      </c>
      <c r="F16" t="s">
        <v>804</v>
      </c>
      <c r="G16" t="s">
        <v>102</v>
      </c>
      <c r="H16" s="77">
        <v>349008</v>
      </c>
      <c r="I16" s="77">
        <v>1870</v>
      </c>
      <c r="J16" s="77">
        <v>0</v>
      </c>
      <c r="K16" s="77">
        <v>6526.4495999999999</v>
      </c>
      <c r="L16" s="78">
        <v>8.0000000000000004E-4</v>
      </c>
      <c r="M16" s="78">
        <v>4.99E-2</v>
      </c>
      <c r="N16" s="78">
        <v>3.8999999999999998E-3</v>
      </c>
    </row>
    <row r="17" spans="2:14">
      <c r="B17" t="s">
        <v>810</v>
      </c>
      <c r="C17" t="s">
        <v>811</v>
      </c>
      <c r="D17" t="s">
        <v>100</v>
      </c>
      <c r="E17" t="s">
        <v>809</v>
      </c>
      <c r="F17" t="s">
        <v>804</v>
      </c>
      <c r="G17" t="s">
        <v>102</v>
      </c>
      <c r="H17" s="77">
        <v>285115</v>
      </c>
      <c r="I17" s="77">
        <v>3061</v>
      </c>
      <c r="J17" s="77">
        <v>0</v>
      </c>
      <c r="K17" s="77">
        <v>8727.3701500000006</v>
      </c>
      <c r="L17" s="78">
        <v>1.1999999999999999E-3</v>
      </c>
      <c r="M17" s="78">
        <v>6.6699999999999995E-2</v>
      </c>
      <c r="N17" s="78">
        <v>5.1999999999999998E-3</v>
      </c>
    </row>
    <row r="18" spans="2:14">
      <c r="B18" s="79" t="s">
        <v>812</v>
      </c>
      <c r="D18" s="16"/>
      <c r="E18" s="16"/>
      <c r="F18" s="16"/>
      <c r="G18" s="16"/>
      <c r="H18" s="81">
        <v>149279</v>
      </c>
      <c r="J18" s="81">
        <v>0</v>
      </c>
      <c r="K18" s="81">
        <v>8263.5770300000004</v>
      </c>
      <c r="M18" s="80">
        <v>6.3100000000000003E-2</v>
      </c>
      <c r="N18" s="80">
        <v>4.8999999999999998E-3</v>
      </c>
    </row>
    <row r="19" spans="2:14">
      <c r="B19" t="s">
        <v>813</v>
      </c>
      <c r="C19" t="s">
        <v>814</v>
      </c>
      <c r="D19" t="s">
        <v>100</v>
      </c>
      <c r="E19" t="s">
        <v>815</v>
      </c>
      <c r="F19" t="s">
        <v>804</v>
      </c>
      <c r="G19" t="s">
        <v>102</v>
      </c>
      <c r="H19" s="77">
        <v>22818</v>
      </c>
      <c r="I19" s="77">
        <v>10660</v>
      </c>
      <c r="J19" s="77">
        <v>0</v>
      </c>
      <c r="K19" s="77">
        <v>2432.3987999999999</v>
      </c>
      <c r="L19" s="78">
        <v>1E-3</v>
      </c>
      <c r="M19" s="78">
        <v>1.8599999999999998E-2</v>
      </c>
      <c r="N19" s="78">
        <v>1.4E-3</v>
      </c>
    </row>
    <row r="20" spans="2:14">
      <c r="B20" t="s">
        <v>816</v>
      </c>
      <c r="C20" t="s">
        <v>817</v>
      </c>
      <c r="D20" t="s">
        <v>100</v>
      </c>
      <c r="E20" t="s">
        <v>818</v>
      </c>
      <c r="F20" t="s">
        <v>804</v>
      </c>
      <c r="G20" t="s">
        <v>102</v>
      </c>
      <c r="H20" s="77">
        <v>91591</v>
      </c>
      <c r="I20" s="77">
        <v>5023</v>
      </c>
      <c r="J20" s="77">
        <v>0</v>
      </c>
      <c r="K20" s="77">
        <v>4600.6159299999999</v>
      </c>
      <c r="L20" s="78">
        <v>9.5999999999999992E-3</v>
      </c>
      <c r="M20" s="78">
        <v>3.5099999999999999E-2</v>
      </c>
      <c r="N20" s="78">
        <v>2.7000000000000001E-3</v>
      </c>
    </row>
    <row r="21" spans="2:14">
      <c r="B21" t="s">
        <v>819</v>
      </c>
      <c r="C21" t="s">
        <v>820</v>
      </c>
      <c r="D21" t="s">
        <v>100</v>
      </c>
      <c r="E21" t="s">
        <v>818</v>
      </c>
      <c r="F21" t="s">
        <v>804</v>
      </c>
      <c r="G21" t="s">
        <v>102</v>
      </c>
      <c r="H21" s="77">
        <v>34870</v>
      </c>
      <c r="I21" s="77">
        <v>3529</v>
      </c>
      <c r="J21" s="77">
        <v>0</v>
      </c>
      <c r="K21" s="77">
        <v>1230.5623000000001</v>
      </c>
      <c r="L21" s="78">
        <v>0.01</v>
      </c>
      <c r="M21" s="78">
        <v>9.4000000000000004E-3</v>
      </c>
      <c r="N21" s="78">
        <v>6.9999999999999999E-4</v>
      </c>
    </row>
    <row r="22" spans="2:14">
      <c r="B22" s="79" t="s">
        <v>821</v>
      </c>
      <c r="D22" s="16"/>
      <c r="E22" s="16"/>
      <c r="F22" s="16"/>
      <c r="G22" s="16"/>
      <c r="H22" s="81">
        <v>2085331</v>
      </c>
      <c r="J22" s="81">
        <v>0</v>
      </c>
      <c r="K22" s="81">
        <v>7101.8032536000001</v>
      </c>
      <c r="M22" s="80">
        <v>5.4199999999999998E-2</v>
      </c>
      <c r="N22" s="80">
        <v>4.1999999999999997E-3</v>
      </c>
    </row>
    <row r="23" spans="2:14">
      <c r="B23" t="s">
        <v>822</v>
      </c>
      <c r="C23" t="s">
        <v>823</v>
      </c>
      <c r="D23" t="s">
        <v>100</v>
      </c>
      <c r="E23" t="s">
        <v>815</v>
      </c>
      <c r="F23" t="s">
        <v>824</v>
      </c>
      <c r="G23" t="s">
        <v>102</v>
      </c>
      <c r="H23" s="77">
        <v>2085331</v>
      </c>
      <c r="I23" s="77">
        <v>340.56</v>
      </c>
      <c r="J23" s="77">
        <v>0</v>
      </c>
      <c r="K23" s="77">
        <v>7101.8032536000001</v>
      </c>
      <c r="L23" s="78">
        <v>1.5E-3</v>
      </c>
      <c r="M23" s="78">
        <v>5.4199999999999998E-2</v>
      </c>
      <c r="N23" s="78">
        <v>4.1999999999999997E-3</v>
      </c>
    </row>
    <row r="24" spans="2:14">
      <c r="B24" s="79" t="s">
        <v>825</v>
      </c>
      <c r="D24" s="16"/>
      <c r="E24" s="16"/>
      <c r="F24" s="16"/>
      <c r="G24" s="16"/>
      <c r="H24" s="81">
        <v>0</v>
      </c>
      <c r="J24" s="81">
        <v>0</v>
      </c>
      <c r="K24" s="81">
        <v>0</v>
      </c>
      <c r="M24" s="80">
        <v>0</v>
      </c>
      <c r="N24" s="80">
        <v>0</v>
      </c>
    </row>
    <row r="25" spans="2:14">
      <c r="B25" t="s">
        <v>236</v>
      </c>
      <c r="C25" t="s">
        <v>236</v>
      </c>
      <c r="D25" s="16"/>
      <c r="E25" s="16"/>
      <c r="F25" t="s">
        <v>236</v>
      </c>
      <c r="G25" t="s">
        <v>236</v>
      </c>
      <c r="H25" s="77">
        <v>0</v>
      </c>
      <c r="I25" s="77">
        <v>0</v>
      </c>
      <c r="K25" s="77">
        <v>0</v>
      </c>
      <c r="L25" s="78">
        <v>0</v>
      </c>
      <c r="M25" s="78">
        <v>0</v>
      </c>
      <c r="N25" s="78">
        <v>0</v>
      </c>
    </row>
    <row r="26" spans="2:14">
      <c r="B26" s="79" t="s">
        <v>563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236</v>
      </c>
      <c r="C27" t="s">
        <v>236</v>
      </c>
      <c r="D27" s="16"/>
      <c r="E27" s="16"/>
      <c r="F27" t="s">
        <v>236</v>
      </c>
      <c r="G27" t="s">
        <v>236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826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236</v>
      </c>
      <c r="C29" t="s">
        <v>236</v>
      </c>
      <c r="D29" s="16"/>
      <c r="E29" s="16"/>
      <c r="F29" t="s">
        <v>236</v>
      </c>
      <c r="G29" t="s">
        <v>236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240</v>
      </c>
      <c r="D30" s="16"/>
      <c r="E30" s="16"/>
      <c r="F30" s="16"/>
      <c r="G30" s="16"/>
      <c r="H30" s="81">
        <v>619889</v>
      </c>
      <c r="J30" s="81">
        <v>54.293230000000001</v>
      </c>
      <c r="K30" s="81">
        <v>90203.807213049993</v>
      </c>
      <c r="M30" s="80">
        <v>0.68899999999999995</v>
      </c>
      <c r="N30" s="80">
        <v>5.3699999999999998E-2</v>
      </c>
    </row>
    <row r="31" spans="2:14">
      <c r="B31" s="79" t="s">
        <v>827</v>
      </c>
      <c r="D31" s="16"/>
      <c r="E31" s="16"/>
      <c r="F31" s="16"/>
      <c r="G31" s="16"/>
      <c r="H31" s="81">
        <v>573864</v>
      </c>
      <c r="J31" s="81">
        <v>54.293230000000001</v>
      </c>
      <c r="K31" s="81">
        <v>73497.636604300002</v>
      </c>
      <c r="M31" s="80">
        <v>0.56140000000000001</v>
      </c>
      <c r="N31" s="80">
        <v>4.3799999999999999E-2</v>
      </c>
    </row>
    <row r="32" spans="2:14">
      <c r="B32" t="s">
        <v>828</v>
      </c>
      <c r="C32" t="s">
        <v>829</v>
      </c>
      <c r="D32" t="s">
        <v>566</v>
      </c>
      <c r="E32" t="s">
        <v>830</v>
      </c>
      <c r="F32" t="s">
        <v>804</v>
      </c>
      <c r="G32" t="s">
        <v>106</v>
      </c>
      <c r="H32" s="77">
        <v>21751</v>
      </c>
      <c r="I32" s="77">
        <v>3773</v>
      </c>
      <c r="J32" s="77">
        <v>0</v>
      </c>
      <c r="K32" s="77">
        <v>2907.61690989</v>
      </c>
      <c r="L32" s="78">
        <v>0</v>
      </c>
      <c r="M32" s="78">
        <v>2.2200000000000001E-2</v>
      </c>
      <c r="N32" s="78">
        <v>1.6999999999999999E-3</v>
      </c>
    </row>
    <row r="33" spans="2:14">
      <c r="B33" t="s">
        <v>831</v>
      </c>
      <c r="C33" t="s">
        <v>832</v>
      </c>
      <c r="D33" t="s">
        <v>123</v>
      </c>
      <c r="E33" t="s">
        <v>833</v>
      </c>
      <c r="F33" t="s">
        <v>804</v>
      </c>
      <c r="G33" t="s">
        <v>106</v>
      </c>
      <c r="H33" s="77">
        <v>14634</v>
      </c>
      <c r="I33" s="77">
        <v>2586</v>
      </c>
      <c r="J33" s="77">
        <v>0</v>
      </c>
      <c r="K33" s="77">
        <v>1340.7960553200001</v>
      </c>
      <c r="L33" s="78">
        <v>0</v>
      </c>
      <c r="M33" s="78">
        <v>1.0200000000000001E-2</v>
      </c>
      <c r="N33" s="78">
        <v>8.0000000000000004E-4</v>
      </c>
    </row>
    <row r="34" spans="2:14">
      <c r="B34" t="s">
        <v>834</v>
      </c>
      <c r="C34" t="s">
        <v>835</v>
      </c>
      <c r="D34" t="s">
        <v>566</v>
      </c>
      <c r="E34" t="s">
        <v>833</v>
      </c>
      <c r="F34" t="s">
        <v>804</v>
      </c>
      <c r="G34" t="s">
        <v>106</v>
      </c>
      <c r="H34" s="77">
        <v>47572</v>
      </c>
      <c r="I34" s="77">
        <v>4885</v>
      </c>
      <c r="J34" s="77">
        <v>0</v>
      </c>
      <c r="K34" s="77">
        <v>8233.5500646</v>
      </c>
      <c r="L34" s="78">
        <v>0</v>
      </c>
      <c r="M34" s="78">
        <v>6.2899999999999998E-2</v>
      </c>
      <c r="N34" s="78">
        <v>4.8999999999999998E-3</v>
      </c>
    </row>
    <row r="35" spans="2:14">
      <c r="B35" t="s">
        <v>836</v>
      </c>
      <c r="C35" t="s">
        <v>837</v>
      </c>
      <c r="D35" t="s">
        <v>566</v>
      </c>
      <c r="E35" t="s">
        <v>838</v>
      </c>
      <c r="F35" t="s">
        <v>804</v>
      </c>
      <c r="G35" t="s">
        <v>106</v>
      </c>
      <c r="H35" s="77">
        <v>101879</v>
      </c>
      <c r="I35" s="77">
        <v>1501</v>
      </c>
      <c r="J35" s="77">
        <v>0</v>
      </c>
      <c r="K35" s="77">
        <v>5417.9690279699998</v>
      </c>
      <c r="L35" s="78">
        <v>1E-4</v>
      </c>
      <c r="M35" s="78">
        <v>4.1399999999999999E-2</v>
      </c>
      <c r="N35" s="78">
        <v>3.2000000000000002E-3</v>
      </c>
    </row>
    <row r="36" spans="2:14">
      <c r="B36" t="s">
        <v>839</v>
      </c>
      <c r="C36" t="s">
        <v>840</v>
      </c>
      <c r="D36" t="s">
        <v>566</v>
      </c>
      <c r="E36" t="s">
        <v>841</v>
      </c>
      <c r="F36" t="s">
        <v>804</v>
      </c>
      <c r="G36" t="s">
        <v>106</v>
      </c>
      <c r="H36" s="77">
        <v>43977</v>
      </c>
      <c r="I36" s="77">
        <v>2464</v>
      </c>
      <c r="J36" s="77">
        <v>0</v>
      </c>
      <c r="K36" s="77">
        <v>3839.17099104</v>
      </c>
      <c r="L36" s="78">
        <v>0</v>
      </c>
      <c r="M36" s="78">
        <v>2.93E-2</v>
      </c>
      <c r="N36" s="78">
        <v>2.3E-3</v>
      </c>
    </row>
    <row r="37" spans="2:14">
      <c r="B37" t="s">
        <v>842</v>
      </c>
      <c r="C37" t="s">
        <v>843</v>
      </c>
      <c r="D37" t="s">
        <v>566</v>
      </c>
      <c r="E37" t="s">
        <v>844</v>
      </c>
      <c r="F37" t="s">
        <v>804</v>
      </c>
      <c r="G37" t="s">
        <v>106</v>
      </c>
      <c r="H37" s="77">
        <v>12656</v>
      </c>
      <c r="I37" s="77">
        <v>35718</v>
      </c>
      <c r="J37" s="77">
        <v>54.293230000000001</v>
      </c>
      <c r="K37" s="77">
        <v>16070.318723439999</v>
      </c>
      <c r="L37" s="78">
        <v>0</v>
      </c>
      <c r="M37" s="78">
        <v>0.12280000000000001</v>
      </c>
      <c r="N37" s="78">
        <v>9.5999999999999992E-3</v>
      </c>
    </row>
    <row r="38" spans="2:14">
      <c r="B38" t="s">
        <v>845</v>
      </c>
      <c r="C38" t="s">
        <v>846</v>
      </c>
      <c r="D38" t="s">
        <v>566</v>
      </c>
      <c r="E38" t="s">
        <v>844</v>
      </c>
      <c r="F38" t="s">
        <v>804</v>
      </c>
      <c r="G38" t="s">
        <v>106</v>
      </c>
      <c r="H38" s="77">
        <v>266239</v>
      </c>
      <c r="I38" s="77">
        <v>3036</v>
      </c>
      <c r="J38" s="77">
        <v>0</v>
      </c>
      <c r="K38" s="77">
        <v>28638.12582972</v>
      </c>
      <c r="L38" s="78">
        <v>0</v>
      </c>
      <c r="M38" s="78">
        <v>0.21879999999999999</v>
      </c>
      <c r="N38" s="78">
        <v>1.7100000000000001E-2</v>
      </c>
    </row>
    <row r="39" spans="2:14">
      <c r="B39" t="s">
        <v>847</v>
      </c>
      <c r="C39" t="s">
        <v>848</v>
      </c>
      <c r="D39" t="s">
        <v>566</v>
      </c>
      <c r="E39" t="s">
        <v>849</v>
      </c>
      <c r="F39" t="s">
        <v>804</v>
      </c>
      <c r="G39" t="s">
        <v>106</v>
      </c>
      <c r="H39" s="77">
        <v>65156</v>
      </c>
      <c r="I39" s="77">
        <v>3054</v>
      </c>
      <c r="J39" s="77">
        <v>0</v>
      </c>
      <c r="K39" s="77">
        <v>7050.08900232</v>
      </c>
      <c r="L39" s="78">
        <v>1E-4</v>
      </c>
      <c r="M39" s="78">
        <v>5.3900000000000003E-2</v>
      </c>
      <c r="N39" s="78">
        <v>4.1999999999999997E-3</v>
      </c>
    </row>
    <row r="40" spans="2:14">
      <c r="B40" s="79" t="s">
        <v>850</v>
      </c>
      <c r="D40" s="16"/>
      <c r="E40" s="16"/>
      <c r="F40" s="16"/>
      <c r="G40" s="16"/>
      <c r="H40" s="81">
        <v>46025</v>
      </c>
      <c r="J40" s="81">
        <v>0</v>
      </c>
      <c r="K40" s="81">
        <v>16706.170608749999</v>
      </c>
      <c r="M40" s="80">
        <v>0.12759999999999999</v>
      </c>
      <c r="N40" s="80">
        <v>0.01</v>
      </c>
    </row>
    <row r="41" spans="2:14">
      <c r="B41" t="s">
        <v>851</v>
      </c>
      <c r="C41" t="s">
        <v>852</v>
      </c>
      <c r="D41" t="s">
        <v>566</v>
      </c>
      <c r="E41" t="s">
        <v>833</v>
      </c>
      <c r="F41" t="s">
        <v>824</v>
      </c>
      <c r="G41" t="s">
        <v>106</v>
      </c>
      <c r="H41" s="77">
        <v>46025</v>
      </c>
      <c r="I41" s="77">
        <v>10245</v>
      </c>
      <c r="J41" s="77">
        <v>0</v>
      </c>
      <c r="K41" s="77">
        <v>16706.170608749999</v>
      </c>
      <c r="L41" s="78">
        <v>0</v>
      </c>
      <c r="M41" s="78">
        <v>0.12759999999999999</v>
      </c>
      <c r="N41" s="78">
        <v>0.01</v>
      </c>
    </row>
    <row r="42" spans="2:14">
      <c r="B42" s="79" t="s">
        <v>563</v>
      </c>
      <c r="D42" s="16"/>
      <c r="E42" s="16"/>
      <c r="F42" s="16"/>
      <c r="G42" s="16"/>
      <c r="H42" s="81">
        <v>0</v>
      </c>
      <c r="J42" s="81">
        <v>0</v>
      </c>
      <c r="K42" s="81">
        <v>0</v>
      </c>
      <c r="M42" s="80">
        <v>0</v>
      </c>
      <c r="N42" s="80">
        <v>0</v>
      </c>
    </row>
    <row r="43" spans="2:14">
      <c r="B43" t="s">
        <v>236</v>
      </c>
      <c r="C43" t="s">
        <v>236</v>
      </c>
      <c r="D43" s="16"/>
      <c r="E43" s="16"/>
      <c r="F43" t="s">
        <v>236</v>
      </c>
      <c r="G43" t="s">
        <v>236</v>
      </c>
      <c r="H43" s="77">
        <v>0</v>
      </c>
      <c r="I43" s="77">
        <v>0</v>
      </c>
      <c r="K43" s="77">
        <v>0</v>
      </c>
      <c r="L43" s="78">
        <v>0</v>
      </c>
      <c r="M43" s="78">
        <v>0</v>
      </c>
      <c r="N43" s="78">
        <v>0</v>
      </c>
    </row>
    <row r="44" spans="2:14">
      <c r="B44" s="79" t="s">
        <v>826</v>
      </c>
      <c r="D44" s="16"/>
      <c r="E44" s="16"/>
      <c r="F44" s="16"/>
      <c r="G44" s="16"/>
      <c r="H44" s="81">
        <v>0</v>
      </c>
      <c r="J44" s="81">
        <v>0</v>
      </c>
      <c r="K44" s="81">
        <v>0</v>
      </c>
      <c r="M44" s="80">
        <v>0</v>
      </c>
      <c r="N44" s="80">
        <v>0</v>
      </c>
    </row>
    <row r="45" spans="2:14">
      <c r="B45" t="s">
        <v>236</v>
      </c>
      <c r="C45" t="s">
        <v>236</v>
      </c>
      <c r="D45" s="16"/>
      <c r="E45" s="16"/>
      <c r="F45" t="s">
        <v>236</v>
      </c>
      <c r="G45" t="s">
        <v>236</v>
      </c>
      <c r="H45" s="77">
        <v>0</v>
      </c>
      <c r="I45" s="77">
        <v>0</v>
      </c>
      <c r="K45" s="77">
        <v>0</v>
      </c>
      <c r="L45" s="78">
        <v>0</v>
      </c>
      <c r="M45" s="78">
        <v>0</v>
      </c>
      <c r="N45" s="78">
        <v>0</v>
      </c>
    </row>
    <row r="46" spans="2:14">
      <c r="B46" t="s">
        <v>242</v>
      </c>
      <c r="D46" s="16"/>
      <c r="E46" s="16"/>
      <c r="F46" s="16"/>
      <c r="G46" s="16"/>
    </row>
    <row r="47" spans="2:14">
      <c r="B47" t="s">
        <v>305</v>
      </c>
      <c r="D47" s="16"/>
      <c r="E47" s="16"/>
      <c r="F47" s="16"/>
      <c r="G47" s="16"/>
    </row>
    <row r="48" spans="2:14">
      <c r="B48" t="s">
        <v>306</v>
      </c>
      <c r="D48" s="16"/>
      <c r="E48" s="16"/>
      <c r="F48" s="16"/>
      <c r="G48" s="16"/>
    </row>
    <row r="49" spans="2:7">
      <c r="B49" t="s">
        <v>307</v>
      </c>
      <c r="D49" s="16"/>
      <c r="E49" s="16"/>
      <c r="F49" s="16"/>
      <c r="G49" s="16"/>
    </row>
    <row r="50" spans="2:7">
      <c r="B50" t="s">
        <v>308</v>
      </c>
      <c r="D50" s="16"/>
      <c r="E50" s="16"/>
      <c r="F50" s="16"/>
      <c r="G50" s="16"/>
    </row>
    <row r="51" spans="2:7">
      <c r="D51" s="16"/>
      <c r="E51" s="16"/>
      <c r="F51" s="16"/>
      <c r="G51" s="16"/>
    </row>
    <row r="52" spans="2:7">
      <c r="D52" s="16"/>
      <c r="E52" s="16"/>
      <c r="F52" s="16"/>
      <c r="G52" s="16"/>
    </row>
    <row r="53" spans="2:7">
      <c r="D53" s="16"/>
      <c r="E53" s="16"/>
      <c r="F53" s="16"/>
      <c r="G53" s="16"/>
    </row>
    <row r="54" spans="2:7">
      <c r="D54" s="16"/>
      <c r="E54" s="16"/>
      <c r="F54" s="16"/>
      <c r="G54" s="16"/>
    </row>
    <row r="55" spans="2:7">
      <c r="D55" s="16"/>
      <c r="E55" s="16"/>
      <c r="F55" s="16"/>
      <c r="G55" s="16"/>
    </row>
    <row r="56" spans="2:7">
      <c r="D56" s="16"/>
      <c r="E56" s="16"/>
      <c r="F56" s="16"/>
      <c r="G56" s="16"/>
    </row>
    <row r="57" spans="2:7">
      <c r="D57" s="16"/>
      <c r="E57" s="16"/>
      <c r="F57" s="16"/>
      <c r="G57" s="16"/>
    </row>
    <row r="58" spans="2:7">
      <c r="D58" s="16"/>
      <c r="E58" s="16"/>
      <c r="F58" s="16"/>
      <c r="G58" s="16"/>
    </row>
    <row r="59" spans="2:7">
      <c r="D59" s="16"/>
      <c r="E59" s="16"/>
      <c r="F59" s="16"/>
      <c r="G59" s="16"/>
    </row>
    <row r="60" spans="2:7">
      <c r="D60" s="16"/>
      <c r="E60" s="16"/>
      <c r="F60" s="16"/>
      <c r="G60" s="16"/>
    </row>
    <row r="61" spans="2:7">
      <c r="D61" s="16"/>
      <c r="E61" s="16"/>
      <c r="F61" s="16"/>
      <c r="G61" s="16"/>
    </row>
    <row r="62" spans="2:7">
      <c r="D62" s="16"/>
      <c r="E62" s="16"/>
      <c r="F62" s="16"/>
      <c r="G62" s="16"/>
    </row>
    <row r="63" spans="2:7">
      <c r="D63" s="16"/>
      <c r="E63" s="16"/>
      <c r="F63" s="16"/>
      <c r="G63" s="16"/>
    </row>
    <row r="64" spans="2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/>
    </row>
    <row r="7" spans="2:65" ht="26.25" customHeight="1">
      <c r="B7" s="103" t="s">
        <v>93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6913130.1299999999</v>
      </c>
      <c r="K11" s="7"/>
      <c r="L11" s="75">
        <v>15257.9378679</v>
      </c>
      <c r="M11" s="7"/>
      <c r="N11" s="76">
        <v>1</v>
      </c>
      <c r="O11" s="76">
        <v>9.1000000000000004E-3</v>
      </c>
      <c r="P11" s="35"/>
      <c r="BG11" s="16"/>
      <c r="BH11" s="19"/>
      <c r="BI11" s="16"/>
      <c r="BM11" s="16"/>
    </row>
    <row r="12" spans="2:65">
      <c r="B12" s="79" t="s">
        <v>204</v>
      </c>
      <c r="C12" s="16"/>
      <c r="D12" s="16"/>
      <c r="E12" s="16"/>
      <c r="J12" s="81">
        <v>6898112.1299999999</v>
      </c>
      <c r="L12" s="81">
        <v>5477.1010312199996</v>
      </c>
      <c r="N12" s="80">
        <v>0.35899999999999999</v>
      </c>
      <c r="O12" s="80">
        <v>3.3E-3</v>
      </c>
    </row>
    <row r="13" spans="2:65">
      <c r="B13" s="79" t="s">
        <v>853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236</v>
      </c>
      <c r="C14" t="s">
        <v>236</v>
      </c>
      <c r="D14" s="16"/>
      <c r="E14" s="16"/>
      <c r="F14" t="s">
        <v>236</v>
      </c>
      <c r="G14" t="s">
        <v>236</v>
      </c>
      <c r="I14" t="s">
        <v>236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854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236</v>
      </c>
      <c r="C16" t="s">
        <v>236</v>
      </c>
      <c r="D16" s="16"/>
      <c r="E16" s="16"/>
      <c r="F16" t="s">
        <v>236</v>
      </c>
      <c r="G16" t="s">
        <v>236</v>
      </c>
      <c r="I16" t="s">
        <v>236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6898112.1299999999</v>
      </c>
      <c r="L17" s="81">
        <v>5477.1010312199996</v>
      </c>
      <c r="N17" s="80">
        <v>0.35899999999999999</v>
      </c>
      <c r="O17" s="80">
        <v>3.3E-3</v>
      </c>
    </row>
    <row r="18" spans="2:15">
      <c r="B18" t="s">
        <v>855</v>
      </c>
      <c r="C18" t="s">
        <v>856</v>
      </c>
      <c r="D18" t="s">
        <v>100</v>
      </c>
      <c r="E18" t="s">
        <v>857</v>
      </c>
      <c r="F18" t="s">
        <v>804</v>
      </c>
      <c r="G18" t="s">
        <v>339</v>
      </c>
      <c r="H18" t="s">
        <v>210</v>
      </c>
      <c r="I18" t="s">
        <v>102</v>
      </c>
      <c r="J18" s="77">
        <v>6898112.1299999999</v>
      </c>
      <c r="K18" s="77">
        <v>79.400000000000006</v>
      </c>
      <c r="L18" s="77">
        <v>5477.1010312199996</v>
      </c>
      <c r="M18" s="78">
        <v>1.8800000000000001E-2</v>
      </c>
      <c r="N18" s="78">
        <v>0.35899999999999999</v>
      </c>
      <c r="O18" s="78">
        <v>3.3E-3</v>
      </c>
    </row>
    <row r="19" spans="2:15">
      <c r="B19" s="79" t="s">
        <v>563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236</v>
      </c>
      <c r="C20" t="s">
        <v>236</v>
      </c>
      <c r="D20" s="16"/>
      <c r="E20" s="16"/>
      <c r="F20" t="s">
        <v>236</v>
      </c>
      <c r="G20" t="s">
        <v>236</v>
      </c>
      <c r="I20" t="s">
        <v>236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240</v>
      </c>
      <c r="C21" s="16"/>
      <c r="D21" s="16"/>
      <c r="E21" s="16"/>
      <c r="J21" s="81">
        <v>15018</v>
      </c>
      <c r="L21" s="81">
        <v>9780.8368366800005</v>
      </c>
      <c r="N21" s="80">
        <v>0.64100000000000001</v>
      </c>
      <c r="O21" s="80">
        <v>5.7999999999999996E-3</v>
      </c>
    </row>
    <row r="22" spans="2:15">
      <c r="B22" s="79" t="s">
        <v>853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236</v>
      </c>
      <c r="C23" t="s">
        <v>236</v>
      </c>
      <c r="D23" s="16"/>
      <c r="E23" s="16"/>
      <c r="F23" t="s">
        <v>236</v>
      </c>
      <c r="G23" t="s">
        <v>236</v>
      </c>
      <c r="I23" t="s">
        <v>236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854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236</v>
      </c>
      <c r="C25" t="s">
        <v>236</v>
      </c>
      <c r="D25" s="16"/>
      <c r="E25" s="16"/>
      <c r="F25" t="s">
        <v>236</v>
      </c>
      <c r="G25" t="s">
        <v>236</v>
      </c>
      <c r="I25" t="s">
        <v>236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15018</v>
      </c>
      <c r="L26" s="81">
        <v>9780.8368366800005</v>
      </c>
      <c r="N26" s="80">
        <v>0.64100000000000001</v>
      </c>
      <c r="O26" s="80">
        <v>5.7999999999999996E-3</v>
      </c>
    </row>
    <row r="27" spans="2:15">
      <c r="B27" t="s">
        <v>858</v>
      </c>
      <c r="C27" t="s">
        <v>859</v>
      </c>
      <c r="D27" t="s">
        <v>123</v>
      </c>
      <c r="E27" t="s">
        <v>860</v>
      </c>
      <c r="F27" t="s">
        <v>804</v>
      </c>
      <c r="G27" t="s">
        <v>236</v>
      </c>
      <c r="H27" t="s">
        <v>861</v>
      </c>
      <c r="I27" t="s">
        <v>106</v>
      </c>
      <c r="J27" s="77">
        <v>15018</v>
      </c>
      <c r="K27" s="77">
        <v>18382</v>
      </c>
      <c r="L27" s="77">
        <v>9780.8368366800005</v>
      </c>
      <c r="M27" s="78">
        <v>0</v>
      </c>
      <c r="N27" s="78">
        <v>0.64100000000000001</v>
      </c>
      <c r="O27" s="78">
        <v>5.7999999999999996E-3</v>
      </c>
    </row>
    <row r="28" spans="2:15">
      <c r="B28" s="79" t="s">
        <v>563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236</v>
      </c>
      <c r="C29" t="s">
        <v>236</v>
      </c>
      <c r="D29" s="16"/>
      <c r="E29" s="16"/>
      <c r="F29" t="s">
        <v>236</v>
      </c>
      <c r="G29" t="s">
        <v>236</v>
      </c>
      <c r="I29" t="s">
        <v>236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242</v>
      </c>
      <c r="C30" s="16"/>
      <c r="D30" s="16"/>
      <c r="E30" s="16"/>
    </row>
    <row r="31" spans="2:15">
      <c r="B31" t="s">
        <v>305</v>
      </c>
      <c r="C31" s="16"/>
      <c r="D31" s="16"/>
      <c r="E31" s="16"/>
    </row>
    <row r="32" spans="2:15">
      <c r="B32" t="s">
        <v>306</v>
      </c>
      <c r="C32" s="16"/>
      <c r="D32" s="16"/>
      <c r="E32" s="16"/>
    </row>
    <row r="33" spans="2:5">
      <c r="B33" t="s">
        <v>307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9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6" spans="2:60" ht="26.25" customHeight="1">
      <c r="B6" s="103" t="s">
        <v>68</v>
      </c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2:60" ht="26.25" customHeight="1">
      <c r="B7" s="103" t="s">
        <v>95</v>
      </c>
      <c r="C7" s="104"/>
      <c r="D7" s="104"/>
      <c r="E7" s="104"/>
      <c r="F7" s="104"/>
      <c r="G7" s="104"/>
      <c r="H7" s="104"/>
      <c r="I7" s="104"/>
      <c r="J7" s="104"/>
      <c r="K7" s="104"/>
      <c r="L7" s="105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42000</v>
      </c>
      <c r="H11" s="7"/>
      <c r="I11" s="75">
        <v>806.4</v>
      </c>
      <c r="J11" s="25"/>
      <c r="K11" s="76">
        <v>1</v>
      </c>
      <c r="L11" s="76">
        <v>5.0000000000000001E-4</v>
      </c>
      <c r="BC11" s="16"/>
      <c r="BD11" s="19"/>
      <c r="BE11" s="16"/>
      <c r="BG11" s="16"/>
    </row>
    <row r="12" spans="2:60">
      <c r="B12" s="79" t="s">
        <v>204</v>
      </c>
      <c r="D12" s="16"/>
      <c r="E12" s="16"/>
      <c r="G12" s="81">
        <v>42000</v>
      </c>
      <c r="I12" s="81">
        <v>806.4</v>
      </c>
      <c r="K12" s="80">
        <v>1</v>
      </c>
      <c r="L12" s="80">
        <v>5.0000000000000001E-4</v>
      </c>
    </row>
    <row r="13" spans="2:60">
      <c r="B13" s="79" t="s">
        <v>862</v>
      </c>
      <c r="D13" s="16"/>
      <c r="E13" s="16"/>
      <c r="G13" s="81">
        <v>42000</v>
      </c>
      <c r="I13" s="81">
        <v>806.4</v>
      </c>
      <c r="K13" s="80">
        <v>1</v>
      </c>
      <c r="L13" s="80">
        <v>5.0000000000000001E-4</v>
      </c>
    </row>
    <row r="14" spans="2:60">
      <c r="B14" t="s">
        <v>863</v>
      </c>
      <c r="C14" t="s">
        <v>864</v>
      </c>
      <c r="D14" t="s">
        <v>100</v>
      </c>
      <c r="E14" t="s">
        <v>562</v>
      </c>
      <c r="F14" t="s">
        <v>102</v>
      </c>
      <c r="G14" s="77">
        <v>42000</v>
      </c>
      <c r="H14" s="77">
        <v>1920</v>
      </c>
      <c r="I14" s="77">
        <v>806.4</v>
      </c>
      <c r="J14" s="78">
        <v>2.1000000000000001E-2</v>
      </c>
      <c r="K14" s="78">
        <v>1</v>
      </c>
      <c r="L14" s="78">
        <v>5.0000000000000001E-4</v>
      </c>
    </row>
    <row r="15" spans="2:60">
      <c r="B15" s="79" t="s">
        <v>240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865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236</v>
      </c>
      <c r="C17" t="s">
        <v>236</v>
      </c>
      <c r="D17" s="16"/>
      <c r="E17" t="s">
        <v>236</v>
      </c>
      <c r="F17" t="s">
        <v>236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242</v>
      </c>
      <c r="D18" s="16"/>
      <c r="E18" s="16"/>
    </row>
    <row r="19" spans="2:12">
      <c r="B19" t="s">
        <v>305</v>
      </c>
      <c r="D19" s="16"/>
      <c r="E19" s="16"/>
    </row>
    <row r="20" spans="2:12">
      <c r="B20" t="s">
        <v>306</v>
      </c>
      <c r="D20" s="16"/>
      <c r="E20" s="16"/>
    </row>
    <row r="21" spans="2:12">
      <c r="B21" t="s">
        <v>307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5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108179A-873C-41DB-AF89-914D403BD9F4}"/>
</file>

<file path=customXml/itemProps2.xml><?xml version="1.0" encoding="utf-8"?>
<ds:datastoreItem xmlns:ds="http://schemas.openxmlformats.org/officeDocument/2006/customXml" ds:itemID="{72E2F20F-1E3A-4770-83A6-6EDFEBC52159}"/>
</file>

<file path=customXml/itemProps3.xml><?xml version="1.0" encoding="utf-8"?>
<ds:datastoreItem xmlns:ds="http://schemas.openxmlformats.org/officeDocument/2006/customXml" ds:itemID="{A8DA5277-D2E3-49F8-B0C5-DB24AEA4EB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2022-10-31T12:14:40Z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