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20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35" i="27" l="1"/>
  <c r="C28" i="27"/>
  <c r="C37" i="27"/>
  <c r="C36" i="27"/>
  <c r="C12" i="27"/>
  <c r="C27" i="27"/>
  <c r="C26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7" i="2" s="1"/>
  <c r="C11" i="1"/>
  <c r="L39" i="2"/>
  <c r="L38" i="2"/>
  <c r="L35" i="2"/>
  <c r="L34" i="2"/>
  <c r="L31" i="2"/>
  <c r="L30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C11" i="27" l="1"/>
  <c r="L28" i="2"/>
  <c r="L32" i="2"/>
  <c r="L36" i="2"/>
  <c r="L40" i="2"/>
  <c r="L29" i="2"/>
  <c r="L33" i="2"/>
</calcChain>
</file>

<file path=xl/sharedStrings.xml><?xml version="1.0" encoding="utf-8"?>
<sst xmlns="http://schemas.openxmlformats.org/spreadsheetml/2006/main" count="4293" uniqueCount="1194">
  <si>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</si>
  <si>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</si>
  <si>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</si>
  <si>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</si>
  <si>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</si>
  <si>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</si>
  <si>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</si>
  <si>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</si>
  <si>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</si>
  <si>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</si>
  <si>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</si>
  <si>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</si>
  <si>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</si>
  <si>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</si>
  <si>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</si>
  <si>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</si>
  <si>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</si>
  <si>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</si>
  <si>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</si>
  <si>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</si>
  <si>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</si>
  <si>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</si>
  <si>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</si>
  <si>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</si>
  <si>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</si>
  <si>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</si>
  <si>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</si>
  <si>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</si>
  <si>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</si>
  <si>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</si>
  <si>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</si>
  <si>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</si>
  <si>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</si>
  <si>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</si>
  <si>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</si>
  <si>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</si>
  <si>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</si>
  <si>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</si>
  <si>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</si>
  <si>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</si>
  <si>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</si>
  <si>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</si>
  <si>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</si>
  <si>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</si>
  <si>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</si>
  <si>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</si>
  <si>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</si>
  <si>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</si>
  <si>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</si>
  <si>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</si>
  <si>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</si>
  <si>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</si>
  <si>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</si>
  <si>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</si>
  <si>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</si>
  <si>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</si>
  <si>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</si>
  <si>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</si>
  <si>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</si>
  <si>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</si>
  <si>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</si>
  <si>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</si>
  <si>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</si>
  <si>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</si>
  <si>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</si>
  <si>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</si>
  <si>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</si>
  <si>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</si>
  <si>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</si>
  <si>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</si>
  <si>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</si>
  <si>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</si>
  <si>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</si>
  <si>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</si>
  <si>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</si>
  <si>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</si>
  <si>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</si>
  <si>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</si>
  <si>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</si>
  <si>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</si>
  <si>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</si>
  <si>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</si>
  <si>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</si>
  <si>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</si>
  <si>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</si>
  <si>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</si>
  <si>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</si>
  <si>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</si>
  <si>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</si>
  <si>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</si>
  <si>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</si>
  <si>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</si>
  <si>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</si>
  <si>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</si>
  <si>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</si>
  <si>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</si>
  <si>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</si>
  <si>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</si>
  <si>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</si>
  <si>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</si>
  <si>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</si>
  <si>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</si>
  <si>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</si>
  <si>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</si>
  <si>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</si>
  <si>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</si>
  <si>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</si>
  <si>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</si>
  <si>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</si>
  <si>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</si>
  <si>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</si>
  <si>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</si>
  <si>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</si>
  <si>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</si>
  <si>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</si>
  <si>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</si>
  <si>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</si>
  <si>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</si>
  <si>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</si>
  <si>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</si>
  <si>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</si>
  <si>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</si>
  <si>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</si>
  <si>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</si>
  <si>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</si>
  <si>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</si>
  <si>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</si>
  <si>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</si>
  <si>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</si>
  <si>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</si>
  <si>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</si>
  <si>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</si>
  <si>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</si>
  <si>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</si>
  <si>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</si>
  <si>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</si>
  <si>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</si>
  <si>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</si>
  <si>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</si>
  <si>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</si>
  <si>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</si>
  <si>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</si>
  <si>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</si>
  <si>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</si>
  <si>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</si>
  <si>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</si>
  <si>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</si>
  <si>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</si>
  <si>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</si>
  <si>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</si>
  <si>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</si>
  <si>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</si>
  <si>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</si>
  <si>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</si>
  <si>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</si>
  <si>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</si>
  <si>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</si>
  <si>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</si>
  <si>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</si>
  <si>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</si>
  <si>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</si>
  <si>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</si>
  <si>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</si>
  <si>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</si>
  <si>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</si>
  <si>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</si>
  <si>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</si>
  <si>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</si>
  <si>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</si>
  <si>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</si>
  <si>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</si>
  <si>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</si>
  <si>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</si>
  <si>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</si>
  <si>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</si>
  <si>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</si>
  <si>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</si>
  <si>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</si>
  <si>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</si>
  <si>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</si>
  <si>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</si>
  <si>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</si>
  <si>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</si>
  <si>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</si>
  <si>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</si>
  <si>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</si>
  <si>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</si>
  <si>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</si>
  <si>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</si>
  <si>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</si>
  <si>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</si>
  <si>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</si>
  <si>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</si>
  <si>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</si>
  <si>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</si>
  <si>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</si>
  <si>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</si>
  <si>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</si>
  <si>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</si>
  <si>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</si>
  <si>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</si>
  <si>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</si>
  <si>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</si>
  <si>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</si>
  <si>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</si>
  <si>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</si>
  <si>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</si>
  <si>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</si>
  <si>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</si>
  <si>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</si>
  <si>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</si>
  <si>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</si>
  <si>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</si>
  <si>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</si>
  <si>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</si>
  <si>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</si>
  <si>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</si>
  <si>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</si>
  <si>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</si>
  <si>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</si>
  <si>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</si>
  <si>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</si>
  <si>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</si>
  <si>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</si>
  <si>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</si>
  <si>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</si>
  <si>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</si>
  <si>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</si>
  <si>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</si>
  <si>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</si>
  <si>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</si>
  <si>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</si>
  <si>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</si>
  <si>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</si>
  <si>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</si>
  <si>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</si>
  <si>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</si>
  <si>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</si>
  <si>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</si>
  <si>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</si>
  <si>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</si>
  <si>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</si>
  <si>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</si>
  <si>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</si>
  <si>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</si>
  <si>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</si>
  <si>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</si>
  <si>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</si>
  <si>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</si>
  <si>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</si>
  <si>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</si>
  <si>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</si>
  <si>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</si>
  <si>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</si>
  <si>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</si>
  <si>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</si>
  <si>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</si>
  <si>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</si>
  <si>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</si>
  <si>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</si>
  <si>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</si>
  <si>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</si>
  <si>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</si>
  <si>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</si>
  <si>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</si>
  <si>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</si>
  <si>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</si>
  <si>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</si>
  <si>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</si>
  <si>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</si>
  <si>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</si>
  <si>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</si>
  <si>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</si>
  <si>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</si>
  <si>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</si>
  <si>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</si>
  <si>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</si>
  <si>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</si>
  <si>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</si>
  <si>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</si>
  <si>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</si>
  <si>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</si>
  <si>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</si>
  <si>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15/03/21</t>
  </si>
  <si>
    <t>ממשלתי 0324- האוצר - ממשלתית שקלית</t>
  </si>
  <si>
    <t>1130848</t>
  </si>
  <si>
    <t>02/06/22</t>
  </si>
  <si>
    <t>ממשלתי שקלי 723</t>
  </si>
  <si>
    <t>1167105</t>
  </si>
  <si>
    <t>29/03/21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</si>
  <si>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</si>
  <si>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</si>
  <si>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</si>
  <si>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</si>
  <si>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</si>
  <si>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</si>
  <si>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20/01/22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</si>
  <si>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</si>
  <si>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</si>
  <si>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</si>
  <si>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</si>
  <si>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</si>
  <si>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</si>
  <si>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</si>
  <si>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</si>
  <si>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</si>
  <si>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</si>
  <si>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</si>
  <si>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</si>
  <si>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</si>
  <si>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</si>
  <si>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הנפק</t>
  </si>
  <si>
    <t>2310555</t>
  </si>
  <si>
    <t>520032046</t>
  </si>
  <si>
    <t>בנקים</t>
  </si>
  <si>
    <t>11/04/22</t>
  </si>
  <si>
    <t>מזרחי הנפקות אג"ח 49- מזרחי טפחות הנפק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</si>
  <si>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</si>
  <si>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</si>
  <si>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</si>
  <si>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</si>
  <si>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</si>
  <si>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</si>
  <si>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</si>
  <si>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</si>
  <si>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</si>
  <si>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</si>
  <si>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</si>
  <si>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</si>
  <si>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</si>
  <si>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</si>
  <si>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</si>
  <si>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</si>
  <si>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</si>
  <si>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</si>
  <si>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</si>
  <si>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</si>
  <si>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</si>
  <si>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24/11/08</t>
  </si>
  <si>
    <t>חשמל אג27</t>
  </si>
  <si>
    <t>6000210</t>
  </si>
  <si>
    <t>520000472</t>
  </si>
  <si>
    <t>אנרגיה</t>
  </si>
  <si>
    <t>Aa1.il</t>
  </si>
  <si>
    <t>12/10/20</t>
  </si>
  <si>
    <t>נמלי ישראל אג "ח א- נמלי ישראל</t>
  </si>
  <si>
    <t>1145564</t>
  </si>
  <si>
    <t>513569780</t>
  </si>
  <si>
    <t>נדלן מניב בישראל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</si>
  <si>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</si>
  <si>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</si>
  <si>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</si>
  <si>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</si>
  <si>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</si>
  <si>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</si>
  <si>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</si>
  <si>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קבוצת עזריאלי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</si>
  <si>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</si>
  <si>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</si>
  <si>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</si>
  <si>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</si>
  <si>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</si>
  <si>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</si>
  <si>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</si>
  <si>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אגח י- גב-ים</t>
  </si>
  <si>
    <t>7590284</t>
  </si>
  <si>
    <t>520001736</t>
  </si>
  <si>
    <t>12/04/22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</si>
  <si>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</si>
  <si>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</si>
  <si>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</si>
  <si>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</si>
  <si>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</si>
  <si>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</si>
  <si>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</si>
  <si>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</si>
  <si>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</si>
  <si>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</si>
  <si>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</si>
  <si>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</si>
  <si>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</si>
  <si>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</si>
  <si>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</si>
  <si>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</si>
  <si>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</si>
  <si>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</si>
  <si>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</si>
  <si>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</si>
  <si>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</si>
  <si>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</si>
  <si>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</si>
  <si>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</si>
  <si>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</si>
  <si>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</si>
  <si>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</si>
  <si>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</si>
  <si>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</si>
  <si>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</si>
  <si>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</si>
  <si>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</si>
  <si>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</si>
  <si>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</si>
  <si>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</si>
  <si>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</si>
  <si>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</si>
  <si>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</si>
  <si>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</si>
  <si>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ג'י סיטי  אג11- ג'י סיטי</t>
  </si>
  <si>
    <t>1260546</t>
  </si>
  <si>
    <t>520033234</t>
  </si>
  <si>
    <t>נדלן מניב בחו"ל</t>
  </si>
  <si>
    <t>ilA+</t>
  </si>
  <si>
    <t>20/10/20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</si>
  <si>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</si>
  <si>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</si>
  <si>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</si>
  <si>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</si>
  <si>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</si>
  <si>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</si>
  <si>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A1.il</t>
  </si>
  <si>
    <t>08/12/20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</si>
  <si>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</si>
  <si>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</si>
  <si>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</si>
  <si>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</si>
  <si>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</si>
  <si>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</si>
  <si>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</si>
  <si>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</si>
  <si>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</si>
  <si>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</si>
  <si>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</si>
  <si>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</si>
  <si>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</si>
  <si>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</si>
  <si>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</si>
  <si>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</si>
  <si>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</si>
  <si>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</si>
  <si>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</si>
  <si>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</si>
  <si>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</si>
  <si>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</si>
  <si>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</si>
  <si>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</si>
  <si>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</si>
  <si>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</si>
  <si>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</si>
  <si>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</si>
  <si>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</si>
  <si>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</si>
  <si>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</si>
  <si>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</si>
  <si>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</si>
  <si>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</si>
  <si>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</si>
  <si>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</si>
  <si>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</si>
  <si>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</si>
  <si>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</si>
  <si>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</si>
  <si>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</si>
  <si>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</si>
  <si>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</si>
  <si>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</si>
  <si>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</si>
  <si>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</si>
  <si>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</si>
  <si>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</si>
  <si>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</si>
  <si>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</si>
  <si>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</si>
  <si>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</si>
  <si>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</si>
  <si>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קרסו אגח א- קרסו מוטורס</t>
  </si>
  <si>
    <t>1136464</t>
  </si>
  <si>
    <t>514065283</t>
  </si>
  <si>
    <t>מסחר</t>
  </si>
  <si>
    <t>26/10/16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</si>
  <si>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</si>
  <si>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</si>
  <si>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</si>
  <si>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</si>
  <si>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</si>
  <si>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</si>
  <si>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</si>
  <si>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</si>
  <si>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</si>
  <si>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</si>
  <si>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</si>
  <si>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</si>
  <si>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</si>
  <si>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</si>
  <si>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</si>
  <si>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</si>
  <si>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</si>
  <si>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</si>
  <si>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</si>
  <si>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</si>
  <si>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</si>
  <si>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</si>
  <si>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</si>
  <si>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</si>
  <si>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</si>
  <si>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</si>
  <si>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</si>
  <si>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</si>
  <si>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</si>
  <si>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</si>
  <si>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</si>
  <si>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</si>
  <si>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</si>
  <si>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</si>
  <si>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</si>
  <si>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</si>
  <si>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</si>
  <si>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או.פי.סי  אגח ג- או.פי.סי אנרגיה</t>
  </si>
  <si>
    <t>1180355</t>
  </si>
  <si>
    <t>514401702</t>
  </si>
  <si>
    <t>דור אלון  אגח ה- דור אלון</t>
  </si>
  <si>
    <t>1136761</t>
  </si>
  <si>
    <t>520043878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</si>
  <si>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</si>
  <si>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</si>
  <si>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</si>
  <si>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</si>
  <si>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</si>
  <si>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</si>
  <si>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</si>
  <si>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</si>
  <si>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</si>
  <si>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</si>
  <si>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בזן       אגח ט- בזן (בתי זיקוק)</t>
  </si>
  <si>
    <t>2590461</t>
  </si>
  <si>
    <t>27/04/17</t>
  </si>
  <si>
    <t>חברה לישראל אג"ח 13</t>
  </si>
  <si>
    <t>5760269</t>
  </si>
  <si>
    <t>520028010</t>
  </si>
  <si>
    <t>השקעה ואחזקות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</si>
  <si>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</si>
  <si>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</si>
  <si>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</si>
  <si>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</si>
  <si>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</si>
  <si>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</si>
  <si>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</si>
  <si>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</si>
  <si>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</si>
  <si>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</si>
  <si>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</si>
  <si>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</si>
  <si>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</si>
  <si>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</si>
  <si>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</si>
  <si>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</si>
  <si>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</si>
  <si>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</si>
  <si>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</si>
  <si>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</si>
  <si>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</si>
  <si>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</si>
  <si>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</si>
  <si>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</si>
  <si>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</si>
  <si>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</si>
  <si>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</si>
  <si>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 זכויות 2- שיכון ובינוי</t>
  </si>
  <si>
    <t>1187095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</si>
  <si>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</si>
  <si>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</si>
  <si>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</si>
  <si>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</si>
  <si>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</si>
  <si>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</si>
  <si>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</si>
  <si>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</si>
  <si>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</si>
  <si>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</si>
  <si>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</si>
  <si>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</si>
  <si>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</si>
  <si>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</si>
  <si>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</si>
  <si>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</si>
  <si>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</si>
  <si>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</si>
  <si>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</si>
  <si>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</si>
  <si>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</si>
  <si>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</si>
  <si>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</si>
  <si>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</si>
  <si>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</si>
  <si>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</si>
  <si>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</si>
  <si>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</si>
  <si>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</si>
  <si>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</si>
  <si>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</si>
  <si>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</si>
  <si>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</si>
  <si>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</si>
  <si>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</si>
  <si>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</si>
  <si>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</si>
  <si>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</si>
  <si>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</si>
  <si>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</si>
  <si>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</si>
  <si>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</si>
  <si>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</si>
  <si>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</si>
  <si>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</si>
  <si>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</si>
  <si>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</si>
  <si>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</si>
  <si>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</si>
  <si>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</si>
  <si>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</si>
  <si>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</si>
  <si>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</si>
  <si>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</si>
  <si>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</si>
  <si>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</si>
  <si>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</si>
  <si>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</si>
  <si>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</si>
  <si>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</si>
  <si>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</si>
  <si>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</si>
  <si>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</si>
  <si>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</si>
  <si>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</si>
  <si>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</si>
  <si>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</si>
  <si>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</si>
  <si>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</si>
  <si>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</si>
  <si>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</si>
  <si>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</si>
  <si>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</si>
  <si>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</si>
  <si>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</si>
  <si>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</si>
  <si>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</si>
  <si>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</si>
  <si>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</si>
  <si>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</si>
  <si>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</si>
  <si>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</si>
  <si>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</si>
  <si>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</si>
  <si>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</si>
  <si>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</si>
  <si>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</si>
  <si>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</si>
  <si>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</si>
  <si>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</si>
  <si>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</si>
  <si>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</si>
  <si>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מגה אור- מגה אור</t>
  </si>
  <si>
    <t>1104488</t>
  </si>
  <si>
    <t>513257873</t>
  </si>
  <si>
    <t>ריט 1- ריט1</t>
  </si>
  <si>
    <t>1098920</t>
  </si>
  <si>
    <t>513821488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</si>
  <si>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</si>
  <si>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</si>
  <si>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</si>
  <si>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</si>
  <si>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</si>
  <si>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</si>
  <si>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</si>
  <si>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</si>
  <si>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</si>
  <si>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</si>
  <si>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</si>
  <si>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</si>
  <si>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</si>
  <si>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פיננסים</t>
  </si>
  <si>
    <t>1184936</t>
  </si>
  <si>
    <t>516508603</t>
  </si>
  <si>
    <t>ישראכרט- ישראכרט</t>
  </si>
  <si>
    <t>1157403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</si>
  <si>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</si>
  <si>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</si>
  <si>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</si>
  <si>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</si>
  <si>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</si>
  <si>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</si>
  <si>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</si>
  <si>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</si>
  <si>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</si>
  <si>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</si>
  <si>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</si>
  <si>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</si>
  <si>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</si>
  <si>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</si>
  <si>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</si>
  <si>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</si>
  <si>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</si>
  <si>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</si>
  <si>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</si>
  <si>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</si>
  <si>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</si>
  <si>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</si>
  <si>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</si>
  <si>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</si>
  <si>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</si>
  <si>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</si>
  <si>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</si>
  <si>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</si>
  <si>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</si>
  <si>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</si>
  <si>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</si>
  <si>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</si>
  <si>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</si>
  <si>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</si>
  <si>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</si>
  <si>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</si>
  <si>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</si>
  <si>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</si>
  <si>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</si>
  <si>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</si>
  <si>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</si>
  <si>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</si>
  <si>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</si>
  <si>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</si>
  <si>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</si>
  <si>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</si>
  <si>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</si>
  <si>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</si>
  <si>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</si>
  <si>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</si>
  <si>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</si>
  <si>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</si>
  <si>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</si>
  <si>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</si>
  <si>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</si>
  <si>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</si>
  <si>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</si>
  <si>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</si>
  <si>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</si>
  <si>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</si>
  <si>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</si>
  <si>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</si>
  <si>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</si>
  <si>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</si>
  <si>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</si>
  <si>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</si>
  <si>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</si>
  <si>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</si>
  <si>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</si>
  <si>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</si>
  <si>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Semiconductors &amp; Semicon Equip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</si>
  <si>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</si>
  <si>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</si>
  <si>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</si>
  <si>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</si>
  <si>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</si>
  <si>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</si>
  <si>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</si>
  <si>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</si>
  <si>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</si>
  <si>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</si>
  <si>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</si>
  <si>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</si>
  <si>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</si>
  <si>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</si>
  <si>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נאמנות</t>
  </si>
  <si>
    <t>1165653</t>
  </si>
  <si>
    <t>511303661</t>
  </si>
  <si>
    <t>מניות</t>
  </si>
  <si>
    <t>תכלית סל (4A) ת"א בנקים- מיטב קרנות נאמנות</t>
  </si>
  <si>
    <t>1143726</t>
  </si>
  <si>
    <t>513534974</t>
  </si>
  <si>
    <t>סה"כ שמחקות מדדי מניות בחו"ל</t>
  </si>
  <si>
    <t>פסגות DAX 30 מנוטרל- פסגות קרנות מדד</t>
  </si>
  <si>
    <t>1149830</t>
  </si>
  <si>
    <t>513765339</t>
  </si>
  <si>
    <t>FTSE CHINA 50 (D4) ETF קסם- קסם קרנות נאמנות</t>
  </si>
  <si>
    <t>1146521</t>
  </si>
  <si>
    <t>510938608</t>
  </si>
  <si>
    <t>Indxx China Internet (4D) ETF קסם- קסם קרנות נאמנות</t>
  </si>
  <si>
    <t>1170844</t>
  </si>
  <si>
    <t>סה"כ שמחקות מדדים אחרים בישראל</t>
  </si>
  <si>
    <t>פסגות סל תל בונד 60 סדרה 3- פסגות קרנות מדד</t>
  </si>
  <si>
    <t>1148006</t>
  </si>
  <si>
    <t>אג"ח</t>
  </si>
  <si>
    <t>סה"כ שמחקות מדדים אחרים בחו"ל</t>
  </si>
  <si>
    <t>סה"כ short</t>
  </si>
  <si>
    <t>סה"כ שמחקות מדדי מניות</t>
  </si>
  <si>
    <t>ISHARE JAPAN EWJ- ISHARES</t>
  </si>
  <si>
    <t>US46434G8226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</si>
  <si>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</si>
  <si>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</si>
  <si>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</si>
  <si>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</si>
  <si>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</si>
  <si>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</si>
  <si>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</si>
  <si>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</si>
  <si>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</si>
  <si>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</si>
  <si>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</si>
  <si>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</si>
  <si>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</si>
  <si>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</si>
  <si>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</si>
  <si>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</si>
  <si>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</si>
  <si>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</si>
  <si>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</si>
  <si>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</si>
  <si>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</si>
  <si>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</si>
  <si>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</si>
  <si>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</si>
  <si>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</si>
  <si>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</si>
  <si>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</si>
  <si>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</si>
  <si>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</si>
  <si>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</si>
  <si>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</si>
  <si>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</si>
  <si>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</si>
  <si>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</si>
  <si>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</si>
  <si>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</si>
  <si>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</si>
  <si>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3400 15/07/2022</t>
  </si>
  <si>
    <t>BBG015HCJBN2</t>
  </si>
  <si>
    <t>Other</t>
  </si>
  <si>
    <t>SPXW PUT 3600 15/07/2022</t>
  </si>
  <si>
    <t>BBG015HCJC50</t>
  </si>
  <si>
    <t>סה"כ מטבע</t>
  </si>
  <si>
    <t>סה"כ סחורות</t>
  </si>
  <si>
    <t>DAX - DFWU2 - 16/09/2022</t>
  </si>
  <si>
    <t>DE000C6JGFD4</t>
  </si>
  <si>
    <t>E- Mini RUSS 2000 - RTYU2 - 16/09/2022</t>
  </si>
  <si>
    <t>BBG011CK2ZM4</t>
  </si>
  <si>
    <t>FTSE 100 - Z U2 - 16/09/2022</t>
  </si>
  <si>
    <t>GB00JLVR7414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</si>
  <si>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</si>
  <si>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</si>
  <si>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</si>
  <si>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</si>
  <si>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</si>
  <si>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</si>
  <si>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NASDAQ 100 MINI - NQU2 - 16/09/2022</t>
  </si>
  <si>
    <t>BBG011CK2XT2</t>
  </si>
  <si>
    <t>RXU2-10 YR GER-08/09/22</t>
  </si>
  <si>
    <t>DE000C6J0K11</t>
  </si>
  <si>
    <t>S&amp;P500 EMINI  ESU2 16/09/22</t>
  </si>
  <si>
    <t>BBG011BQCM31</t>
  </si>
  <si>
    <t>ULRTA 10 YEAR US - UXYU2 - 30/09/22</t>
  </si>
  <si>
    <t>BBG0141PVRB7</t>
  </si>
  <si>
    <t>US TREASURY NOTE 2 YEAR- TUU2 -30/09/22</t>
  </si>
  <si>
    <t>BBG0142Q38K7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</si>
  <si>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</si>
  <si>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</si>
  <si>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</si>
  <si>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</si>
  <si>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</si>
  <si>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</si>
  <si>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</si>
  <si>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</si>
  <si>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</si>
  <si>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</si>
  <si>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</si>
  <si>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</si>
  <si>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</si>
  <si>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</si>
  <si>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</si>
  <si>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</si>
  <si>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פיקדון בנק לאומי 6.6% -24/01/27- לאומי</t>
  </si>
  <si>
    <t>200035059</t>
  </si>
  <si>
    <t>25/12/02</t>
  </si>
  <si>
    <t>מימון ישיר אג"ח א-רמ- מימון ישיר קב</t>
  </si>
  <si>
    <t>1139740</t>
  </si>
  <si>
    <t>513893123</t>
  </si>
  <si>
    <t>אשראי חוץ בנקאי</t>
  </si>
  <si>
    <t>04/08/20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</si>
  <si>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</si>
  <si>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</si>
  <si>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</si>
  <si>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</si>
  <si>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</si>
  <si>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</si>
  <si>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</si>
  <si>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</si>
  <si>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</si>
  <si>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</si>
  <si>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</si>
  <si>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</si>
  <si>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</si>
  <si>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</si>
  <si>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</si>
  <si>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</si>
  <si>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</si>
  <si>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</si>
  <si>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</si>
  <si>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</si>
  <si>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</si>
  <si>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</si>
  <si>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</si>
  <si>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</si>
  <si>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</si>
  <si>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</si>
  <si>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</si>
  <si>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</si>
  <si>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</si>
  <si>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</si>
  <si>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</si>
  <si>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</si>
  <si>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</si>
  <si>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</si>
  <si>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</si>
  <si>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</si>
  <si>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</si>
  <si>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</si>
  <si>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</si>
  <si>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</si>
  <si>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</si>
  <si>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</si>
  <si>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</si>
  <si>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</si>
  <si>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</si>
  <si>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</si>
  <si>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</si>
  <si>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</si>
  <si>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</si>
  <si>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</si>
  <si>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</si>
  <si>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</si>
  <si>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</si>
  <si>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</si>
  <si>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</si>
  <si>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</si>
  <si>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</si>
  <si>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</si>
  <si>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</si>
  <si>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</si>
  <si>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</si>
  <si>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</si>
  <si>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</si>
  <si>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74221</t>
  </si>
  <si>
    <t>12/08/21</t>
  </si>
  <si>
    <t>First Time 2 קרן- First Time</t>
  </si>
  <si>
    <t>74173</t>
  </si>
  <si>
    <t>ION CROSS OVER קרן- ION</t>
  </si>
  <si>
    <t>74183</t>
  </si>
  <si>
    <t>07/07/20</t>
  </si>
  <si>
    <t>קרן ION CROSS OVER 2- ION</t>
  </si>
  <si>
    <t>74216</t>
  </si>
  <si>
    <t>14/12/21</t>
  </si>
  <si>
    <t>ורטקס אופרטיוניטי 2- ורטקס אופרטיוניטי</t>
  </si>
  <si>
    <t>74228</t>
  </si>
  <si>
    <t>30/12/21</t>
  </si>
  <si>
    <t>סה"כ קרנות גידור</t>
  </si>
  <si>
    <t>קרן טוטאל - משתתף- טוטאל קפיטל</t>
  </si>
  <si>
    <t>74233</t>
  </si>
  <si>
    <t>02/03/22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</si>
  <si>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</si>
  <si>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</si>
  <si>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</si>
  <si>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</si>
  <si>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</si>
  <si>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</si>
  <si>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</si>
  <si>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</si>
  <si>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</si>
  <si>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</si>
  <si>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</si>
  <si>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</si>
  <si>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08/05/22</t>
  </si>
  <si>
    <t>קרן 3 JTLV- קרן JTLV 3</t>
  </si>
  <si>
    <t>74238</t>
  </si>
  <si>
    <t>09/06/22</t>
  </si>
  <si>
    <t>סה"כ קרנות השקעה אחרות</t>
  </si>
  <si>
    <t>FIMI 6 קרן- פימי</t>
  </si>
  <si>
    <t>74168</t>
  </si>
  <si>
    <t>01/11/21</t>
  </si>
  <si>
    <t>קרן להב 1- קרן להב</t>
  </si>
  <si>
    <t>74166</t>
  </si>
  <si>
    <t>קרן להב 2- קרן להב</t>
  </si>
  <si>
    <t>74167</t>
  </si>
  <si>
    <t>02/09/20</t>
  </si>
  <si>
    <t>קרן להב 3- קרן להב</t>
  </si>
  <si>
    <t>74217</t>
  </si>
  <si>
    <t>21/06/22</t>
  </si>
  <si>
    <t>קרן קוגיטו 2- קרן קוגיטו</t>
  </si>
  <si>
    <t>74231</t>
  </si>
  <si>
    <t>29/06/22</t>
  </si>
  <si>
    <t>קרן קוגיטו- קרן קוגיטו</t>
  </si>
  <si>
    <t>74171</t>
  </si>
  <si>
    <t>13/06/22</t>
  </si>
  <si>
    <t>קרן ריאלטי חוב- קרן ריאלטי חוב</t>
  </si>
  <si>
    <t>74239</t>
  </si>
  <si>
    <t>קרן שקד- קרן שקד</t>
  </si>
  <si>
    <t>74170</t>
  </si>
  <si>
    <t>28/02/22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</si>
  <si>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</si>
  <si>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</si>
  <si>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</si>
  <si>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</si>
  <si>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</si>
  <si>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</si>
  <si>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</si>
  <si>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</si>
  <si>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24/03/20</t>
  </si>
  <si>
    <t>קרן הליוס 4- קרן הליוס</t>
  </si>
  <si>
    <t>74179</t>
  </si>
  <si>
    <t>סה"כ קרנות הון סיכון בחו"ל</t>
  </si>
  <si>
    <t>SG VC 3 קרן- SG VC</t>
  </si>
  <si>
    <t>74180</t>
  </si>
  <si>
    <t>27/08/20</t>
  </si>
  <si>
    <t>SG VC 4 קרן- SG VC</t>
  </si>
  <si>
    <t>74200</t>
  </si>
  <si>
    <t>09/11/21</t>
  </si>
  <si>
    <t>SG VC 5 קרן- SG VC</t>
  </si>
  <si>
    <t>74215</t>
  </si>
  <si>
    <t>22/09/21</t>
  </si>
  <si>
    <t>SG VC 6 קרן- SG VC</t>
  </si>
  <si>
    <t>74235</t>
  </si>
  <si>
    <t>26/05/22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</si>
  <si>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</si>
  <si>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</si>
  <si>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</si>
  <si>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</si>
  <si>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</si>
  <si>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</si>
  <si>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</si>
  <si>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</si>
  <si>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</si>
  <si>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</si>
  <si>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</si>
  <si>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</si>
  <si>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</si>
  <si>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</si>
  <si>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</si>
  <si>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</si>
  <si>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24/11/21</t>
  </si>
  <si>
    <t>אלקטרה נדל"ן (MF) קרן מספר 1- Electra Multifamily Investments Fund LP</t>
  </si>
  <si>
    <t>74172</t>
  </si>
  <si>
    <t>04/06/19</t>
  </si>
  <si>
    <t>LCN Sterling Fund SLP- LCN Sterling Fund SLP</t>
  </si>
  <si>
    <t>74237</t>
  </si>
  <si>
    <t>מיילסטון 4 MREI-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</si>
  <si>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</si>
  <si>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</si>
  <si>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</si>
  <si>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</si>
  <si>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</si>
  <si>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חוב פונטיפקס 4- Pontifax Medison Debt Financing</t>
  </si>
  <si>
    <t>74187</t>
  </si>
  <si>
    <t>26/04/22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</si>
  <si>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</si>
  <si>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</si>
  <si>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</si>
  <si>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</si>
  <si>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</si>
  <si>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</si>
  <si>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</si>
  <si>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</si>
  <si>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</si>
  <si>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</si>
  <si>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</si>
  <si>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</si>
  <si>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</si>
  <si>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COLLER 8 (Phoenix Value CIP) - קרן COLLER 8</t>
  </si>
  <si>
    <t>74207</t>
  </si>
  <si>
    <t>28/06/22</t>
  </si>
  <si>
    <t>קרן ויולה קרדיט 6- קרן ויולה</t>
  </si>
  <si>
    <t>74197</t>
  </si>
  <si>
    <t>AGATE Medical  2- AGATE MEDICAL</t>
  </si>
  <si>
    <t>74165</t>
  </si>
  <si>
    <t>AGATE Medical- AGATE MEDICAL</t>
  </si>
  <si>
    <t>74163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</si>
  <si>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</si>
  <si>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</si>
  <si>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</si>
  <si>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</si>
  <si>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</si>
  <si>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</si>
  <si>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אופ ב . המשביר ידני- 365 המשביר</t>
  </si>
  <si>
    <t>11049511</t>
  </si>
  <si>
    <t>24/12/18</t>
  </si>
  <si>
    <t>סה"כ מט"ח/מט"ח</t>
  </si>
  <si>
    <t>פורוורד אירו/שקל 20/09/22 3.6408 154128</t>
  </si>
  <si>
    <t>154128</t>
  </si>
  <si>
    <t>30/06/22</t>
  </si>
  <si>
    <t>פורוורד אירו/שקל 3.53 20/09/22 154092</t>
  </si>
  <si>
    <t>154092</t>
  </si>
  <si>
    <t>17/05/22</t>
  </si>
  <si>
    <t>פורוורד דולר/שקל 3.319 20/09/22 154100</t>
  </si>
  <si>
    <t>154100</t>
  </si>
  <si>
    <t>פורוורד דולר/שקל 3.3467 20/09/22 154091</t>
  </si>
  <si>
    <t>154091</t>
  </si>
  <si>
    <t>פורוורד שטרלינג/שקל 20/09/22 שער 4.18 154115</t>
  </si>
  <si>
    <t>154115</t>
  </si>
  <si>
    <t>08/06/22</t>
  </si>
  <si>
    <t>פורוורד אירו/דולר 1.0807 12/01/23 154111</t>
  </si>
  <si>
    <t>154111</t>
  </si>
  <si>
    <t>פורוורד אירו/דולר 1.0868 12/01/23 154103</t>
  </si>
  <si>
    <t>154103</t>
  </si>
  <si>
    <t>24/05/22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</si>
  <si>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</si>
  <si>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</si>
  <si>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</si>
  <si>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</si>
  <si>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</si>
  <si>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</si>
  <si>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לונג אינפלציה 08.11.2022 2.585%</t>
  </si>
  <si>
    <t>23482</t>
  </si>
  <si>
    <t>08/11/21</t>
  </si>
  <si>
    <t>סה"כ כנגד חסכון עמיתים/מבוטחים</t>
  </si>
  <si>
    <t>לא</t>
  </si>
  <si>
    <t>1300</t>
  </si>
  <si>
    <t>AA+</t>
  </si>
  <si>
    <t>14/09/21</t>
  </si>
  <si>
    <t>דירוג פנימי</t>
  </si>
  <si>
    <t>הלוואות עמיתים</t>
  </si>
  <si>
    <t>1301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</si>
  <si>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</si>
  <si>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</si>
  <si>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</si>
  <si>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</si>
  <si>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</si>
  <si>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</si>
  <si>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</si>
  <si>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</si>
  <si>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</si>
  <si>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</si>
  <si>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</si>
  <si>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</si>
  <si>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</si>
  <si>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</si>
  <si>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</si>
  <si>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</si>
  <si>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</si>
  <si>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</si>
  <si>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</si>
  <si>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</si>
  <si>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</si>
  <si>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</si>
  <si>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</si>
  <si>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סה"כ נקוב במט"ח</t>
  </si>
  <si>
    <t>סה"כ צמודי מט"ח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</si>
  <si>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</si>
  <si>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</si>
  <si>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</si>
  <si>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</si>
  <si>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</si>
  <si>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</si>
  <si>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</si>
  <si>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</si>
  <si>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</si>
  <si>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</si>
  <si>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</si>
  <si>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</si>
  <si>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</si>
  <si>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</si>
  <si>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</si>
  <si>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</si>
  <si>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</si>
  <si>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</si>
  <si>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</si>
  <si>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</si>
  <si>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</si>
  <si>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</si>
  <si>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</si>
  <si>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</si>
  <si>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</si>
  <si>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</si>
  <si>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</si>
  <si>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</si>
  <si>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</si>
  <si>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</si>
  <si>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</si>
  <si>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</si>
  <si>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</si>
  <si>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</si>
  <si>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</si>
  <si>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</si>
  <si>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</si>
  <si>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קרן COLLER 8</t>
  </si>
  <si>
    <t>SG VC 6</t>
  </si>
  <si>
    <t>קרן 3 JTLV</t>
  </si>
  <si>
    <t>קרן ריאלטי חוב</t>
  </si>
  <si>
    <t>LCN Sterling Fund SLP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</si>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</sst>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" fillId="0" borderId="0" xfId="0" applyFont="1" applyAlignment="1">
      <alignment horizontal="right" indent="1"/>
    </xf>
    <xf numFmtId="43" fontId="1" fillId="0" borderId="0" xfId="11" applyFont="1" applyFill="1" applyAlignment="1">
      <alignment horizontal="center" vertical="center" wrapText="1"/>
    </xf>
    <xf numFmtId="14" fontId="0" fillId="0" borderId="0" xfId="0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 indent="1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19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155739.05008433602</v>
      </c>
      <c r="D11" s="76">
        <f>C11/$C$42</f>
        <v>9.0552342254400744E-2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281962.75715929997</v>
      </c>
      <c r="D13" s="78">
        <f t="shared" ref="D13:D22" si="0">C13/$C$42</f>
        <v>0.16394339168922042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122462.07555285101</v>
      </c>
      <c r="D15" s="78">
        <f t="shared" si="0"/>
        <v>7.1203900194851538E-2</v>
      </c>
    </row>
    <row r="16" spans="1:36">
      <c r="A16" s="10" t="s">
        <v>13</v>
      </c>
      <c r="B16" s="70" t="s">
        <v>19</v>
      </c>
      <c r="C16" s="77">
        <v>384710.80973929999</v>
      </c>
      <c r="D16" s="78">
        <f t="shared" si="0"/>
        <v>0.22368484264939364</v>
      </c>
    </row>
    <row r="17" spans="1:4">
      <c r="A17" s="10" t="s">
        <v>13</v>
      </c>
      <c r="B17" s="70" t="s">
        <v>195</v>
      </c>
      <c r="C17" s="77">
        <v>95841.992429899998</v>
      </c>
      <c r="D17" s="78">
        <f t="shared" si="0"/>
        <v>5.5726016667985837E-2</v>
      </c>
    </row>
    <row r="18" spans="1:4">
      <c r="A18" s="10" t="s">
        <v>13</v>
      </c>
      <c r="B18" s="70" t="s">
        <v>20</v>
      </c>
      <c r="C18" s="77">
        <v>14430.546354</v>
      </c>
      <c r="D18" s="78">
        <f t="shared" si="0"/>
        <v>8.3904439615997799E-3</v>
      </c>
    </row>
    <row r="19" spans="1:4">
      <c r="A19" s="10" t="s">
        <v>13</v>
      </c>
      <c r="B19" s="70" t="s">
        <v>21</v>
      </c>
      <c r="C19" s="77">
        <v>806.4</v>
      </c>
      <c r="D19" s="78">
        <f t="shared" si="0"/>
        <v>4.6887025928568399E-4</v>
      </c>
    </row>
    <row r="20" spans="1:4">
      <c r="A20" s="10" t="s">
        <v>13</v>
      </c>
      <c r="B20" s="70" t="s">
        <v>22</v>
      </c>
      <c r="C20" s="77">
        <v>414.73599999999999</v>
      </c>
      <c r="D20" s="78">
        <f t="shared" si="0"/>
        <v>2.411425791854011E-4</v>
      </c>
    </row>
    <row r="21" spans="1:4">
      <c r="A21" s="10" t="s">
        <v>13</v>
      </c>
      <c r="B21" s="70" t="s">
        <v>23</v>
      </c>
      <c r="C21" s="77">
        <v>733.54439068969543</v>
      </c>
      <c r="D21" s="78">
        <f t="shared" si="0"/>
        <v>4.2650936093779343E-4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8877.8185510056792</v>
      </c>
      <c r="D26" s="78">
        <f t="shared" si="1"/>
        <v>5.1618862672387009E-3</v>
      </c>
    </row>
    <row r="27" spans="1:4">
      <c r="A27" s="10" t="s">
        <v>13</v>
      </c>
      <c r="B27" s="70" t="s">
        <v>28</v>
      </c>
      <c r="C27" s="77">
        <v>104702.17829126392</v>
      </c>
      <c r="D27" s="78">
        <f t="shared" si="1"/>
        <v>6.0877650648810552E-2</v>
      </c>
    </row>
    <row r="28" spans="1:4">
      <c r="A28" s="10" t="s">
        <v>13</v>
      </c>
      <c r="B28" s="70" t="s">
        <v>29</v>
      </c>
      <c r="C28" s="77">
        <v>439383.25066752743</v>
      </c>
      <c r="D28" s="78">
        <f t="shared" si="1"/>
        <v>0.25547338624289473</v>
      </c>
    </row>
    <row r="29" spans="1:4">
      <c r="A29" s="10" t="s">
        <v>13</v>
      </c>
      <c r="B29" s="70" t="s">
        <v>30</v>
      </c>
      <c r="C29" s="77">
        <v>1171.785639765415</v>
      </c>
      <c r="D29" s="78">
        <f t="shared" si="1"/>
        <v>6.8131874596236521E-4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-9552.4610037786206</v>
      </c>
      <c r="D31" s="78">
        <f t="shared" si="1"/>
        <v>-5.5541479013616907E-3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18918.54837978254</v>
      </c>
      <c r="D33" s="78">
        <f t="shared" si="1"/>
        <v>1.0999931403940224E-2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83504.750413714195</v>
      </c>
      <c r="D35" s="78">
        <f t="shared" si="1"/>
        <v>4.855269590533793E-2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15770.977049319999</v>
      </c>
      <c r="D37" s="78">
        <f t="shared" si="1"/>
        <v>9.1698190703165174E-3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1719878.759698977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100341.53289871599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3.6507000000000001</v>
      </c>
    </row>
    <row r="48" spans="1:4">
      <c r="C48" t="s">
        <v>110</v>
      </c>
      <c r="D48">
        <v>3.6364000000000001</v>
      </c>
    </row>
    <row r="49" spans="3:4">
      <c r="C49" t="s">
        <v>203</v>
      </c>
      <c r="D49">
        <v>0.4461</v>
      </c>
    </row>
    <row r="50" spans="3:4">
      <c r="C50" t="s">
        <v>106</v>
      </c>
      <c r="D50">
        <v>3.5</v>
      </c>
    </row>
    <row r="51" spans="3:4">
      <c r="C51" t="s">
        <v>113</v>
      </c>
      <c r="D51">
        <v>4.2351999999999999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9" sqref="J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J12+J36</f>
        <v>155739.05008433602</v>
      </c>
      <c r="K11" s="76">
        <f>J11/$J$11</f>
        <v>1</v>
      </c>
      <c r="L11" s="76">
        <f>J11/'סכום נכסי הקרן'!$C$42</f>
        <v>9.0552342254400744E-2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J13+J16+J25+J28+J30+J32+J34</f>
        <v>155739.05008433602</v>
      </c>
      <c r="K12" s="80">
        <f t="shared" ref="K12:K40" si="0">J12/$J$11</f>
        <v>1</v>
      </c>
      <c r="L12" s="80">
        <f>J12/'סכום נכסי הקרן'!$C$42</f>
        <v>9.0552342254400744E-2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72268.938090000011</v>
      </c>
      <c r="K13" s="80">
        <f t="shared" si="0"/>
        <v>0.46403864702439651</v>
      </c>
      <c r="L13" s="80">
        <f>J13/'סכום נכסי הקרן'!$C$42</f>
        <v>4.2019786384622212E-2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1543.55601</v>
      </c>
      <c r="K14" s="78">
        <f t="shared" si="0"/>
        <v>9.911168773433069E-3</v>
      </c>
      <c r="L14" s="78">
        <f>J14/'סכום נכסי הקרן'!$C$42</f>
        <v>8.9747954691304054E-4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55339.89392+15385.48816</f>
        <v>70725.38208000001</v>
      </c>
      <c r="K15" s="78">
        <f t="shared" si="0"/>
        <v>0.45412747825096345</v>
      </c>
      <c r="L15" s="78">
        <f>J15/'סכום נכסי הקרן'!$C$42</f>
        <v>4.112230683770917E-2</v>
      </c>
    </row>
    <row r="16" spans="2:13">
      <c r="B16" s="79" t="s">
        <v>214</v>
      </c>
      <c r="D16" s="16"/>
      <c r="I16" s="80">
        <v>0</v>
      </c>
      <c r="J16" s="81">
        <v>76271.592814336007</v>
      </c>
      <c r="K16" s="80">
        <f t="shared" si="0"/>
        <v>0.48973968168569998</v>
      </c>
      <c r="L16" s="80">
        <f>J16/'סכום נכסי הקרן'!$C$42</f>
        <v>4.4347075271564777E-2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0.43185886400000001</v>
      </c>
      <c r="K17" s="78">
        <f t="shared" si="0"/>
        <v>2.7729645439993322E-6</v>
      </c>
      <c r="L17" s="78">
        <f>J17/'סכום נכסי הקרן'!$C$42</f>
        <v>2.5109843444754585E-7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20772.456958856001</v>
      </c>
      <c r="K18" s="78">
        <f t="shared" si="0"/>
        <v>0.13337988736676687</v>
      </c>
      <c r="L18" s="78">
        <f>J18/'סכום נכסי הקרן'!$C$42</f>
        <v>1.2077861210688894E-2</v>
      </c>
    </row>
    <row r="19" spans="2:12">
      <c r="B19" t="s">
        <v>219</v>
      </c>
      <c r="C19" t="s">
        <v>220</v>
      </c>
      <c r="D19" t="s">
        <v>221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397.78070500000001</v>
      </c>
      <c r="K19" s="78">
        <f t="shared" si="0"/>
        <v>2.5541487814687023E-3</v>
      </c>
      <c r="L19" s="78">
        <f>J19/'סכום נכסי הקרן'!$C$42</f>
        <v>2.3128415462821453E-4</v>
      </c>
    </row>
    <row r="20" spans="2:12">
      <c r="B20" t="s">
        <v>222</v>
      </c>
      <c r="C20" t="s">
        <v>223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2164.7938199999999</v>
      </c>
      <c r="K20" s="78">
        <f t="shared" si="0"/>
        <v>1.3900134993938372E-2</v>
      </c>
      <c r="L20" s="78">
        <f>J20/'סכום נכסי הקרן'!$C$42</f>
        <v>1.2586897813534801E-3</v>
      </c>
    </row>
    <row r="21" spans="2:12">
      <c r="B21" t="s">
        <v>224</v>
      </c>
      <c r="C21" t="s">
        <v>225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50948.065244999998</v>
      </c>
      <c r="K21" s="78">
        <f t="shared" si="0"/>
        <v>0.32713738280418775</v>
      </c>
      <c r="L21" s="78">
        <f>J21/'סכום נכסי הקרן'!$C$42</f>
        <v>2.9623056251893719E-2</v>
      </c>
    </row>
    <row r="22" spans="2:12">
      <c r="B22" t="s">
        <v>226</v>
      </c>
      <c r="C22" t="s">
        <v>225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1409.7250300000001</v>
      </c>
      <c r="K22" s="78">
        <f t="shared" si="0"/>
        <v>9.051840429465852E-3</v>
      </c>
      <c r="L22" s="78">
        <f>J22/'סכום נכסי הקרן'!$C$42</f>
        <v>8.1966535260121366E-4</v>
      </c>
    </row>
    <row r="23" spans="2:12">
      <c r="B23" t="s">
        <v>227</v>
      </c>
      <c r="C23" t="s">
        <v>225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-1478.2806149999999</v>
      </c>
      <c r="K23" s="78">
        <f t="shared" si="0"/>
        <v>-9.4920356468045711E-3</v>
      </c>
      <c r="L23" s="78">
        <f>J23/'סכום נכסי הקרן'!$C$42</f>
        <v>-8.5952606058041969E-4</v>
      </c>
    </row>
    <row r="24" spans="2:12">
      <c r="B24" t="s">
        <v>228</v>
      </c>
      <c r="C24" t="s">
        <v>229</v>
      </c>
      <c r="D24" t="s">
        <v>213</v>
      </c>
      <c r="E24" t="s">
        <v>209</v>
      </c>
      <c r="F24" t="s">
        <v>210</v>
      </c>
      <c r="G24" t="s">
        <v>113</v>
      </c>
      <c r="H24" s="78">
        <v>0</v>
      </c>
      <c r="I24" s="78">
        <v>0</v>
      </c>
      <c r="J24" s="77">
        <v>2056.6198116159999</v>
      </c>
      <c r="K24" s="78">
        <f t="shared" si="0"/>
        <v>1.320554999213297E-2</v>
      </c>
      <c r="L24" s="78">
        <f>J24/'סכום נכסי הקרן'!$C$42</f>
        <v>1.1957934825452239E-3</v>
      </c>
    </row>
    <row r="25" spans="2:12">
      <c r="B25" s="79" t="s">
        <v>230</v>
      </c>
      <c r="D25" s="16"/>
      <c r="I25" s="80">
        <v>0</v>
      </c>
      <c r="J25" s="81">
        <v>7198.5191800000002</v>
      </c>
      <c r="K25" s="80">
        <f t="shared" si="0"/>
        <v>4.6221671289903517E-2</v>
      </c>
      <c r="L25" s="80">
        <f>J25/'סכום נכסי הקרן'!$C$42</f>
        <v>4.1854805982137521E-3</v>
      </c>
    </row>
    <row r="26" spans="2:12">
      <c r="B26" t="s">
        <v>231</v>
      </c>
      <c r="C26" t="s">
        <v>232</v>
      </c>
      <c r="D26" t="s">
        <v>221</v>
      </c>
      <c r="E26" t="s">
        <v>209</v>
      </c>
      <c r="F26" t="s">
        <v>210</v>
      </c>
      <c r="G26" t="s">
        <v>102</v>
      </c>
      <c r="H26" s="78">
        <v>0</v>
      </c>
      <c r="I26" s="78">
        <v>0</v>
      </c>
      <c r="J26" s="77">
        <v>7194.3942900000002</v>
      </c>
      <c r="K26" s="78">
        <f t="shared" si="0"/>
        <v>4.6195185382882982E-2</v>
      </c>
      <c r="L26" s="78">
        <f>J26/'סכום נכסי הקרן'!$C$42</f>
        <v>4.1830822372963105E-3</v>
      </c>
    </row>
    <row r="27" spans="2:12">
      <c r="B27" t="s">
        <v>233</v>
      </c>
      <c r="C27" t="s">
        <v>234</v>
      </c>
      <c r="D27" t="s">
        <v>208</v>
      </c>
      <c r="E27" t="s">
        <v>209</v>
      </c>
      <c r="F27" t="s">
        <v>210</v>
      </c>
      <c r="G27" t="s">
        <v>102</v>
      </c>
      <c r="H27" s="78">
        <v>0</v>
      </c>
      <c r="I27" s="78">
        <v>0</v>
      </c>
      <c r="J27" s="77">
        <v>4.1248899999999997</v>
      </c>
      <c r="K27" s="78">
        <f t="shared" si="0"/>
        <v>2.6485907020533924E-5</v>
      </c>
      <c r="L27" s="78">
        <f>J27/'סכום נכסי הקרן'!$C$42</f>
        <v>2.3983609174416233E-6</v>
      </c>
    </row>
    <row r="28" spans="2:12">
      <c r="B28" s="79" t="s">
        <v>235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236</v>
      </c>
      <c r="C29" t="s">
        <v>236</v>
      </c>
      <c r="D29" s="16"/>
      <c r="E29" t="s">
        <v>236</v>
      </c>
      <c r="G29" t="s">
        <v>236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236</v>
      </c>
      <c r="C31" t="s">
        <v>236</v>
      </c>
      <c r="D31" s="16"/>
      <c r="E31" t="s">
        <v>236</v>
      </c>
      <c r="G31" t="s">
        <v>236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236</v>
      </c>
      <c r="C33" t="s">
        <v>236</v>
      </c>
      <c r="D33" s="16"/>
      <c r="E33" t="s">
        <v>236</v>
      </c>
      <c r="G33" t="s">
        <v>236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236</v>
      </c>
      <c r="C35" t="s">
        <v>236</v>
      </c>
      <c r="D35" s="16"/>
      <c r="E35" t="s">
        <v>236</v>
      </c>
      <c r="G35" t="s">
        <v>236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s="79" t="s">
        <v>241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236</v>
      </c>
      <c r="C38" t="s">
        <v>236</v>
      </c>
      <c r="D38" s="16"/>
      <c r="E38" t="s">
        <v>236</v>
      </c>
      <c r="G38" t="s">
        <v>236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s="79" t="s">
        <v>239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236</v>
      </c>
      <c r="C40" t="s">
        <v>236</v>
      </c>
      <c r="D40" s="16"/>
      <c r="E40" t="s">
        <v>236</v>
      </c>
      <c r="G40" t="s">
        <v>236</v>
      </c>
      <c r="H40" s="78">
        <v>0</v>
      </c>
      <c r="I40" s="78">
        <v>0</v>
      </c>
      <c r="J40" s="77">
        <v>0</v>
      </c>
      <c r="K40" s="78">
        <f t="shared" si="0"/>
        <v>0</v>
      </c>
      <c r="L40" s="78">
        <f>J40/'סכום נכסי הקרן'!$C$42</f>
        <v>0</v>
      </c>
    </row>
    <row r="41" spans="2:12">
      <c r="B41" t="s">
        <v>242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6.15</v>
      </c>
      <c r="I11" s="7"/>
      <c r="J11" s="7"/>
      <c r="K11" s="76">
        <v>-2.0000000000000001E-4</v>
      </c>
      <c r="L11" s="75">
        <v>257799344</v>
      </c>
      <c r="M11" s="7"/>
      <c r="N11" s="75">
        <v>0</v>
      </c>
      <c r="O11" s="75">
        <v>281962.75715929997</v>
      </c>
      <c r="P11" s="7"/>
      <c r="Q11" s="76">
        <v>1</v>
      </c>
      <c r="R11" s="76">
        <v>0.16539999999999999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6.15</v>
      </c>
      <c r="K12" s="80">
        <v>-2.0000000000000001E-4</v>
      </c>
      <c r="L12" s="81">
        <v>257799344</v>
      </c>
      <c r="N12" s="81">
        <v>0</v>
      </c>
      <c r="O12" s="81">
        <v>281962.75715929997</v>
      </c>
      <c r="Q12" s="80">
        <v>1</v>
      </c>
      <c r="R12" s="80">
        <v>0.16539999999999999</v>
      </c>
    </row>
    <row r="13" spans="2:53">
      <c r="B13" s="79" t="s">
        <v>243</v>
      </c>
      <c r="C13" s="16"/>
      <c r="D13" s="16"/>
      <c r="H13" s="81">
        <v>4.37</v>
      </c>
      <c r="K13" s="80">
        <v>-1.23E-2</v>
      </c>
      <c r="L13" s="81">
        <v>120836905</v>
      </c>
      <c r="N13" s="81">
        <v>0</v>
      </c>
      <c r="O13" s="81">
        <v>141970.60767100001</v>
      </c>
      <c r="Q13" s="80">
        <v>0.50349999999999995</v>
      </c>
      <c r="R13" s="80">
        <v>8.3299999999999999E-2</v>
      </c>
    </row>
    <row r="14" spans="2:53">
      <c r="B14" s="79" t="s">
        <v>244</v>
      </c>
      <c r="C14" s="16"/>
      <c r="D14" s="16"/>
      <c r="H14" s="81">
        <v>4.37</v>
      </c>
      <c r="K14" s="80">
        <v>-1.23E-2</v>
      </c>
      <c r="L14" s="81">
        <v>120836905</v>
      </c>
      <c r="N14" s="81">
        <v>0</v>
      </c>
      <c r="O14" s="81">
        <v>141970.60767100001</v>
      </c>
      <c r="Q14" s="80">
        <v>0.50349999999999995</v>
      </c>
      <c r="R14" s="80">
        <v>8.3299999999999999E-2</v>
      </c>
    </row>
    <row r="15" spans="2:53">
      <c r="B15" t="s">
        <v>245</v>
      </c>
      <c r="C15" t="s">
        <v>246</v>
      </c>
      <c r="D15" t="s">
        <v>100</v>
      </c>
      <c r="E15" t="s">
        <v>247</v>
      </c>
      <c r="G15" t="s">
        <v>248</v>
      </c>
      <c r="H15" s="77">
        <v>1.98</v>
      </c>
      <c r="I15" t="s">
        <v>102</v>
      </c>
      <c r="J15" s="78">
        <v>0.04</v>
      </c>
      <c r="K15" s="78">
        <v>-1.17E-2</v>
      </c>
      <c r="L15" s="77">
        <v>20062320</v>
      </c>
      <c r="M15" s="77">
        <v>149.59</v>
      </c>
      <c r="N15" s="77">
        <v>0</v>
      </c>
      <c r="O15" s="77">
        <v>30011.224488</v>
      </c>
      <c r="P15" s="78">
        <v>1.4E-3</v>
      </c>
      <c r="Q15" s="78">
        <v>0.10639999999999999</v>
      </c>
      <c r="R15" s="78">
        <v>1.7600000000000001E-2</v>
      </c>
    </row>
    <row r="16" spans="2:53">
      <c r="B16" t="s">
        <v>249</v>
      </c>
      <c r="C16" t="s">
        <v>250</v>
      </c>
      <c r="D16" t="s">
        <v>100</v>
      </c>
      <c r="E16" t="s">
        <v>247</v>
      </c>
      <c r="G16" t="s">
        <v>251</v>
      </c>
      <c r="H16" s="77">
        <v>0.25</v>
      </c>
      <c r="I16" t="s">
        <v>102</v>
      </c>
      <c r="J16" s="78">
        <v>2.75E-2</v>
      </c>
      <c r="K16" s="78">
        <v>-3.9300000000000002E-2</v>
      </c>
      <c r="L16" s="77">
        <v>11394000</v>
      </c>
      <c r="M16" s="77">
        <v>113.63</v>
      </c>
      <c r="N16" s="77">
        <v>0</v>
      </c>
      <c r="O16" s="77">
        <v>12947.002200000001</v>
      </c>
      <c r="P16" s="78">
        <v>8.0000000000000004E-4</v>
      </c>
      <c r="Q16" s="78">
        <v>4.5900000000000003E-2</v>
      </c>
      <c r="R16" s="78">
        <v>7.6E-3</v>
      </c>
    </row>
    <row r="17" spans="2:18">
      <c r="B17" t="s">
        <v>252</v>
      </c>
      <c r="C17" t="s">
        <v>253</v>
      </c>
      <c r="D17" t="s">
        <v>100</v>
      </c>
      <c r="E17" t="s">
        <v>247</v>
      </c>
      <c r="G17" t="s">
        <v>254</v>
      </c>
      <c r="H17" s="77">
        <v>1.24</v>
      </c>
      <c r="I17" t="s">
        <v>102</v>
      </c>
      <c r="J17" s="78">
        <v>1.7500000000000002E-2</v>
      </c>
      <c r="K17" s="78">
        <v>-2.1299999999999999E-2</v>
      </c>
      <c r="L17" s="77">
        <v>17737914</v>
      </c>
      <c r="M17" s="77">
        <v>114.25</v>
      </c>
      <c r="N17" s="77">
        <v>0</v>
      </c>
      <c r="O17" s="77">
        <v>20265.566745</v>
      </c>
      <c r="P17" s="78">
        <v>1E-3</v>
      </c>
      <c r="Q17" s="78">
        <v>7.1900000000000006E-2</v>
      </c>
      <c r="R17" s="78">
        <v>1.1900000000000001E-2</v>
      </c>
    </row>
    <row r="18" spans="2:18">
      <c r="B18" t="s">
        <v>255</v>
      </c>
      <c r="C18" t="s">
        <v>256</v>
      </c>
      <c r="D18" t="s">
        <v>100</v>
      </c>
      <c r="E18" t="s">
        <v>247</v>
      </c>
      <c r="G18" t="s">
        <v>257</v>
      </c>
      <c r="H18" s="77">
        <v>6.82</v>
      </c>
      <c r="I18" t="s">
        <v>102</v>
      </c>
      <c r="J18" s="78">
        <v>5.0000000000000001E-3</v>
      </c>
      <c r="K18" s="78">
        <v>-6.9999999999999999E-4</v>
      </c>
      <c r="L18" s="77">
        <v>16193011</v>
      </c>
      <c r="M18" s="77">
        <v>109.89</v>
      </c>
      <c r="N18" s="77">
        <v>0</v>
      </c>
      <c r="O18" s="77">
        <v>17794.4997879</v>
      </c>
      <c r="P18" s="78">
        <v>8.0000000000000004E-4</v>
      </c>
      <c r="Q18" s="78">
        <v>6.3100000000000003E-2</v>
      </c>
      <c r="R18" s="78">
        <v>1.04E-2</v>
      </c>
    </row>
    <row r="19" spans="2:18">
      <c r="B19" t="s">
        <v>258</v>
      </c>
      <c r="C19" t="s">
        <v>259</v>
      </c>
      <c r="D19" t="s">
        <v>100</v>
      </c>
      <c r="E19" t="s">
        <v>247</v>
      </c>
      <c r="G19" t="s">
        <v>260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8032399</v>
      </c>
      <c r="M19" s="77">
        <v>108.37</v>
      </c>
      <c r="N19" s="77">
        <v>0</v>
      </c>
      <c r="O19" s="77">
        <v>8704.7107962999999</v>
      </c>
      <c r="P19" s="78">
        <v>5.9999999999999995E-4</v>
      </c>
      <c r="Q19" s="78">
        <v>3.09E-2</v>
      </c>
      <c r="R19" s="78">
        <v>5.1000000000000004E-3</v>
      </c>
    </row>
    <row r="20" spans="2:18">
      <c r="B20" t="s">
        <v>261</v>
      </c>
      <c r="C20" t="s">
        <v>262</v>
      </c>
      <c r="D20" t="s">
        <v>100</v>
      </c>
      <c r="E20" t="s">
        <v>247</v>
      </c>
      <c r="G20" t="s">
        <v>260</v>
      </c>
      <c r="H20" s="77">
        <v>3.3</v>
      </c>
      <c r="I20" t="s">
        <v>102</v>
      </c>
      <c r="J20" s="78">
        <v>7.4999999999999997E-3</v>
      </c>
      <c r="K20" s="78">
        <v>-6.1999999999999998E-3</v>
      </c>
      <c r="L20" s="77">
        <v>7750560</v>
      </c>
      <c r="M20" s="77">
        <v>111.58</v>
      </c>
      <c r="N20" s="77">
        <v>0</v>
      </c>
      <c r="O20" s="77">
        <v>8648.0748480000002</v>
      </c>
      <c r="P20" s="78">
        <v>4.0000000000000002E-4</v>
      </c>
      <c r="Q20" s="78">
        <v>3.0700000000000002E-2</v>
      </c>
      <c r="R20" s="78">
        <v>5.1000000000000004E-3</v>
      </c>
    </row>
    <row r="21" spans="2:18">
      <c r="B21" t="s">
        <v>263</v>
      </c>
      <c r="C21" t="s">
        <v>264</v>
      </c>
      <c r="D21" t="s">
        <v>100</v>
      </c>
      <c r="E21" t="s">
        <v>247</v>
      </c>
      <c r="G21" t="s">
        <v>265</v>
      </c>
      <c r="H21" s="77">
        <v>9.3800000000000008</v>
      </c>
      <c r="I21" t="s">
        <v>102</v>
      </c>
      <c r="J21" s="78">
        <v>1E-3</v>
      </c>
      <c r="K21" s="78">
        <v>1.6000000000000001E-3</v>
      </c>
      <c r="L21" s="77">
        <v>14281667</v>
      </c>
      <c r="M21" s="77">
        <v>105.2</v>
      </c>
      <c r="N21" s="77">
        <v>0</v>
      </c>
      <c r="O21" s="77">
        <v>15024.313684000001</v>
      </c>
      <c r="P21" s="78">
        <v>1.1999999999999999E-3</v>
      </c>
      <c r="Q21" s="78">
        <v>5.33E-2</v>
      </c>
      <c r="R21" s="78">
        <v>8.8000000000000005E-3</v>
      </c>
    </row>
    <row r="22" spans="2:18">
      <c r="B22" t="s">
        <v>266</v>
      </c>
      <c r="C22" t="s">
        <v>267</v>
      </c>
      <c r="D22" t="s">
        <v>100</v>
      </c>
      <c r="E22" t="s">
        <v>247</v>
      </c>
      <c r="G22" t="s">
        <v>257</v>
      </c>
      <c r="H22" s="77">
        <v>4.8499999999999996</v>
      </c>
      <c r="I22" t="s">
        <v>102</v>
      </c>
      <c r="J22" s="78">
        <v>7.4999999999999997E-3</v>
      </c>
      <c r="K22" s="78">
        <v>-1.67E-2</v>
      </c>
      <c r="L22" s="77">
        <v>21597233</v>
      </c>
      <c r="M22" s="77">
        <v>112.6</v>
      </c>
      <c r="N22" s="77">
        <v>0</v>
      </c>
      <c r="O22" s="77">
        <v>24318.484358000002</v>
      </c>
      <c r="P22" s="78">
        <v>1.1000000000000001E-3</v>
      </c>
      <c r="Q22" s="78">
        <v>8.6199999999999999E-2</v>
      </c>
      <c r="R22" s="78">
        <v>1.43E-2</v>
      </c>
    </row>
    <row r="23" spans="2:18">
      <c r="B23" t="s">
        <v>268</v>
      </c>
      <c r="C23" t="s">
        <v>269</v>
      </c>
      <c r="D23" t="s">
        <v>100</v>
      </c>
      <c r="E23" t="s">
        <v>247</v>
      </c>
      <c r="G23" t="s">
        <v>270</v>
      </c>
      <c r="H23" s="77">
        <v>20.67</v>
      </c>
      <c r="I23" t="s">
        <v>102</v>
      </c>
      <c r="J23" s="78">
        <v>0.01</v>
      </c>
      <c r="K23" s="78">
        <v>7.4000000000000003E-3</v>
      </c>
      <c r="L23" s="77">
        <v>3787801</v>
      </c>
      <c r="M23" s="77">
        <v>112.38</v>
      </c>
      <c r="N23" s="77">
        <v>0</v>
      </c>
      <c r="O23" s="77">
        <v>4256.7307638000002</v>
      </c>
      <c r="P23" s="78">
        <v>2.0000000000000001E-4</v>
      </c>
      <c r="Q23" s="78">
        <v>1.5100000000000001E-2</v>
      </c>
      <c r="R23" s="78">
        <v>2.5000000000000001E-3</v>
      </c>
    </row>
    <row r="24" spans="2:18">
      <c r="B24" s="79" t="s">
        <v>271</v>
      </c>
      <c r="C24" s="16"/>
      <c r="D24" s="16"/>
      <c r="H24" s="81">
        <v>7.95</v>
      </c>
      <c r="K24" s="80">
        <v>1.2200000000000001E-2</v>
      </c>
      <c r="L24" s="81">
        <v>136962439</v>
      </c>
      <c r="N24" s="81">
        <v>0</v>
      </c>
      <c r="O24" s="81">
        <v>139992.1494883</v>
      </c>
      <c r="Q24" s="80">
        <v>0.4965</v>
      </c>
      <c r="R24" s="80">
        <v>8.2100000000000006E-2</v>
      </c>
    </row>
    <row r="25" spans="2:18">
      <c r="B25" s="79" t="s">
        <v>272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236</v>
      </c>
      <c r="C26" t="s">
        <v>236</v>
      </c>
      <c r="D26" s="16"/>
      <c r="E26" t="s">
        <v>236</v>
      </c>
      <c r="H26" s="77">
        <v>0</v>
      </c>
      <c r="I26" t="s">
        <v>236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273</v>
      </c>
      <c r="C27" s="16"/>
      <c r="D27" s="16"/>
      <c r="H27" s="81">
        <v>9.42</v>
      </c>
      <c r="K27" s="80">
        <v>2.7300000000000001E-2</v>
      </c>
      <c r="L27" s="81">
        <v>57099470</v>
      </c>
      <c r="N27" s="81">
        <v>0</v>
      </c>
      <c r="O27" s="81">
        <v>60518.513878400001</v>
      </c>
      <c r="Q27" s="80">
        <v>0.21460000000000001</v>
      </c>
      <c r="R27" s="80">
        <v>3.5499999999999997E-2</v>
      </c>
    </row>
    <row r="28" spans="2:18">
      <c r="B28" t="s">
        <v>274</v>
      </c>
      <c r="C28" t="s">
        <v>275</v>
      </c>
      <c r="D28" t="s">
        <v>100</v>
      </c>
      <c r="E28" t="s">
        <v>247</v>
      </c>
      <c r="G28" t="s">
        <v>257</v>
      </c>
      <c r="H28" s="77">
        <v>2.33</v>
      </c>
      <c r="I28" t="s">
        <v>102</v>
      </c>
      <c r="J28" s="78">
        <v>4.0000000000000001E-3</v>
      </c>
      <c r="K28" s="78">
        <v>2.1499999999999998E-2</v>
      </c>
      <c r="L28" s="77">
        <v>2778716</v>
      </c>
      <c r="M28" s="77">
        <v>96.31</v>
      </c>
      <c r="N28" s="77">
        <v>0</v>
      </c>
      <c r="O28" s="77">
        <v>2676.1813796000001</v>
      </c>
      <c r="P28" s="78">
        <v>2.0000000000000001E-4</v>
      </c>
      <c r="Q28" s="78">
        <v>9.4999999999999998E-3</v>
      </c>
      <c r="R28" s="78">
        <v>1.6000000000000001E-3</v>
      </c>
    </row>
    <row r="29" spans="2:18">
      <c r="B29" t="s">
        <v>276</v>
      </c>
      <c r="C29" t="s">
        <v>277</v>
      </c>
      <c r="D29" t="s">
        <v>100</v>
      </c>
      <c r="E29" t="s">
        <v>247</v>
      </c>
      <c r="G29" t="s">
        <v>278</v>
      </c>
      <c r="H29" s="77">
        <v>16.68</v>
      </c>
      <c r="I29" t="s">
        <v>102</v>
      </c>
      <c r="J29" s="78">
        <v>3.7499999999999999E-2</v>
      </c>
      <c r="K29" s="78">
        <v>3.3700000000000001E-2</v>
      </c>
      <c r="L29" s="77">
        <v>10721961</v>
      </c>
      <c r="M29" s="77">
        <v>107.18</v>
      </c>
      <c r="N29" s="77">
        <v>0</v>
      </c>
      <c r="O29" s="77">
        <v>11491.797799800001</v>
      </c>
      <c r="P29" s="78">
        <v>4.0000000000000002E-4</v>
      </c>
      <c r="Q29" s="78">
        <v>4.0800000000000003E-2</v>
      </c>
      <c r="R29" s="78">
        <v>6.7000000000000002E-3</v>
      </c>
    </row>
    <row r="30" spans="2:18">
      <c r="B30" t="s">
        <v>279</v>
      </c>
      <c r="C30" t="s">
        <v>280</v>
      </c>
      <c r="D30" t="s">
        <v>100</v>
      </c>
      <c r="E30" t="s">
        <v>247</v>
      </c>
      <c r="G30" t="s">
        <v>257</v>
      </c>
      <c r="H30" s="77">
        <v>9.24</v>
      </c>
      <c r="I30" t="s">
        <v>102</v>
      </c>
      <c r="J30" s="78">
        <v>1.2999999999999999E-2</v>
      </c>
      <c r="K30" s="78">
        <v>2.7099999999999999E-2</v>
      </c>
      <c r="L30" s="77">
        <v>2742700</v>
      </c>
      <c r="M30" s="77">
        <v>88.2</v>
      </c>
      <c r="N30" s="77">
        <v>0</v>
      </c>
      <c r="O30" s="77">
        <v>2419.0614</v>
      </c>
      <c r="P30" s="78">
        <v>4.0000000000000002E-4</v>
      </c>
      <c r="Q30" s="78">
        <v>8.6E-3</v>
      </c>
      <c r="R30" s="78">
        <v>1.4E-3</v>
      </c>
    </row>
    <row r="31" spans="2:18">
      <c r="B31" t="s">
        <v>281</v>
      </c>
      <c r="C31" t="s">
        <v>282</v>
      </c>
      <c r="D31" t="s">
        <v>100</v>
      </c>
      <c r="E31" t="s">
        <v>247</v>
      </c>
      <c r="G31" t="s">
        <v>283</v>
      </c>
      <c r="H31" s="77">
        <v>13.27</v>
      </c>
      <c r="I31" t="s">
        <v>102</v>
      </c>
      <c r="J31" s="78">
        <v>1.4999999999999999E-2</v>
      </c>
      <c r="K31" s="78">
        <v>3.0800000000000001E-2</v>
      </c>
      <c r="L31" s="77">
        <v>9589234</v>
      </c>
      <c r="M31" s="77">
        <v>81.400000000000006</v>
      </c>
      <c r="N31" s="77">
        <v>0</v>
      </c>
      <c r="O31" s="77">
        <v>7805.6364759999997</v>
      </c>
      <c r="P31" s="78">
        <v>5.0000000000000001E-4</v>
      </c>
      <c r="Q31" s="78">
        <v>2.7699999999999999E-2</v>
      </c>
      <c r="R31" s="78">
        <v>4.5999999999999999E-3</v>
      </c>
    </row>
    <row r="32" spans="2:18">
      <c r="B32" t="s">
        <v>284</v>
      </c>
      <c r="C32" t="s">
        <v>285</v>
      </c>
      <c r="D32" t="s">
        <v>100</v>
      </c>
      <c r="E32" t="s">
        <v>247</v>
      </c>
      <c r="G32" t="s">
        <v>286</v>
      </c>
      <c r="H32" s="77">
        <v>1.72</v>
      </c>
      <c r="I32" t="s">
        <v>102</v>
      </c>
      <c r="J32" s="78">
        <v>3.7499999999999999E-2</v>
      </c>
      <c r="K32" s="78">
        <v>0.02</v>
      </c>
      <c r="L32" s="77">
        <v>16765065</v>
      </c>
      <c r="M32" s="77">
        <v>103.9</v>
      </c>
      <c r="N32" s="77">
        <v>0</v>
      </c>
      <c r="O32" s="77">
        <v>17418.902535000001</v>
      </c>
      <c r="P32" s="78">
        <v>8.0000000000000004E-4</v>
      </c>
      <c r="Q32" s="78">
        <v>6.1800000000000001E-2</v>
      </c>
      <c r="R32" s="78">
        <v>1.0200000000000001E-2</v>
      </c>
    </row>
    <row r="33" spans="2:18">
      <c r="B33" t="s">
        <v>287</v>
      </c>
      <c r="C33" t="s">
        <v>288</v>
      </c>
      <c r="D33" t="s">
        <v>100</v>
      </c>
      <c r="E33" t="s">
        <v>247</v>
      </c>
      <c r="G33" t="s">
        <v>289</v>
      </c>
      <c r="H33" s="77">
        <v>1.08</v>
      </c>
      <c r="I33" t="s">
        <v>102</v>
      </c>
      <c r="J33" s="78">
        <v>1.5E-3</v>
      </c>
      <c r="K33" s="78">
        <v>1.5900000000000001E-2</v>
      </c>
      <c r="L33" s="77">
        <v>2651887</v>
      </c>
      <c r="M33" s="77">
        <v>98.6</v>
      </c>
      <c r="N33" s="77">
        <v>0</v>
      </c>
      <c r="O33" s="77">
        <v>2614.7605819999999</v>
      </c>
      <c r="P33" s="78">
        <v>2.0000000000000001E-4</v>
      </c>
      <c r="Q33" s="78">
        <v>9.2999999999999992E-3</v>
      </c>
      <c r="R33" s="78">
        <v>1.5E-3</v>
      </c>
    </row>
    <row r="34" spans="2:18">
      <c r="B34" t="s">
        <v>290</v>
      </c>
      <c r="C34" t="s">
        <v>291</v>
      </c>
      <c r="D34" t="s">
        <v>100</v>
      </c>
      <c r="E34" t="s">
        <v>247</v>
      </c>
      <c r="G34" t="s">
        <v>292</v>
      </c>
      <c r="H34" s="77">
        <v>13.27</v>
      </c>
      <c r="I34" t="s">
        <v>102</v>
      </c>
      <c r="J34" s="78">
        <v>5.5E-2</v>
      </c>
      <c r="K34" s="78">
        <v>3.1699999999999999E-2</v>
      </c>
      <c r="L34" s="77">
        <v>11849907</v>
      </c>
      <c r="M34" s="77">
        <v>135.80000000000001</v>
      </c>
      <c r="N34" s="77">
        <v>0</v>
      </c>
      <c r="O34" s="77">
        <v>16092.173706</v>
      </c>
      <c r="P34" s="78">
        <v>5.9999999999999995E-4</v>
      </c>
      <c r="Q34" s="78">
        <v>5.7099999999999998E-2</v>
      </c>
      <c r="R34" s="78">
        <v>9.4000000000000004E-3</v>
      </c>
    </row>
    <row r="35" spans="2:18">
      <c r="B35" s="79" t="s">
        <v>293</v>
      </c>
      <c r="C35" s="16"/>
      <c r="D35" s="16"/>
      <c r="H35" s="81">
        <v>6.83</v>
      </c>
      <c r="K35" s="80">
        <v>6.9999999999999999E-4</v>
      </c>
      <c r="L35" s="81">
        <v>79862969</v>
      </c>
      <c r="N35" s="81">
        <v>0</v>
      </c>
      <c r="O35" s="81">
        <v>79473.635609899997</v>
      </c>
      <c r="Q35" s="80">
        <v>0.28189999999999998</v>
      </c>
      <c r="R35" s="80">
        <v>4.6600000000000003E-2</v>
      </c>
    </row>
    <row r="36" spans="2:18">
      <c r="B36" t="s">
        <v>294</v>
      </c>
      <c r="C36" t="s">
        <v>295</v>
      </c>
      <c r="D36" t="s">
        <v>100</v>
      </c>
      <c r="E36" t="s">
        <v>247</v>
      </c>
      <c r="G36" t="s">
        <v>296</v>
      </c>
      <c r="H36" s="77">
        <v>3.92</v>
      </c>
      <c r="I36" t="s">
        <v>102</v>
      </c>
      <c r="J36" s="78">
        <v>0</v>
      </c>
      <c r="K36" s="78">
        <v>5.0000000000000001E-4</v>
      </c>
      <c r="L36" s="77">
        <v>28212154</v>
      </c>
      <c r="M36" s="77">
        <v>99.81</v>
      </c>
      <c r="N36" s="77">
        <v>0</v>
      </c>
      <c r="O36" s="77">
        <v>28158.5509074</v>
      </c>
      <c r="P36" s="78">
        <v>1.2999999999999999E-3</v>
      </c>
      <c r="Q36" s="78">
        <v>9.9900000000000003E-2</v>
      </c>
      <c r="R36" s="78">
        <v>1.6500000000000001E-2</v>
      </c>
    </row>
    <row r="37" spans="2:18">
      <c r="B37" t="s">
        <v>297</v>
      </c>
      <c r="C37" t="s">
        <v>298</v>
      </c>
      <c r="D37" t="s">
        <v>100</v>
      </c>
      <c r="E37" t="s">
        <v>247</v>
      </c>
      <c r="G37" t="s">
        <v>299</v>
      </c>
      <c r="H37" s="77">
        <v>8.42</v>
      </c>
      <c r="I37" t="s">
        <v>102</v>
      </c>
      <c r="J37" s="78">
        <v>0</v>
      </c>
      <c r="K37" s="78">
        <v>8.0000000000000004E-4</v>
      </c>
      <c r="L37" s="77">
        <v>51650815</v>
      </c>
      <c r="M37" s="77">
        <v>99.35</v>
      </c>
      <c r="N37" s="77">
        <v>0</v>
      </c>
      <c r="O37" s="77">
        <v>51315.084702499997</v>
      </c>
      <c r="P37" s="78">
        <v>2.7000000000000001E-3</v>
      </c>
      <c r="Q37" s="78">
        <v>0.182</v>
      </c>
      <c r="R37" s="78">
        <v>3.0099999999999998E-2</v>
      </c>
    </row>
    <row r="38" spans="2:18">
      <c r="B38" s="79" t="s">
        <v>300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236</v>
      </c>
      <c r="C39" t="s">
        <v>236</v>
      </c>
      <c r="D39" s="16"/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240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301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236</v>
      </c>
      <c r="C42" t="s">
        <v>236</v>
      </c>
      <c r="D42" s="16"/>
      <c r="E42" t="s">
        <v>236</v>
      </c>
      <c r="H42" s="77">
        <v>0</v>
      </c>
      <c r="I42" t="s">
        <v>236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302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236</v>
      </c>
      <c r="C44" t="s">
        <v>236</v>
      </c>
      <c r="D44" s="16"/>
      <c r="E44" t="s">
        <v>236</v>
      </c>
      <c r="H44" s="77">
        <v>0</v>
      </c>
      <c r="I44" t="s">
        <v>236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303</v>
      </c>
      <c r="C45" s="16"/>
      <c r="D45" s="16"/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7">
        <v>0</v>
      </c>
      <c r="L14" t="s">
        <v>236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7">
        <v>0</v>
      </c>
      <c r="L16" t="s">
        <v>236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7">
        <v>0</v>
      </c>
      <c r="L18" t="s">
        <v>236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7">
        <v>0</v>
      </c>
      <c r="L21" t="s">
        <v>236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7">
        <v>0</v>
      </c>
      <c r="L23" t="s">
        <v>236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4.43</v>
      </c>
      <c r="L11" s="7"/>
      <c r="M11" s="7"/>
      <c r="N11" s="76">
        <v>2.2800000000000001E-2</v>
      </c>
      <c r="O11" s="75">
        <v>106686933.54000001</v>
      </c>
      <c r="P11" s="33"/>
      <c r="Q11" s="75">
        <v>1091.2676200000001</v>
      </c>
      <c r="R11" s="75">
        <v>122462.07555285101</v>
      </c>
      <c r="S11" s="7"/>
      <c r="T11" s="76">
        <v>1</v>
      </c>
      <c r="U11" s="76">
        <v>7.1800000000000003E-2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4.41</v>
      </c>
      <c r="N12" s="80">
        <v>2.1999999999999999E-2</v>
      </c>
      <c r="O12" s="81">
        <v>105964933.54000001</v>
      </c>
      <c r="Q12" s="81">
        <v>1091.2676200000001</v>
      </c>
      <c r="R12" s="81">
        <v>120182.43726535101</v>
      </c>
      <c r="T12" s="80">
        <v>0.98140000000000005</v>
      </c>
      <c r="U12" s="80">
        <v>7.0499999999999993E-2</v>
      </c>
    </row>
    <row r="13" spans="2:66">
      <c r="B13" s="79" t="s">
        <v>307</v>
      </c>
      <c r="C13" s="16"/>
      <c r="D13" s="16"/>
      <c r="E13" s="16"/>
      <c r="F13" s="16"/>
      <c r="K13" s="81">
        <v>4.99</v>
      </c>
      <c r="N13" s="80">
        <v>1.5299999999999999E-2</v>
      </c>
      <c r="O13" s="81">
        <v>72744659.730000004</v>
      </c>
      <c r="Q13" s="81">
        <v>865.38553000000002</v>
      </c>
      <c r="R13" s="81">
        <v>87848.283228754997</v>
      </c>
      <c r="T13" s="80">
        <v>0.71740000000000004</v>
      </c>
      <c r="U13" s="80">
        <v>5.1499999999999997E-2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209</v>
      </c>
      <c r="I14" t="s">
        <v>210</v>
      </c>
      <c r="J14" t="s">
        <v>315</v>
      </c>
      <c r="K14" s="77">
        <v>4.75</v>
      </c>
      <c r="L14" t="s">
        <v>102</v>
      </c>
      <c r="M14" s="78">
        <v>1E-3</v>
      </c>
      <c r="N14" s="78">
        <v>4.7999999999999996E-3</v>
      </c>
      <c r="O14" s="77">
        <v>4440000</v>
      </c>
      <c r="P14" s="77">
        <v>100.12</v>
      </c>
      <c r="Q14" s="77">
        <v>0</v>
      </c>
      <c r="R14" s="77">
        <v>4445.3280000000004</v>
      </c>
      <c r="S14" s="78">
        <v>3.8E-3</v>
      </c>
      <c r="T14" s="78">
        <v>3.6299999999999999E-2</v>
      </c>
      <c r="U14" s="78">
        <v>2.5999999999999999E-3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313</v>
      </c>
      <c r="G15" t="s">
        <v>314</v>
      </c>
      <c r="H15" t="s">
        <v>209</v>
      </c>
      <c r="I15" t="s">
        <v>210</v>
      </c>
      <c r="J15" t="s">
        <v>318</v>
      </c>
      <c r="K15" s="77">
        <v>3.96</v>
      </c>
      <c r="L15" t="s">
        <v>102</v>
      </c>
      <c r="M15" s="78">
        <v>3.8E-3</v>
      </c>
      <c r="N15" s="78">
        <v>3.8999999999999998E-3</v>
      </c>
      <c r="O15" s="77">
        <v>2221574</v>
      </c>
      <c r="P15" s="77">
        <v>104</v>
      </c>
      <c r="Q15" s="77">
        <v>0</v>
      </c>
      <c r="R15" s="77">
        <v>2310.43696</v>
      </c>
      <c r="S15" s="78">
        <v>6.9999999999999999E-4</v>
      </c>
      <c r="T15" s="78">
        <v>1.89E-2</v>
      </c>
      <c r="U15" s="78">
        <v>1.4E-3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322</v>
      </c>
      <c r="H16" t="s">
        <v>209</v>
      </c>
      <c r="I16" t="s">
        <v>210</v>
      </c>
      <c r="J16" t="s">
        <v>323</v>
      </c>
      <c r="K16" s="77">
        <v>13.41</v>
      </c>
      <c r="L16" t="s">
        <v>102</v>
      </c>
      <c r="M16" s="78">
        <v>2.07E-2</v>
      </c>
      <c r="N16" s="78">
        <v>1.7899999999999999E-2</v>
      </c>
      <c r="O16" s="77">
        <v>4382467.76</v>
      </c>
      <c r="P16" s="77">
        <v>108</v>
      </c>
      <c r="Q16" s="77">
        <v>0</v>
      </c>
      <c r="R16" s="77">
        <v>4733.0651808000002</v>
      </c>
      <c r="S16" s="78">
        <v>1.5E-3</v>
      </c>
      <c r="T16" s="78">
        <v>3.8600000000000002E-2</v>
      </c>
      <c r="U16" s="78">
        <v>2.8E-3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314</v>
      </c>
      <c r="H17" t="s">
        <v>209</v>
      </c>
      <c r="I17" t="s">
        <v>210</v>
      </c>
      <c r="J17" t="s">
        <v>327</v>
      </c>
      <c r="K17" s="77">
        <v>4.9000000000000004</v>
      </c>
      <c r="L17" t="s">
        <v>102</v>
      </c>
      <c r="M17" s="78">
        <v>1E-3</v>
      </c>
      <c r="N17" s="78">
        <v>5.1999999999999998E-3</v>
      </c>
      <c r="O17" s="77">
        <v>5144000</v>
      </c>
      <c r="P17" s="77">
        <v>100.96</v>
      </c>
      <c r="Q17" s="77">
        <v>0</v>
      </c>
      <c r="R17" s="77">
        <v>5193.3824000000004</v>
      </c>
      <c r="S17" s="78">
        <v>1.6000000000000001E-3</v>
      </c>
      <c r="T17" s="78">
        <v>4.24E-2</v>
      </c>
      <c r="U17" s="78">
        <v>3.0000000000000001E-3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330</v>
      </c>
      <c r="G18" t="s">
        <v>314</v>
      </c>
      <c r="H18" t="s">
        <v>209</v>
      </c>
      <c r="I18" t="s">
        <v>210</v>
      </c>
      <c r="J18" t="s">
        <v>331</v>
      </c>
      <c r="K18" s="77">
        <v>0.6</v>
      </c>
      <c r="L18" t="s">
        <v>102</v>
      </c>
      <c r="M18" s="78">
        <v>0.05</v>
      </c>
      <c r="N18" s="78">
        <v>-8.8999999999999999E-3</v>
      </c>
      <c r="O18" s="77">
        <v>1479802.74</v>
      </c>
      <c r="P18" s="77">
        <v>115.13</v>
      </c>
      <c r="Q18" s="77">
        <v>0</v>
      </c>
      <c r="R18" s="77">
        <v>1703.6968945619999</v>
      </c>
      <c r="S18" s="78">
        <v>6.9999999999999999E-4</v>
      </c>
      <c r="T18" s="78">
        <v>1.3899999999999999E-2</v>
      </c>
      <c r="U18" s="78">
        <v>1E-3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330</v>
      </c>
      <c r="G19" t="s">
        <v>314</v>
      </c>
      <c r="H19" t="s">
        <v>209</v>
      </c>
      <c r="I19" t="s">
        <v>210</v>
      </c>
      <c r="J19" t="s">
        <v>318</v>
      </c>
      <c r="K19" s="77">
        <v>4.37</v>
      </c>
      <c r="L19" t="s">
        <v>102</v>
      </c>
      <c r="M19" s="78">
        <v>1.7500000000000002E-2</v>
      </c>
      <c r="N19" s="78">
        <v>-6.8999999999999999E-3</v>
      </c>
      <c r="O19" s="77">
        <v>1282582.6299999999</v>
      </c>
      <c r="P19" s="77">
        <v>112.1</v>
      </c>
      <c r="Q19" s="77">
        <v>0</v>
      </c>
      <c r="R19" s="77">
        <v>1437.7751282300001</v>
      </c>
      <c r="S19" s="78">
        <v>2.9999999999999997E-4</v>
      </c>
      <c r="T19" s="78">
        <v>1.17E-2</v>
      </c>
      <c r="U19" s="78">
        <v>8.0000000000000004E-4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314</v>
      </c>
      <c r="H20" t="s">
        <v>337</v>
      </c>
      <c r="I20" t="s">
        <v>210</v>
      </c>
      <c r="J20" t="s">
        <v>338</v>
      </c>
      <c r="K20" s="77">
        <v>0.33</v>
      </c>
      <c r="L20" t="s">
        <v>102</v>
      </c>
      <c r="M20" s="78">
        <v>4.7500000000000001E-2</v>
      </c>
      <c r="N20" s="78">
        <v>0.70479999999999998</v>
      </c>
      <c r="O20" s="77">
        <v>450470</v>
      </c>
      <c r="P20" s="77">
        <v>131.07</v>
      </c>
      <c r="Q20" s="77">
        <v>0</v>
      </c>
      <c r="R20" s="77">
        <v>590.43102899999997</v>
      </c>
      <c r="S20" s="78">
        <v>6.1999999999999998E-3</v>
      </c>
      <c r="T20" s="78">
        <v>4.7999999999999996E-3</v>
      </c>
      <c r="U20" s="78">
        <v>2.9999999999999997E-4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341</v>
      </c>
      <c r="G21" t="s">
        <v>342</v>
      </c>
      <c r="H21" t="s">
        <v>343</v>
      </c>
      <c r="I21" t="s">
        <v>150</v>
      </c>
      <c r="J21" t="s">
        <v>344</v>
      </c>
      <c r="K21" s="77">
        <v>5.28</v>
      </c>
      <c r="L21" t="s">
        <v>102</v>
      </c>
      <c r="M21" s="78">
        <v>3.85E-2</v>
      </c>
      <c r="N21" s="78">
        <v>8.0000000000000002E-3</v>
      </c>
      <c r="O21" s="77">
        <v>1832250.07</v>
      </c>
      <c r="P21" s="77">
        <v>125.57</v>
      </c>
      <c r="Q21" s="77">
        <v>0</v>
      </c>
      <c r="R21" s="77">
        <v>2300.7564128990002</v>
      </c>
      <c r="S21" s="78">
        <v>6.9999999999999999E-4</v>
      </c>
      <c r="T21" s="78">
        <v>1.8800000000000001E-2</v>
      </c>
      <c r="U21" s="78">
        <v>1.2999999999999999E-3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347</v>
      </c>
      <c r="G22" t="s">
        <v>348</v>
      </c>
      <c r="H22" t="s">
        <v>343</v>
      </c>
      <c r="I22" t="s">
        <v>150</v>
      </c>
      <c r="J22" t="s">
        <v>318</v>
      </c>
      <c r="K22" s="77">
        <v>3.1</v>
      </c>
      <c r="L22" t="s">
        <v>102</v>
      </c>
      <c r="M22" s="78">
        <v>8.3000000000000001E-3</v>
      </c>
      <c r="N22" s="78">
        <v>1.1000000000000001E-3</v>
      </c>
      <c r="O22" s="77">
        <v>2418425</v>
      </c>
      <c r="P22" s="77">
        <v>108.95</v>
      </c>
      <c r="Q22" s="77">
        <v>0</v>
      </c>
      <c r="R22" s="77">
        <v>2634.8740375000002</v>
      </c>
      <c r="S22" s="78">
        <v>1.6000000000000001E-3</v>
      </c>
      <c r="T22" s="78">
        <v>2.1499999999999998E-2</v>
      </c>
      <c r="U22" s="78">
        <v>1.5E-3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351</v>
      </c>
      <c r="G23" t="s">
        <v>348</v>
      </c>
      <c r="H23" t="s">
        <v>337</v>
      </c>
      <c r="I23" t="s">
        <v>210</v>
      </c>
      <c r="J23" t="s">
        <v>352</v>
      </c>
      <c r="K23" s="77">
        <v>8.98</v>
      </c>
      <c r="L23" t="s">
        <v>102</v>
      </c>
      <c r="M23" s="78">
        <v>8.9999999999999993E-3</v>
      </c>
      <c r="N23" s="78">
        <v>1.83E-2</v>
      </c>
      <c r="O23" s="77">
        <v>2732796</v>
      </c>
      <c r="P23" s="77">
        <v>95.75</v>
      </c>
      <c r="Q23" s="77">
        <v>12.79482</v>
      </c>
      <c r="R23" s="77">
        <v>2629.4469899999999</v>
      </c>
      <c r="S23" s="78">
        <v>1.4E-3</v>
      </c>
      <c r="T23" s="78">
        <v>2.1499999999999998E-2</v>
      </c>
      <c r="U23" s="78">
        <v>1.5E-3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351</v>
      </c>
      <c r="G24" t="s">
        <v>348</v>
      </c>
      <c r="H24" t="s">
        <v>343</v>
      </c>
      <c r="I24" t="s">
        <v>150</v>
      </c>
      <c r="J24" t="s">
        <v>355</v>
      </c>
      <c r="K24" s="77">
        <v>4.16</v>
      </c>
      <c r="L24" t="s">
        <v>102</v>
      </c>
      <c r="M24" s="78">
        <v>1.34E-2</v>
      </c>
      <c r="N24" s="78">
        <v>8.6E-3</v>
      </c>
      <c r="O24" s="77">
        <v>2618160</v>
      </c>
      <c r="P24" s="77">
        <v>109.1</v>
      </c>
      <c r="Q24" s="77">
        <v>195.00078999999999</v>
      </c>
      <c r="R24" s="77">
        <v>3051.4133499999998</v>
      </c>
      <c r="S24" s="78">
        <v>8.9999999999999998E-4</v>
      </c>
      <c r="T24" s="78">
        <v>2.4899999999999999E-2</v>
      </c>
      <c r="U24" s="78">
        <v>1.8E-3</v>
      </c>
    </row>
    <row r="25" spans="2:21">
      <c r="B25" t="s">
        <v>356</v>
      </c>
      <c r="C25" t="s">
        <v>357</v>
      </c>
      <c r="D25" t="s">
        <v>100</v>
      </c>
      <c r="E25" t="s">
        <v>123</v>
      </c>
      <c r="F25" t="s">
        <v>351</v>
      </c>
      <c r="G25" t="s">
        <v>348</v>
      </c>
      <c r="H25" t="s">
        <v>337</v>
      </c>
      <c r="I25" t="s">
        <v>210</v>
      </c>
      <c r="J25" t="s">
        <v>358</v>
      </c>
      <c r="K25" s="77">
        <v>12.38</v>
      </c>
      <c r="L25" t="s">
        <v>102</v>
      </c>
      <c r="M25" s="78">
        <v>1.6899999999999998E-2</v>
      </c>
      <c r="N25" s="78">
        <v>2.3E-2</v>
      </c>
      <c r="O25" s="77">
        <v>4271058</v>
      </c>
      <c r="P25" s="77">
        <v>96.61</v>
      </c>
      <c r="Q25" s="77">
        <v>37.549720000000001</v>
      </c>
      <c r="R25" s="77">
        <v>4163.8188538000004</v>
      </c>
      <c r="S25" s="78">
        <v>2.3999999999999998E-3</v>
      </c>
      <c r="T25" s="78">
        <v>3.4000000000000002E-2</v>
      </c>
      <c r="U25" s="78">
        <v>2.3999999999999998E-3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348</v>
      </c>
      <c r="H26" t="s">
        <v>362</v>
      </c>
      <c r="I26" t="s">
        <v>210</v>
      </c>
      <c r="J26" t="s">
        <v>363</v>
      </c>
      <c r="K26" s="77">
        <v>3.38</v>
      </c>
      <c r="L26" t="s">
        <v>102</v>
      </c>
      <c r="M26" s="78">
        <v>2.3400000000000001E-2</v>
      </c>
      <c r="N26" s="78">
        <v>7.7999999999999996E-3</v>
      </c>
      <c r="O26" s="77">
        <v>1700906.92</v>
      </c>
      <c r="P26" s="77">
        <v>111.8</v>
      </c>
      <c r="Q26" s="77">
        <v>0</v>
      </c>
      <c r="R26" s="77">
        <v>1901.61393656</v>
      </c>
      <c r="S26" s="78">
        <v>5.9999999999999995E-4</v>
      </c>
      <c r="T26" s="78">
        <v>1.55E-2</v>
      </c>
      <c r="U26" s="78">
        <v>1.1000000000000001E-3</v>
      </c>
    </row>
    <row r="27" spans="2:21">
      <c r="B27" t="s">
        <v>364</v>
      </c>
      <c r="C27" t="s">
        <v>365</v>
      </c>
      <c r="D27" t="s">
        <v>100</v>
      </c>
      <c r="E27" t="s">
        <v>123</v>
      </c>
      <c r="F27" t="s">
        <v>366</v>
      </c>
      <c r="G27" t="s">
        <v>348</v>
      </c>
      <c r="H27" t="s">
        <v>362</v>
      </c>
      <c r="I27" t="s">
        <v>210</v>
      </c>
      <c r="J27" t="s">
        <v>367</v>
      </c>
      <c r="K27" s="77">
        <v>7.43</v>
      </c>
      <c r="L27" t="s">
        <v>102</v>
      </c>
      <c r="M27" s="78">
        <v>5.8999999999999999E-3</v>
      </c>
      <c r="N27" s="78">
        <v>1.8100000000000002E-2</v>
      </c>
      <c r="O27" s="77">
        <v>2268271</v>
      </c>
      <c r="P27" s="77">
        <v>93.8</v>
      </c>
      <c r="Q27" s="77">
        <v>0</v>
      </c>
      <c r="R27" s="77">
        <v>2127.6381980000001</v>
      </c>
      <c r="S27" s="78">
        <v>5.7000000000000002E-3</v>
      </c>
      <c r="T27" s="78">
        <v>1.7399999999999999E-2</v>
      </c>
      <c r="U27" s="78">
        <v>1.1999999999999999E-3</v>
      </c>
    </row>
    <row r="28" spans="2:21">
      <c r="B28" t="s">
        <v>368</v>
      </c>
      <c r="C28" t="s">
        <v>369</v>
      </c>
      <c r="D28" t="s">
        <v>100</v>
      </c>
      <c r="E28" t="s">
        <v>123</v>
      </c>
      <c r="F28" t="s">
        <v>370</v>
      </c>
      <c r="G28" t="s">
        <v>348</v>
      </c>
      <c r="H28" t="s">
        <v>362</v>
      </c>
      <c r="I28" t="s">
        <v>210</v>
      </c>
      <c r="J28" t="s">
        <v>371</v>
      </c>
      <c r="K28" s="77">
        <v>5.29</v>
      </c>
      <c r="L28" t="s">
        <v>102</v>
      </c>
      <c r="M28" s="78">
        <v>2.81E-2</v>
      </c>
      <c r="N28" s="78">
        <v>1.23E-2</v>
      </c>
      <c r="O28" s="77">
        <v>97167.2</v>
      </c>
      <c r="P28" s="77">
        <v>115</v>
      </c>
      <c r="Q28" s="77">
        <v>0</v>
      </c>
      <c r="R28" s="77">
        <v>111.74227999999999</v>
      </c>
      <c r="S28" s="78">
        <v>1E-4</v>
      </c>
      <c r="T28" s="78">
        <v>8.9999999999999998E-4</v>
      </c>
      <c r="U28" s="78">
        <v>1E-4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370</v>
      </c>
      <c r="G29" t="s">
        <v>348</v>
      </c>
      <c r="H29" t="s">
        <v>362</v>
      </c>
      <c r="I29" t="s">
        <v>210</v>
      </c>
      <c r="J29" t="s">
        <v>374</v>
      </c>
      <c r="K29" s="77">
        <v>1.88</v>
      </c>
      <c r="L29" t="s">
        <v>102</v>
      </c>
      <c r="M29" s="78">
        <v>2.8500000000000001E-2</v>
      </c>
      <c r="N29" s="78">
        <v>-3.3E-3</v>
      </c>
      <c r="O29" s="77">
        <v>2088349</v>
      </c>
      <c r="P29" s="77">
        <v>115.06</v>
      </c>
      <c r="Q29" s="77">
        <v>0</v>
      </c>
      <c r="R29" s="77">
        <v>2402.8543593999998</v>
      </c>
      <c r="S29" s="78">
        <v>3.2000000000000002E-3</v>
      </c>
      <c r="T29" s="78">
        <v>1.9599999999999999E-2</v>
      </c>
      <c r="U29" s="78">
        <v>1.4E-3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377</v>
      </c>
      <c r="G30" t="s">
        <v>348</v>
      </c>
      <c r="H30" t="s">
        <v>362</v>
      </c>
      <c r="I30" t="s">
        <v>210</v>
      </c>
      <c r="J30" t="s">
        <v>378</v>
      </c>
      <c r="K30" s="77">
        <v>6.96</v>
      </c>
      <c r="L30" t="s">
        <v>102</v>
      </c>
      <c r="M30" s="78">
        <v>2.5000000000000001E-3</v>
      </c>
      <c r="N30" s="78">
        <v>1.84E-2</v>
      </c>
      <c r="O30" s="77">
        <v>3002880</v>
      </c>
      <c r="P30" s="77">
        <v>92.8</v>
      </c>
      <c r="Q30" s="77">
        <v>68.804860000000005</v>
      </c>
      <c r="R30" s="77">
        <v>2855.4775</v>
      </c>
      <c r="S30" s="78">
        <v>2.8E-3</v>
      </c>
      <c r="T30" s="78">
        <v>2.3300000000000001E-2</v>
      </c>
      <c r="U30" s="78">
        <v>1.6999999999999999E-3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330</v>
      </c>
      <c r="G31" t="s">
        <v>314</v>
      </c>
      <c r="H31" t="s">
        <v>362</v>
      </c>
      <c r="I31" t="s">
        <v>210</v>
      </c>
      <c r="J31" t="s">
        <v>381</v>
      </c>
      <c r="K31" s="77">
        <v>0.83</v>
      </c>
      <c r="L31" t="s">
        <v>102</v>
      </c>
      <c r="M31" s="78">
        <v>1.4200000000000001E-2</v>
      </c>
      <c r="N31" s="78">
        <v>1.5E-3</v>
      </c>
      <c r="O31" s="77">
        <v>163</v>
      </c>
      <c r="P31" s="77">
        <v>5413108</v>
      </c>
      <c r="Q31" s="77">
        <v>0</v>
      </c>
      <c r="R31" s="77">
        <v>8823.3660400000008</v>
      </c>
      <c r="S31" s="78">
        <v>0</v>
      </c>
      <c r="T31" s="78">
        <v>7.1999999999999995E-2</v>
      </c>
      <c r="U31" s="78">
        <v>5.1999999999999998E-3</v>
      </c>
    </row>
    <row r="32" spans="2:21">
      <c r="B32" t="s">
        <v>382</v>
      </c>
      <c r="C32" t="s">
        <v>383</v>
      </c>
      <c r="D32" t="s">
        <v>100</v>
      </c>
      <c r="E32" t="s">
        <v>123</v>
      </c>
      <c r="F32" t="s">
        <v>384</v>
      </c>
      <c r="G32" t="s">
        <v>385</v>
      </c>
      <c r="H32" t="s">
        <v>362</v>
      </c>
      <c r="I32" t="s">
        <v>210</v>
      </c>
      <c r="J32" t="s">
        <v>386</v>
      </c>
      <c r="K32" s="77">
        <v>3.12</v>
      </c>
      <c r="L32" t="s">
        <v>102</v>
      </c>
      <c r="M32" s="78">
        <v>4.2999999999999997E-2</v>
      </c>
      <c r="N32" s="78">
        <v>3.5999999999999999E-3</v>
      </c>
      <c r="O32" s="77">
        <v>1486844</v>
      </c>
      <c r="P32" s="77">
        <v>122.39</v>
      </c>
      <c r="Q32" s="77">
        <v>0</v>
      </c>
      <c r="R32" s="77">
        <v>1819.7483715999999</v>
      </c>
      <c r="S32" s="78">
        <v>2.0999999999999999E-3</v>
      </c>
      <c r="T32" s="78">
        <v>1.49E-2</v>
      </c>
      <c r="U32" s="78">
        <v>1.1000000000000001E-3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389</v>
      </c>
      <c r="G33" t="s">
        <v>390</v>
      </c>
      <c r="H33" t="s">
        <v>391</v>
      </c>
      <c r="I33" t="s">
        <v>210</v>
      </c>
      <c r="J33" t="s">
        <v>392</v>
      </c>
      <c r="K33" s="77">
        <v>6.49</v>
      </c>
      <c r="L33" t="s">
        <v>102</v>
      </c>
      <c r="M33" s="78">
        <v>5.1499999999999997E-2</v>
      </c>
      <c r="N33" s="78">
        <v>1.7399999999999999E-2</v>
      </c>
      <c r="O33" s="77">
        <v>2203179.86</v>
      </c>
      <c r="P33" s="77">
        <v>157.37</v>
      </c>
      <c r="Q33" s="77">
        <v>0</v>
      </c>
      <c r="R33" s="77">
        <v>3467.1441456819998</v>
      </c>
      <c r="S33" s="78">
        <v>6.9999999999999999E-4</v>
      </c>
      <c r="T33" s="78">
        <v>2.8299999999999999E-2</v>
      </c>
      <c r="U33" s="78">
        <v>2E-3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395</v>
      </c>
      <c r="G34" t="s">
        <v>348</v>
      </c>
      <c r="H34" t="s">
        <v>391</v>
      </c>
      <c r="I34" t="s">
        <v>210</v>
      </c>
      <c r="J34" t="s">
        <v>318</v>
      </c>
      <c r="K34" s="77">
        <v>0.65</v>
      </c>
      <c r="L34" t="s">
        <v>102</v>
      </c>
      <c r="M34" s="78">
        <v>4.4499999999999998E-2</v>
      </c>
      <c r="N34" s="78">
        <v>-2.7000000000000001E-3</v>
      </c>
      <c r="O34" s="77">
        <v>771092</v>
      </c>
      <c r="P34" s="77">
        <v>114.11</v>
      </c>
      <c r="Q34" s="77">
        <v>0</v>
      </c>
      <c r="R34" s="77">
        <v>879.89308119999998</v>
      </c>
      <c r="S34" s="78">
        <v>3.7000000000000002E-3</v>
      </c>
      <c r="T34" s="78">
        <v>7.1999999999999998E-3</v>
      </c>
      <c r="U34" s="78">
        <v>5.0000000000000001E-4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348</v>
      </c>
      <c r="H35" t="s">
        <v>399</v>
      </c>
      <c r="I35" t="s">
        <v>150</v>
      </c>
      <c r="J35" t="s">
        <v>400</v>
      </c>
      <c r="K35" s="77">
        <v>6.08</v>
      </c>
      <c r="L35" t="s">
        <v>102</v>
      </c>
      <c r="M35" s="78">
        <v>1.3299999999999999E-2</v>
      </c>
      <c r="N35" s="78">
        <v>2.1600000000000001E-2</v>
      </c>
      <c r="O35" s="77">
        <v>2230000</v>
      </c>
      <c r="P35" s="77">
        <v>100.75</v>
      </c>
      <c r="Q35" s="77">
        <v>0</v>
      </c>
      <c r="R35" s="77">
        <v>2246.7249999999999</v>
      </c>
      <c r="S35" s="78">
        <v>1.8E-3</v>
      </c>
      <c r="T35" s="78">
        <v>1.83E-2</v>
      </c>
      <c r="U35" s="78">
        <v>1.2999999999999999E-3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398</v>
      </c>
      <c r="G36" t="s">
        <v>348</v>
      </c>
      <c r="H36" t="s">
        <v>391</v>
      </c>
      <c r="I36" t="s">
        <v>210</v>
      </c>
      <c r="J36" t="s">
        <v>403</v>
      </c>
      <c r="K36" s="77">
        <v>6.64</v>
      </c>
      <c r="L36" t="s">
        <v>102</v>
      </c>
      <c r="M36" s="78">
        <v>1.8700000000000001E-2</v>
      </c>
      <c r="N36" s="78">
        <v>2.3699999999999999E-2</v>
      </c>
      <c r="O36" s="77">
        <v>2674000</v>
      </c>
      <c r="P36" s="77">
        <v>98.45</v>
      </c>
      <c r="Q36" s="77">
        <v>0</v>
      </c>
      <c r="R36" s="77">
        <v>2632.5529999999999</v>
      </c>
      <c r="S36" s="78">
        <v>4.4999999999999997E-3</v>
      </c>
      <c r="T36" s="78">
        <v>2.1499999999999998E-2</v>
      </c>
      <c r="U36" s="78">
        <v>1.5E-3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406</v>
      </c>
      <c r="G37" t="s">
        <v>348</v>
      </c>
      <c r="H37" t="s">
        <v>399</v>
      </c>
      <c r="I37" t="s">
        <v>150</v>
      </c>
      <c r="J37" t="s">
        <v>363</v>
      </c>
      <c r="K37" s="77">
        <v>5.03</v>
      </c>
      <c r="L37" t="s">
        <v>102</v>
      </c>
      <c r="M37" s="78">
        <v>1.9599999999999999E-2</v>
      </c>
      <c r="N37" s="78">
        <v>1.4500000000000001E-2</v>
      </c>
      <c r="O37" s="77">
        <v>170926</v>
      </c>
      <c r="P37" s="77">
        <v>109.46</v>
      </c>
      <c r="Q37" s="77">
        <v>0</v>
      </c>
      <c r="R37" s="77">
        <v>187.09559960000001</v>
      </c>
      <c r="S37" s="78">
        <v>2.0000000000000001E-4</v>
      </c>
      <c r="T37" s="78">
        <v>1.5E-3</v>
      </c>
      <c r="U37" s="78">
        <v>1E-4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409</v>
      </c>
      <c r="G38" t="s">
        <v>410</v>
      </c>
      <c r="H38" t="s">
        <v>411</v>
      </c>
      <c r="I38" t="s">
        <v>210</v>
      </c>
      <c r="J38" t="s">
        <v>412</v>
      </c>
      <c r="K38" s="77">
        <v>1.23</v>
      </c>
      <c r="L38" t="s">
        <v>102</v>
      </c>
      <c r="M38" s="78">
        <v>5.3499999999999999E-2</v>
      </c>
      <c r="N38" s="78">
        <v>5.8999999999999999E-3</v>
      </c>
      <c r="O38" s="77">
        <v>2316935</v>
      </c>
      <c r="P38" s="77">
        <v>117.3</v>
      </c>
      <c r="Q38" s="77">
        <v>0</v>
      </c>
      <c r="R38" s="77">
        <v>2717.7647550000002</v>
      </c>
      <c r="S38" s="78">
        <v>2.0999999999999999E-3</v>
      </c>
      <c r="T38" s="78">
        <v>2.2200000000000001E-2</v>
      </c>
      <c r="U38" s="78">
        <v>1.6000000000000001E-3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342</v>
      </c>
      <c r="H39" t="s">
        <v>411</v>
      </c>
      <c r="I39" t="s">
        <v>210</v>
      </c>
      <c r="J39" t="s">
        <v>318</v>
      </c>
      <c r="K39" s="77">
        <v>4.34</v>
      </c>
      <c r="L39" t="s">
        <v>102</v>
      </c>
      <c r="M39" s="78">
        <v>1.23E-2</v>
      </c>
      <c r="N39" s="78">
        <v>9.7000000000000003E-3</v>
      </c>
      <c r="O39" s="77">
        <v>2023438.56</v>
      </c>
      <c r="P39" s="77">
        <v>107.52</v>
      </c>
      <c r="Q39" s="77">
        <v>0</v>
      </c>
      <c r="R39" s="77">
        <v>2175.6011397120001</v>
      </c>
      <c r="S39" s="78">
        <v>1.4E-3</v>
      </c>
      <c r="T39" s="78">
        <v>1.78E-2</v>
      </c>
      <c r="U39" s="78">
        <v>1.2999999999999999E-3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418</v>
      </c>
      <c r="G40" t="s">
        <v>348</v>
      </c>
      <c r="H40" t="s">
        <v>419</v>
      </c>
      <c r="I40" t="s">
        <v>150</v>
      </c>
      <c r="J40" t="s">
        <v>420</v>
      </c>
      <c r="K40" s="77">
        <v>3.38</v>
      </c>
      <c r="L40" t="s">
        <v>102</v>
      </c>
      <c r="M40" s="78">
        <v>2.1499999999999998E-2</v>
      </c>
      <c r="N40" s="78">
        <v>1.32E-2</v>
      </c>
      <c r="O40" s="77">
        <v>2304163.4</v>
      </c>
      <c r="P40" s="77">
        <v>110.3</v>
      </c>
      <c r="Q40" s="77">
        <v>0</v>
      </c>
      <c r="R40" s="77">
        <v>2541.4922302</v>
      </c>
      <c r="S40" s="78">
        <v>1.1999999999999999E-3</v>
      </c>
      <c r="T40" s="78">
        <v>2.0799999999999999E-2</v>
      </c>
      <c r="U40" s="78">
        <v>1.5E-3</v>
      </c>
    </row>
    <row r="41" spans="2:21">
      <c r="B41" t="s">
        <v>421</v>
      </c>
      <c r="C41" t="s">
        <v>422</v>
      </c>
      <c r="D41" t="s">
        <v>100</v>
      </c>
      <c r="E41" t="s">
        <v>123</v>
      </c>
      <c r="F41" t="s">
        <v>423</v>
      </c>
      <c r="G41" t="s">
        <v>410</v>
      </c>
      <c r="H41" t="s">
        <v>424</v>
      </c>
      <c r="I41" t="s">
        <v>150</v>
      </c>
      <c r="J41" t="s">
        <v>318</v>
      </c>
      <c r="K41" s="77">
        <v>1.95</v>
      </c>
      <c r="L41" t="s">
        <v>102</v>
      </c>
      <c r="M41" s="78">
        <v>4.65E-2</v>
      </c>
      <c r="N41" s="78">
        <v>3.8E-3</v>
      </c>
      <c r="O41" s="77">
        <v>1408995.6</v>
      </c>
      <c r="P41" s="77">
        <v>115.15</v>
      </c>
      <c r="Q41" s="77">
        <v>544.77889000000005</v>
      </c>
      <c r="R41" s="77">
        <v>2167.2373234000002</v>
      </c>
      <c r="S41" s="78">
        <v>3.3E-3</v>
      </c>
      <c r="T41" s="78">
        <v>1.77E-2</v>
      </c>
      <c r="U41" s="78">
        <v>1.2999999999999999E-3</v>
      </c>
    </row>
    <row r="42" spans="2:21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410</v>
      </c>
      <c r="H42" t="s">
        <v>424</v>
      </c>
      <c r="I42" t="s">
        <v>150</v>
      </c>
      <c r="J42" t="s">
        <v>318</v>
      </c>
      <c r="K42" s="77">
        <v>0.82</v>
      </c>
      <c r="L42" t="s">
        <v>102</v>
      </c>
      <c r="M42" s="78">
        <v>3.6999999999999998E-2</v>
      </c>
      <c r="N42" s="78">
        <v>3.2000000000000002E-3</v>
      </c>
      <c r="O42" s="77">
        <v>846098.16</v>
      </c>
      <c r="P42" s="77">
        <v>109.5</v>
      </c>
      <c r="Q42" s="77">
        <v>0</v>
      </c>
      <c r="R42" s="77">
        <v>926.47748520000005</v>
      </c>
      <c r="S42" s="78">
        <v>3.3E-3</v>
      </c>
      <c r="T42" s="78">
        <v>7.6E-3</v>
      </c>
      <c r="U42" s="78">
        <v>5.0000000000000001E-4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430</v>
      </c>
      <c r="G43" t="s">
        <v>348</v>
      </c>
      <c r="H43" t="s">
        <v>431</v>
      </c>
      <c r="I43" t="s">
        <v>210</v>
      </c>
      <c r="J43" t="s">
        <v>432</v>
      </c>
      <c r="K43" s="77">
        <v>2.66</v>
      </c>
      <c r="L43" t="s">
        <v>102</v>
      </c>
      <c r="M43" s="78">
        <v>3.0599999999999999E-2</v>
      </c>
      <c r="N43" s="78">
        <v>8.9999999999999993E-3</v>
      </c>
      <c r="O43" s="77">
        <v>396043.83</v>
      </c>
      <c r="P43" s="77">
        <v>112.7</v>
      </c>
      <c r="Q43" s="77">
        <v>6.4564500000000002</v>
      </c>
      <c r="R43" s="77">
        <v>452.79784640999998</v>
      </c>
      <c r="S43" s="78">
        <v>1E-3</v>
      </c>
      <c r="T43" s="78">
        <v>3.7000000000000002E-3</v>
      </c>
      <c r="U43" s="78">
        <v>2.9999999999999997E-4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435</v>
      </c>
      <c r="G44" t="s">
        <v>436</v>
      </c>
      <c r="H44" t="s">
        <v>431</v>
      </c>
      <c r="I44" t="s">
        <v>210</v>
      </c>
      <c r="J44" t="s">
        <v>437</v>
      </c>
      <c r="K44" s="77">
        <v>5.47</v>
      </c>
      <c r="L44" t="s">
        <v>102</v>
      </c>
      <c r="M44" s="78">
        <v>7.4999999999999997E-3</v>
      </c>
      <c r="N44" s="78">
        <v>2.6599999999999999E-2</v>
      </c>
      <c r="O44" s="77">
        <v>2047000</v>
      </c>
      <c r="P44" s="77">
        <v>93.03</v>
      </c>
      <c r="Q44" s="77">
        <v>0</v>
      </c>
      <c r="R44" s="77">
        <v>1904.3241</v>
      </c>
      <c r="S44" s="78">
        <v>2.3999999999999998E-3</v>
      </c>
      <c r="T44" s="78">
        <v>1.5599999999999999E-2</v>
      </c>
      <c r="U44" s="78">
        <v>1.1000000000000001E-3</v>
      </c>
    </row>
    <row r="45" spans="2:21">
      <c r="B45" t="s">
        <v>438</v>
      </c>
      <c r="C45" t="s">
        <v>439</v>
      </c>
      <c r="D45" t="s">
        <v>100</v>
      </c>
      <c r="E45" t="s">
        <v>123</v>
      </c>
      <c r="F45" t="s">
        <v>440</v>
      </c>
      <c r="G45" t="s">
        <v>436</v>
      </c>
      <c r="H45" t="s">
        <v>431</v>
      </c>
      <c r="I45" t="s">
        <v>210</v>
      </c>
      <c r="J45" t="s">
        <v>367</v>
      </c>
      <c r="K45" s="77">
        <v>5.45</v>
      </c>
      <c r="L45" t="s">
        <v>102</v>
      </c>
      <c r="M45" s="78">
        <v>3.2500000000000001E-2</v>
      </c>
      <c r="N45" s="78">
        <v>2.46E-2</v>
      </c>
      <c r="O45" s="77">
        <v>2289000</v>
      </c>
      <c r="P45" s="77">
        <v>111.59</v>
      </c>
      <c r="Q45" s="77">
        <v>0</v>
      </c>
      <c r="R45" s="77">
        <v>2554.2950999999998</v>
      </c>
      <c r="S45" s="78">
        <v>5.4000000000000003E-3</v>
      </c>
      <c r="T45" s="78">
        <v>2.0899999999999998E-2</v>
      </c>
      <c r="U45" s="78">
        <v>1.5E-3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443</v>
      </c>
      <c r="G46" t="s">
        <v>342</v>
      </c>
      <c r="H46" t="s">
        <v>444</v>
      </c>
      <c r="I46" t="s">
        <v>150</v>
      </c>
      <c r="J46" t="s">
        <v>445</v>
      </c>
      <c r="K46" s="77">
        <v>4.9400000000000004</v>
      </c>
      <c r="L46" t="s">
        <v>102</v>
      </c>
      <c r="M46" s="78">
        <v>1.7999999999999999E-2</v>
      </c>
      <c r="N46" s="78">
        <v>1.5900000000000001E-2</v>
      </c>
      <c r="O46" s="77">
        <v>4960620</v>
      </c>
      <c r="P46" s="77">
        <v>107.5</v>
      </c>
      <c r="Q46" s="77">
        <v>0</v>
      </c>
      <c r="R46" s="77">
        <v>5332.6665000000003</v>
      </c>
      <c r="S46" s="78">
        <v>4.1999999999999997E-3</v>
      </c>
      <c r="T46" s="78">
        <v>4.3499999999999997E-2</v>
      </c>
      <c r="U46" s="78">
        <v>3.0999999999999999E-3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348</v>
      </c>
      <c r="H47" t="s">
        <v>449</v>
      </c>
      <c r="I47" t="s">
        <v>210</v>
      </c>
      <c r="J47" t="s">
        <v>450</v>
      </c>
      <c r="K47" s="77">
        <v>3.99</v>
      </c>
      <c r="L47" t="s">
        <v>102</v>
      </c>
      <c r="M47" s="78">
        <v>3.3000000000000002E-2</v>
      </c>
      <c r="N47" s="78">
        <v>1.9800000000000002E-2</v>
      </c>
      <c r="O47" s="77">
        <v>2185000</v>
      </c>
      <c r="P47" s="77">
        <v>111</v>
      </c>
      <c r="Q47" s="77">
        <v>0</v>
      </c>
      <c r="R47" s="77">
        <v>2425.35</v>
      </c>
      <c r="S47" s="78">
        <v>4.3E-3</v>
      </c>
      <c r="T47" s="78">
        <v>1.9800000000000002E-2</v>
      </c>
      <c r="U47" s="78">
        <v>1.4E-3</v>
      </c>
    </row>
    <row r="48" spans="2:21">
      <c r="B48" s="79" t="s">
        <v>271</v>
      </c>
      <c r="C48" s="16"/>
      <c r="D48" s="16"/>
      <c r="E48" s="16"/>
      <c r="F48" s="16"/>
      <c r="K48" s="81">
        <v>3.22</v>
      </c>
      <c r="N48" s="80">
        <v>3.56E-2</v>
      </c>
      <c r="O48" s="81">
        <v>25244075.010000002</v>
      </c>
      <c r="Q48" s="81">
        <v>225.88209000000001</v>
      </c>
      <c r="R48" s="81">
        <v>24650.918930415999</v>
      </c>
      <c r="T48" s="80">
        <v>0.20130000000000001</v>
      </c>
      <c r="U48" s="80">
        <v>1.4500000000000001E-2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347</v>
      </c>
      <c r="G49" t="s">
        <v>348</v>
      </c>
      <c r="H49" t="s">
        <v>343</v>
      </c>
      <c r="I49" t="s">
        <v>150</v>
      </c>
      <c r="J49" t="s">
        <v>374</v>
      </c>
      <c r="K49" s="77">
        <v>1.48</v>
      </c>
      <c r="L49" t="s">
        <v>102</v>
      </c>
      <c r="M49" s="78">
        <v>1.6299999999999999E-2</v>
      </c>
      <c r="N49" s="78">
        <v>2.2499999999999999E-2</v>
      </c>
      <c r="O49" s="77">
        <v>1782298.5</v>
      </c>
      <c r="P49" s="77">
        <v>99.09</v>
      </c>
      <c r="Q49" s="77">
        <v>0</v>
      </c>
      <c r="R49" s="77">
        <v>1766.0795836499999</v>
      </c>
      <c r="S49" s="78">
        <v>5.7000000000000002E-3</v>
      </c>
      <c r="T49" s="78">
        <v>1.44E-2</v>
      </c>
      <c r="U49" s="78">
        <v>1E-3</v>
      </c>
    </row>
    <row r="50" spans="2:21">
      <c r="B50" t="s">
        <v>453</v>
      </c>
      <c r="C50" t="s">
        <v>454</v>
      </c>
      <c r="D50" t="s">
        <v>100</v>
      </c>
      <c r="E50" t="s">
        <v>123</v>
      </c>
      <c r="F50" t="s">
        <v>455</v>
      </c>
      <c r="G50" t="s">
        <v>456</v>
      </c>
      <c r="H50" t="s">
        <v>457</v>
      </c>
      <c r="I50" t="s">
        <v>150</v>
      </c>
      <c r="J50" t="s">
        <v>458</v>
      </c>
      <c r="K50" s="77">
        <v>1.1599999999999999</v>
      </c>
      <c r="L50" t="s">
        <v>102</v>
      </c>
      <c r="M50" s="78">
        <v>1.49E-2</v>
      </c>
      <c r="N50" s="78">
        <v>2.4E-2</v>
      </c>
      <c r="O50" s="77">
        <v>30744.3</v>
      </c>
      <c r="P50" s="77">
        <v>99.1</v>
      </c>
      <c r="Q50" s="77">
        <v>0</v>
      </c>
      <c r="R50" s="77">
        <v>30.467601299999998</v>
      </c>
      <c r="S50" s="78">
        <v>1E-4</v>
      </c>
      <c r="T50" s="78">
        <v>2.0000000000000001E-4</v>
      </c>
      <c r="U50" s="78">
        <v>0</v>
      </c>
    </row>
    <row r="51" spans="2:21">
      <c r="B51" t="s">
        <v>459</v>
      </c>
      <c r="C51" t="s">
        <v>460</v>
      </c>
      <c r="D51" t="s">
        <v>100</v>
      </c>
      <c r="E51" t="s">
        <v>123</v>
      </c>
      <c r="F51" t="s">
        <v>461</v>
      </c>
      <c r="G51" t="s">
        <v>390</v>
      </c>
      <c r="H51" t="s">
        <v>362</v>
      </c>
      <c r="I51" t="s">
        <v>210</v>
      </c>
      <c r="J51" t="s">
        <v>462</v>
      </c>
      <c r="K51" s="77">
        <v>1.23</v>
      </c>
      <c r="L51" t="s">
        <v>102</v>
      </c>
      <c r="M51" s="78">
        <v>2.4500000000000001E-2</v>
      </c>
      <c r="N51" s="78">
        <v>2.1299999999999999E-2</v>
      </c>
      <c r="O51" s="77">
        <v>1175000</v>
      </c>
      <c r="P51" s="77">
        <v>101.01</v>
      </c>
      <c r="Q51" s="77">
        <v>0</v>
      </c>
      <c r="R51" s="77">
        <v>1186.8675000000001</v>
      </c>
      <c r="S51" s="78">
        <v>1.5E-3</v>
      </c>
      <c r="T51" s="78">
        <v>9.7000000000000003E-3</v>
      </c>
      <c r="U51" s="78">
        <v>6.9999999999999999E-4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465</v>
      </c>
      <c r="G52" t="s">
        <v>410</v>
      </c>
      <c r="H52" t="s">
        <v>457</v>
      </c>
      <c r="I52" t="s">
        <v>150</v>
      </c>
      <c r="J52" t="s">
        <v>432</v>
      </c>
      <c r="K52" s="77">
        <v>5.47</v>
      </c>
      <c r="L52" t="s">
        <v>102</v>
      </c>
      <c r="M52" s="78">
        <v>3.6900000000000002E-2</v>
      </c>
      <c r="N52" s="78">
        <v>3.9899999999999998E-2</v>
      </c>
      <c r="O52" s="77">
        <v>1680048.72</v>
      </c>
      <c r="P52" s="77">
        <v>100.1</v>
      </c>
      <c r="Q52" s="77">
        <v>0</v>
      </c>
      <c r="R52" s="77">
        <v>1681.7287687200001</v>
      </c>
      <c r="S52" s="78">
        <v>5.7000000000000002E-3</v>
      </c>
      <c r="T52" s="78">
        <v>1.37E-2</v>
      </c>
      <c r="U52" s="78">
        <v>1E-3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468</v>
      </c>
      <c r="G53" t="s">
        <v>132</v>
      </c>
      <c r="H53" t="s">
        <v>391</v>
      </c>
      <c r="I53" t="s">
        <v>210</v>
      </c>
      <c r="J53" t="s">
        <v>469</v>
      </c>
      <c r="K53" s="77">
        <v>2.14</v>
      </c>
      <c r="L53" t="s">
        <v>102</v>
      </c>
      <c r="M53" s="78">
        <v>3.6499999999999998E-2</v>
      </c>
      <c r="N53" s="78">
        <v>2.7900000000000001E-2</v>
      </c>
      <c r="O53" s="77">
        <v>36238.019999999997</v>
      </c>
      <c r="P53" s="77">
        <v>102.15</v>
      </c>
      <c r="Q53" s="77">
        <v>0</v>
      </c>
      <c r="R53" s="77">
        <v>37.017137429999998</v>
      </c>
      <c r="S53" s="78">
        <v>0</v>
      </c>
      <c r="T53" s="78">
        <v>2.9999999999999997E-4</v>
      </c>
      <c r="U53" s="78">
        <v>0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473</v>
      </c>
      <c r="H54" t="s">
        <v>391</v>
      </c>
      <c r="I54" t="s">
        <v>210</v>
      </c>
      <c r="J54" t="s">
        <v>251</v>
      </c>
      <c r="K54" s="77">
        <v>2</v>
      </c>
      <c r="L54" t="s">
        <v>102</v>
      </c>
      <c r="M54" s="78">
        <v>3.9199999999999999E-2</v>
      </c>
      <c r="N54" s="78">
        <v>2.41E-2</v>
      </c>
      <c r="O54" s="77">
        <v>2364993</v>
      </c>
      <c r="P54" s="77">
        <v>104.7</v>
      </c>
      <c r="Q54" s="77">
        <v>0</v>
      </c>
      <c r="R54" s="77">
        <v>2476.1476710000002</v>
      </c>
      <c r="S54" s="78">
        <v>2.5000000000000001E-3</v>
      </c>
      <c r="T54" s="78">
        <v>2.0199999999999999E-2</v>
      </c>
      <c r="U54" s="78">
        <v>1.5E-3</v>
      </c>
    </row>
    <row r="55" spans="2:21">
      <c r="B55" t="s">
        <v>474</v>
      </c>
      <c r="C55" t="s">
        <v>475</v>
      </c>
      <c r="D55" t="s">
        <v>100</v>
      </c>
      <c r="E55" t="s">
        <v>123</v>
      </c>
      <c r="F55" t="s">
        <v>476</v>
      </c>
      <c r="G55" t="s">
        <v>477</v>
      </c>
      <c r="H55" t="s">
        <v>391</v>
      </c>
      <c r="I55" t="s">
        <v>210</v>
      </c>
      <c r="J55" t="s">
        <v>478</v>
      </c>
      <c r="K55" s="77">
        <v>2.09</v>
      </c>
      <c r="L55" t="s">
        <v>102</v>
      </c>
      <c r="M55" s="78">
        <v>2.75E-2</v>
      </c>
      <c r="N55" s="78">
        <v>2.53E-2</v>
      </c>
      <c r="O55" s="77">
        <v>740091.96</v>
      </c>
      <c r="P55" s="77">
        <v>101.4</v>
      </c>
      <c r="Q55" s="77">
        <v>0</v>
      </c>
      <c r="R55" s="77">
        <v>750.45324744000004</v>
      </c>
      <c r="S55" s="78">
        <v>2.5999999999999999E-3</v>
      </c>
      <c r="T55" s="78">
        <v>6.1000000000000004E-3</v>
      </c>
      <c r="U55" s="78">
        <v>4.0000000000000002E-4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436</v>
      </c>
      <c r="H56" t="s">
        <v>419</v>
      </c>
      <c r="I56" t="s">
        <v>150</v>
      </c>
      <c r="J56" t="s">
        <v>482</v>
      </c>
      <c r="K56" s="77">
        <v>1.99</v>
      </c>
      <c r="L56" t="s">
        <v>102</v>
      </c>
      <c r="M56" s="78">
        <v>4.1700000000000001E-2</v>
      </c>
      <c r="N56" s="78">
        <v>3.5099999999999999E-2</v>
      </c>
      <c r="O56" s="77">
        <v>1902599.2</v>
      </c>
      <c r="P56" s="77">
        <v>101.35</v>
      </c>
      <c r="Q56" s="77">
        <v>0</v>
      </c>
      <c r="R56" s="77">
        <v>1928.2842892000001</v>
      </c>
      <c r="S56" s="78">
        <v>6.7999999999999996E-3</v>
      </c>
      <c r="T56" s="78">
        <v>1.5699999999999999E-2</v>
      </c>
      <c r="U56" s="78">
        <v>1.1000000000000001E-3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481</v>
      </c>
      <c r="G57" t="s">
        <v>436</v>
      </c>
      <c r="H57" t="s">
        <v>419</v>
      </c>
      <c r="I57" t="s">
        <v>150</v>
      </c>
      <c r="J57" t="s">
        <v>485</v>
      </c>
      <c r="K57" s="77">
        <v>3.88</v>
      </c>
      <c r="L57" t="s">
        <v>102</v>
      </c>
      <c r="M57" s="78">
        <v>2.58E-2</v>
      </c>
      <c r="N57" s="78">
        <v>3.8399999999999997E-2</v>
      </c>
      <c r="O57" s="77">
        <v>2075802.44</v>
      </c>
      <c r="P57" s="77">
        <v>95.39</v>
      </c>
      <c r="Q57" s="77">
        <v>0</v>
      </c>
      <c r="R57" s="77">
        <v>1980.107947516</v>
      </c>
      <c r="S57" s="78">
        <v>6.8999999999999999E-3</v>
      </c>
      <c r="T57" s="78">
        <v>1.6199999999999999E-2</v>
      </c>
      <c r="U57" s="78">
        <v>1.1999999999999999E-3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488</v>
      </c>
      <c r="G58" t="s">
        <v>132</v>
      </c>
      <c r="H58" t="s">
        <v>411</v>
      </c>
      <c r="I58" t="s">
        <v>210</v>
      </c>
      <c r="J58" t="s">
        <v>432</v>
      </c>
      <c r="K58" s="77">
        <v>1.47</v>
      </c>
      <c r="L58" t="s">
        <v>102</v>
      </c>
      <c r="M58" s="78">
        <v>2.1600000000000001E-2</v>
      </c>
      <c r="N58" s="78">
        <v>2.2700000000000001E-2</v>
      </c>
      <c r="O58" s="77">
        <v>167121.24</v>
      </c>
      <c r="P58" s="77">
        <v>99.88</v>
      </c>
      <c r="Q58" s="77">
        <v>0</v>
      </c>
      <c r="R58" s="77">
        <v>166.92069451200001</v>
      </c>
      <c r="S58" s="78">
        <v>6.9999999999999999E-4</v>
      </c>
      <c r="T58" s="78">
        <v>1.4E-3</v>
      </c>
      <c r="U58" s="78">
        <v>1E-4</v>
      </c>
    </row>
    <row r="59" spans="2:21">
      <c r="B59" t="s">
        <v>489</v>
      </c>
      <c r="C59" t="s">
        <v>490</v>
      </c>
      <c r="D59" t="s">
        <v>100</v>
      </c>
      <c r="E59" t="s">
        <v>123</v>
      </c>
      <c r="F59" t="s">
        <v>491</v>
      </c>
      <c r="G59" t="s">
        <v>492</v>
      </c>
      <c r="H59" t="s">
        <v>411</v>
      </c>
      <c r="I59" t="s">
        <v>210</v>
      </c>
      <c r="J59" t="s">
        <v>493</v>
      </c>
      <c r="K59" s="77">
        <v>6.69</v>
      </c>
      <c r="L59" t="s">
        <v>102</v>
      </c>
      <c r="M59" s="78">
        <v>2.3400000000000001E-2</v>
      </c>
      <c r="N59" s="78">
        <v>4.2299999999999997E-2</v>
      </c>
      <c r="O59" s="77">
        <v>409912</v>
      </c>
      <c r="P59" s="77">
        <v>88.41</v>
      </c>
      <c r="Q59" s="77">
        <v>0</v>
      </c>
      <c r="R59" s="77">
        <v>362.40319920000002</v>
      </c>
      <c r="S59" s="78">
        <v>1.1999999999999999E-3</v>
      </c>
      <c r="T59" s="78">
        <v>3.0000000000000001E-3</v>
      </c>
      <c r="U59" s="78">
        <v>2.0000000000000001E-4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496</v>
      </c>
      <c r="G60" t="s">
        <v>436</v>
      </c>
      <c r="H60" t="s">
        <v>424</v>
      </c>
      <c r="I60" t="s">
        <v>150</v>
      </c>
      <c r="J60" t="s">
        <v>497</v>
      </c>
      <c r="K60" s="77">
        <v>2.6</v>
      </c>
      <c r="L60" t="s">
        <v>102</v>
      </c>
      <c r="M60" s="78">
        <v>2.9499999999999998E-2</v>
      </c>
      <c r="N60" s="78">
        <v>3.7600000000000001E-2</v>
      </c>
      <c r="O60" s="77">
        <v>564550.19999999995</v>
      </c>
      <c r="P60" s="77">
        <v>98.04</v>
      </c>
      <c r="Q60" s="77">
        <v>0</v>
      </c>
      <c r="R60" s="77">
        <v>553.48501608000004</v>
      </c>
      <c r="S60" s="78">
        <v>2E-3</v>
      </c>
      <c r="T60" s="78">
        <v>4.4999999999999997E-3</v>
      </c>
      <c r="U60" s="78">
        <v>2.9999999999999997E-4</v>
      </c>
    </row>
    <row r="61" spans="2:21">
      <c r="B61" t="s">
        <v>498</v>
      </c>
      <c r="C61" t="s">
        <v>499</v>
      </c>
      <c r="D61" t="s">
        <v>100</v>
      </c>
      <c r="E61" t="s">
        <v>123</v>
      </c>
      <c r="F61" t="s">
        <v>500</v>
      </c>
      <c r="G61" t="s">
        <v>501</v>
      </c>
      <c r="H61" t="s">
        <v>424</v>
      </c>
      <c r="I61" t="s">
        <v>150</v>
      </c>
      <c r="J61" t="s">
        <v>502</v>
      </c>
      <c r="K61" s="77">
        <v>5.82</v>
      </c>
      <c r="L61" t="s">
        <v>123</v>
      </c>
      <c r="M61" s="78">
        <v>1.4999999999999999E-2</v>
      </c>
      <c r="N61" s="78">
        <v>4.7199999999999999E-2</v>
      </c>
      <c r="O61" s="77">
        <v>2317000</v>
      </c>
      <c r="P61" s="77">
        <v>83.7</v>
      </c>
      <c r="Q61" s="77">
        <v>0</v>
      </c>
      <c r="R61" s="77">
        <v>1939.329</v>
      </c>
      <c r="S61" s="78">
        <v>6.0000000000000001E-3</v>
      </c>
      <c r="T61" s="78">
        <v>1.5800000000000002E-2</v>
      </c>
      <c r="U61" s="78">
        <v>1.1000000000000001E-3</v>
      </c>
    </row>
    <row r="62" spans="2:21">
      <c r="B62" t="s">
        <v>503</v>
      </c>
      <c r="C62" t="s">
        <v>504</v>
      </c>
      <c r="D62" t="s">
        <v>100</v>
      </c>
      <c r="E62" t="s">
        <v>123</v>
      </c>
      <c r="F62" t="s">
        <v>505</v>
      </c>
      <c r="G62" t="s">
        <v>501</v>
      </c>
      <c r="H62" t="s">
        <v>431</v>
      </c>
      <c r="I62" t="s">
        <v>210</v>
      </c>
      <c r="J62" t="s">
        <v>506</v>
      </c>
      <c r="K62" s="77">
        <v>3.74</v>
      </c>
      <c r="L62" t="s">
        <v>102</v>
      </c>
      <c r="M62" s="78">
        <v>2.0500000000000001E-2</v>
      </c>
      <c r="N62" s="78">
        <v>4.1300000000000003E-2</v>
      </c>
      <c r="O62" s="77">
        <v>2404582.14</v>
      </c>
      <c r="P62" s="77">
        <v>93.42</v>
      </c>
      <c r="Q62" s="77">
        <v>0</v>
      </c>
      <c r="R62" s="77">
        <v>2246.3606351879998</v>
      </c>
      <c r="S62" s="78">
        <v>3.8E-3</v>
      </c>
      <c r="T62" s="78">
        <v>1.83E-2</v>
      </c>
      <c r="U62" s="78">
        <v>1.2999999999999999E-3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509</v>
      </c>
      <c r="G63" t="s">
        <v>436</v>
      </c>
      <c r="H63" t="s">
        <v>431</v>
      </c>
      <c r="I63" t="s">
        <v>210</v>
      </c>
      <c r="J63" t="s">
        <v>510</v>
      </c>
      <c r="K63" s="77">
        <v>1.59</v>
      </c>
      <c r="L63" t="s">
        <v>102</v>
      </c>
      <c r="M63" s="78">
        <v>3.4200000000000001E-2</v>
      </c>
      <c r="N63" s="78">
        <v>3.2800000000000003E-2</v>
      </c>
      <c r="O63" s="77">
        <v>2372400</v>
      </c>
      <c r="P63" s="77">
        <v>101.66</v>
      </c>
      <c r="Q63" s="77">
        <v>0</v>
      </c>
      <c r="R63" s="77">
        <v>2411.7818400000001</v>
      </c>
      <c r="S63" s="78">
        <v>7.1000000000000004E-3</v>
      </c>
      <c r="T63" s="78">
        <v>1.9699999999999999E-2</v>
      </c>
      <c r="U63" s="78">
        <v>1.4E-3</v>
      </c>
    </row>
    <row r="64" spans="2:21">
      <c r="B64" t="s">
        <v>511</v>
      </c>
      <c r="C64" t="s">
        <v>512</v>
      </c>
      <c r="D64" t="s">
        <v>100</v>
      </c>
      <c r="E64" t="s">
        <v>123</v>
      </c>
      <c r="F64" t="s">
        <v>435</v>
      </c>
      <c r="G64" t="s">
        <v>436</v>
      </c>
      <c r="H64" t="s">
        <v>431</v>
      </c>
      <c r="I64" t="s">
        <v>210</v>
      </c>
      <c r="J64" t="s">
        <v>482</v>
      </c>
      <c r="K64" s="77">
        <v>1.8</v>
      </c>
      <c r="L64" t="s">
        <v>102</v>
      </c>
      <c r="M64" s="78">
        <v>4.2000000000000003E-2</v>
      </c>
      <c r="N64" s="78">
        <v>3.0200000000000001E-2</v>
      </c>
      <c r="O64" s="77">
        <v>200746.5</v>
      </c>
      <c r="P64" s="77">
        <v>102.72</v>
      </c>
      <c r="Q64" s="77">
        <v>0</v>
      </c>
      <c r="R64" s="77">
        <v>206.20680479999999</v>
      </c>
      <c r="S64" s="78">
        <v>5.9999999999999995E-4</v>
      </c>
      <c r="T64" s="78">
        <v>1.6999999999999999E-3</v>
      </c>
      <c r="U64" s="78">
        <v>1E-4</v>
      </c>
    </row>
    <row r="65" spans="2:21">
      <c r="B65" t="s">
        <v>513</v>
      </c>
      <c r="C65" t="s">
        <v>514</v>
      </c>
      <c r="D65" t="s">
        <v>100</v>
      </c>
      <c r="E65" t="s">
        <v>123</v>
      </c>
      <c r="F65" t="s">
        <v>515</v>
      </c>
      <c r="G65" t="s">
        <v>342</v>
      </c>
      <c r="H65" t="s">
        <v>431</v>
      </c>
      <c r="I65" t="s">
        <v>210</v>
      </c>
      <c r="J65" t="s">
        <v>482</v>
      </c>
      <c r="K65" s="77">
        <v>3.94</v>
      </c>
      <c r="L65" t="s">
        <v>102</v>
      </c>
      <c r="M65" s="78">
        <v>2.7E-2</v>
      </c>
      <c r="N65" s="78">
        <v>4.1700000000000001E-2</v>
      </c>
      <c r="O65" s="77">
        <v>2657046.6</v>
      </c>
      <c r="P65" s="77">
        <v>95.25</v>
      </c>
      <c r="Q65" s="77">
        <v>0</v>
      </c>
      <c r="R65" s="77">
        <v>2530.8368865000002</v>
      </c>
      <c r="S65" s="78">
        <v>3.3999999999999998E-3</v>
      </c>
      <c r="T65" s="78">
        <v>2.07E-2</v>
      </c>
      <c r="U65" s="78">
        <v>1.5E-3</v>
      </c>
    </row>
    <row r="66" spans="2:21">
      <c r="B66" t="s">
        <v>516</v>
      </c>
      <c r="C66" t="s">
        <v>517</v>
      </c>
      <c r="D66" t="s">
        <v>100</v>
      </c>
      <c r="E66" t="s">
        <v>123</v>
      </c>
      <c r="F66" t="s">
        <v>518</v>
      </c>
      <c r="G66" t="s">
        <v>342</v>
      </c>
      <c r="H66" t="s">
        <v>449</v>
      </c>
      <c r="I66" t="s">
        <v>210</v>
      </c>
      <c r="J66" t="s">
        <v>400</v>
      </c>
      <c r="K66" s="77">
        <v>4.9000000000000004</v>
      </c>
      <c r="L66" t="s">
        <v>102</v>
      </c>
      <c r="M66" s="78">
        <v>2.5000000000000001E-2</v>
      </c>
      <c r="N66" s="78">
        <v>4.6800000000000001E-2</v>
      </c>
      <c r="O66" s="77">
        <v>2146848</v>
      </c>
      <c r="P66" s="77">
        <v>90.92</v>
      </c>
      <c r="Q66" s="77">
        <v>0</v>
      </c>
      <c r="R66" s="77">
        <v>1951.9142016000001</v>
      </c>
      <c r="S66" s="78">
        <v>2.5000000000000001E-3</v>
      </c>
      <c r="T66" s="78">
        <v>1.5900000000000001E-2</v>
      </c>
      <c r="U66" s="78">
        <v>1.1000000000000001E-3</v>
      </c>
    </row>
    <row r="67" spans="2:21">
      <c r="B67" t="s">
        <v>519</v>
      </c>
      <c r="C67" t="s">
        <v>520</v>
      </c>
      <c r="D67" t="s">
        <v>100</v>
      </c>
      <c r="E67" t="s">
        <v>123</v>
      </c>
      <c r="F67" t="s">
        <v>521</v>
      </c>
      <c r="G67" t="s">
        <v>342</v>
      </c>
      <c r="H67" t="s">
        <v>444</v>
      </c>
      <c r="I67" t="s">
        <v>150</v>
      </c>
      <c r="J67" t="s">
        <v>432</v>
      </c>
      <c r="K67" s="77">
        <v>0.99</v>
      </c>
      <c r="L67" t="s">
        <v>102</v>
      </c>
      <c r="M67" s="78">
        <v>4.5499999999999999E-2</v>
      </c>
      <c r="N67" s="78">
        <v>3.3399999999999999E-2</v>
      </c>
      <c r="O67" s="77">
        <v>216052.19</v>
      </c>
      <c r="P67" s="77">
        <v>101.2</v>
      </c>
      <c r="Q67" s="77">
        <v>225.88209000000001</v>
      </c>
      <c r="R67" s="77">
        <v>444.52690627999999</v>
      </c>
      <c r="S67" s="78">
        <v>3.7000000000000002E-3</v>
      </c>
      <c r="T67" s="78">
        <v>3.5999999999999999E-3</v>
      </c>
      <c r="U67" s="78">
        <v>2.9999999999999997E-4</v>
      </c>
    </row>
    <row r="68" spans="2:21">
      <c r="B68" s="79" t="s">
        <v>308</v>
      </c>
      <c r="C68" s="16"/>
      <c r="D68" s="16"/>
      <c r="E68" s="16"/>
      <c r="F68" s="16"/>
      <c r="K68" s="81">
        <v>1.59</v>
      </c>
      <c r="N68" s="80">
        <v>5.5100000000000003E-2</v>
      </c>
      <c r="O68" s="81">
        <v>7976198.7999999998</v>
      </c>
      <c r="Q68" s="81">
        <v>0</v>
      </c>
      <c r="R68" s="81">
        <v>7683.23510618</v>
      </c>
      <c r="T68" s="80">
        <v>6.2700000000000006E-2</v>
      </c>
      <c r="U68" s="80">
        <v>4.4999999999999997E-3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524</v>
      </c>
      <c r="G69" t="s">
        <v>525</v>
      </c>
      <c r="H69" t="s">
        <v>209</v>
      </c>
      <c r="I69" t="s">
        <v>210</v>
      </c>
      <c r="J69" t="s">
        <v>526</v>
      </c>
      <c r="K69" s="77">
        <v>1.1100000000000001</v>
      </c>
      <c r="L69" t="s">
        <v>102</v>
      </c>
      <c r="M69" s="78">
        <v>2.9000000000000001E-2</v>
      </c>
      <c r="N69" s="78">
        <v>5.04E-2</v>
      </c>
      <c r="O69" s="77">
        <v>3941866</v>
      </c>
      <c r="P69" s="77">
        <v>96.71</v>
      </c>
      <c r="Q69" s="77">
        <v>0</v>
      </c>
      <c r="R69" s="77">
        <v>3812.1786086000002</v>
      </c>
      <c r="S69" s="78">
        <v>4.4000000000000003E-3</v>
      </c>
      <c r="T69" s="78">
        <v>3.1099999999999999E-2</v>
      </c>
      <c r="U69" s="78">
        <v>2.2000000000000001E-3</v>
      </c>
    </row>
    <row r="70" spans="2:21">
      <c r="B70" t="s">
        <v>527</v>
      </c>
      <c r="C70" t="s">
        <v>528</v>
      </c>
      <c r="D70" t="s">
        <v>100</v>
      </c>
      <c r="E70" t="s">
        <v>123</v>
      </c>
      <c r="F70" t="s">
        <v>529</v>
      </c>
      <c r="G70" t="s">
        <v>530</v>
      </c>
      <c r="H70" t="s">
        <v>362</v>
      </c>
      <c r="I70" t="s">
        <v>210</v>
      </c>
      <c r="J70" t="s">
        <v>531</v>
      </c>
      <c r="K70" s="77">
        <v>1.7</v>
      </c>
      <c r="L70" t="s">
        <v>102</v>
      </c>
      <c r="M70" s="78">
        <v>3.49E-2</v>
      </c>
      <c r="N70" s="78">
        <v>4.6800000000000001E-2</v>
      </c>
      <c r="O70" s="77">
        <v>883902.6</v>
      </c>
      <c r="P70" s="77">
        <v>95.86</v>
      </c>
      <c r="Q70" s="77">
        <v>0</v>
      </c>
      <c r="R70" s="77">
        <v>847.30903235999995</v>
      </c>
      <c r="S70" s="78">
        <v>8.0000000000000004E-4</v>
      </c>
      <c r="T70" s="78">
        <v>6.8999999999999999E-3</v>
      </c>
      <c r="U70" s="78">
        <v>5.0000000000000001E-4</v>
      </c>
    </row>
    <row r="71" spans="2:21">
      <c r="B71" t="s">
        <v>532</v>
      </c>
      <c r="C71" t="s">
        <v>533</v>
      </c>
      <c r="D71" t="s">
        <v>100</v>
      </c>
      <c r="E71" t="s">
        <v>123</v>
      </c>
      <c r="F71" t="s">
        <v>515</v>
      </c>
      <c r="G71" t="s">
        <v>342</v>
      </c>
      <c r="H71" t="s">
        <v>431</v>
      </c>
      <c r="I71" t="s">
        <v>210</v>
      </c>
      <c r="J71" t="s">
        <v>534</v>
      </c>
      <c r="K71" s="77">
        <v>2.17</v>
      </c>
      <c r="L71" t="s">
        <v>102</v>
      </c>
      <c r="M71" s="78">
        <v>4.7E-2</v>
      </c>
      <c r="N71" s="78">
        <v>6.8400000000000002E-2</v>
      </c>
      <c r="O71" s="77">
        <v>2136375</v>
      </c>
      <c r="P71" s="77">
        <v>92.95</v>
      </c>
      <c r="Q71" s="77">
        <v>0</v>
      </c>
      <c r="R71" s="77">
        <v>1985.7605625000001</v>
      </c>
      <c r="S71" s="78">
        <v>3.8999999999999998E-3</v>
      </c>
      <c r="T71" s="78">
        <v>1.6199999999999999E-2</v>
      </c>
      <c r="U71" s="78">
        <v>1.1999999999999999E-3</v>
      </c>
    </row>
    <row r="72" spans="2:21">
      <c r="B72" t="s">
        <v>535</v>
      </c>
      <c r="C72" t="s">
        <v>536</v>
      </c>
      <c r="D72" t="s">
        <v>100</v>
      </c>
      <c r="E72" t="s">
        <v>123</v>
      </c>
      <c r="F72" t="s">
        <v>537</v>
      </c>
      <c r="G72" t="s">
        <v>538</v>
      </c>
      <c r="H72" t="s">
        <v>431</v>
      </c>
      <c r="I72" t="s">
        <v>210</v>
      </c>
      <c r="J72" t="s">
        <v>432</v>
      </c>
      <c r="K72" s="77">
        <v>2.13</v>
      </c>
      <c r="L72" t="s">
        <v>102</v>
      </c>
      <c r="M72" s="78">
        <v>5.6000000000000001E-2</v>
      </c>
      <c r="N72" s="78">
        <v>5.33E-2</v>
      </c>
      <c r="O72" s="77">
        <v>1014055.2</v>
      </c>
      <c r="P72" s="77">
        <v>102.36</v>
      </c>
      <c r="Q72" s="77">
        <v>0</v>
      </c>
      <c r="R72" s="77">
        <v>1037.98690272</v>
      </c>
      <c r="S72" s="78">
        <v>3.8999999999999998E-3</v>
      </c>
      <c r="T72" s="78">
        <v>8.5000000000000006E-3</v>
      </c>
      <c r="U72" s="78">
        <v>5.9999999999999995E-4</v>
      </c>
    </row>
    <row r="73" spans="2:21">
      <c r="B73" s="79" t="s">
        <v>539</v>
      </c>
      <c r="C73" s="16"/>
      <c r="D73" s="16"/>
      <c r="E73" s="16"/>
      <c r="F73" s="16"/>
      <c r="K73" s="81">
        <v>0</v>
      </c>
      <c r="N73" s="80">
        <v>0</v>
      </c>
      <c r="O73" s="81">
        <v>0</v>
      </c>
      <c r="Q73" s="81">
        <v>0</v>
      </c>
      <c r="R73" s="81">
        <v>0</v>
      </c>
      <c r="T73" s="80">
        <v>0</v>
      </c>
      <c r="U73" s="80">
        <v>0</v>
      </c>
    </row>
    <row r="74" spans="2:21">
      <c r="B74" t="s">
        <v>236</v>
      </c>
      <c r="C74" t="s">
        <v>236</v>
      </c>
      <c r="D74" s="16"/>
      <c r="E74" s="16"/>
      <c r="F74" s="16"/>
      <c r="G74" t="s">
        <v>236</v>
      </c>
      <c r="H74" t="s">
        <v>236</v>
      </c>
      <c r="K74" s="77">
        <v>0</v>
      </c>
      <c r="L74" t="s">
        <v>236</v>
      </c>
      <c r="M74" s="78">
        <v>0</v>
      </c>
      <c r="N74" s="78">
        <v>0</v>
      </c>
      <c r="O74" s="77">
        <v>0</v>
      </c>
      <c r="P74" s="77">
        <v>0</v>
      </c>
      <c r="R74" s="77">
        <v>0</v>
      </c>
      <c r="S74" s="78">
        <v>0</v>
      </c>
      <c r="T74" s="78">
        <v>0</v>
      </c>
      <c r="U74" s="78">
        <v>0</v>
      </c>
    </row>
    <row r="75" spans="2:21">
      <c r="B75" s="79" t="s">
        <v>240</v>
      </c>
      <c r="C75" s="16"/>
      <c r="D75" s="16"/>
      <c r="E75" s="16"/>
      <c r="F75" s="16"/>
      <c r="K75" s="81">
        <v>5.84</v>
      </c>
      <c r="N75" s="80">
        <v>6.1899999999999997E-2</v>
      </c>
      <c r="O75" s="81">
        <v>722000</v>
      </c>
      <c r="Q75" s="81">
        <v>0</v>
      </c>
      <c r="R75" s="81">
        <v>2279.6382874999999</v>
      </c>
      <c r="T75" s="80">
        <v>1.8599999999999998E-2</v>
      </c>
      <c r="U75" s="80">
        <v>1.2999999999999999E-3</v>
      </c>
    </row>
    <row r="76" spans="2:21">
      <c r="B76" s="79" t="s">
        <v>309</v>
      </c>
      <c r="C76" s="16"/>
      <c r="D76" s="16"/>
      <c r="E76" s="16"/>
      <c r="F76" s="16"/>
      <c r="K76" s="81">
        <v>0</v>
      </c>
      <c r="N76" s="80">
        <v>0</v>
      </c>
      <c r="O76" s="81">
        <v>0</v>
      </c>
      <c r="Q76" s="81">
        <v>0</v>
      </c>
      <c r="R76" s="81">
        <v>0</v>
      </c>
      <c r="T76" s="80">
        <v>0</v>
      </c>
      <c r="U76" s="80">
        <v>0</v>
      </c>
    </row>
    <row r="77" spans="2:21">
      <c r="B77" t="s">
        <v>236</v>
      </c>
      <c r="C77" t="s">
        <v>236</v>
      </c>
      <c r="D77" s="16"/>
      <c r="E77" s="16"/>
      <c r="F77" s="16"/>
      <c r="G77" t="s">
        <v>236</v>
      </c>
      <c r="H77" t="s">
        <v>236</v>
      </c>
      <c r="K77" s="77">
        <v>0</v>
      </c>
      <c r="L77" t="s">
        <v>236</v>
      </c>
      <c r="M77" s="78">
        <v>0</v>
      </c>
      <c r="N77" s="78">
        <v>0</v>
      </c>
      <c r="O77" s="77">
        <v>0</v>
      </c>
      <c r="P77" s="77">
        <v>0</v>
      </c>
      <c r="R77" s="77">
        <v>0</v>
      </c>
      <c r="S77" s="78">
        <v>0</v>
      </c>
      <c r="T77" s="78">
        <v>0</v>
      </c>
      <c r="U77" s="78">
        <v>0</v>
      </c>
    </row>
    <row r="78" spans="2:21">
      <c r="B78" s="79" t="s">
        <v>310</v>
      </c>
      <c r="C78" s="16"/>
      <c r="D78" s="16"/>
      <c r="E78" s="16"/>
      <c r="F78" s="16"/>
      <c r="K78" s="81">
        <v>5.84</v>
      </c>
      <c r="N78" s="80">
        <v>6.1899999999999997E-2</v>
      </c>
      <c r="O78" s="81">
        <v>722000</v>
      </c>
      <c r="Q78" s="81">
        <v>0</v>
      </c>
      <c r="R78" s="81">
        <v>2279.6382874999999</v>
      </c>
      <c r="T78" s="80">
        <v>1.8599999999999998E-2</v>
      </c>
      <c r="U78" s="80">
        <v>1.2999999999999999E-3</v>
      </c>
    </row>
    <row r="79" spans="2:21">
      <c r="B79" t="s">
        <v>540</v>
      </c>
      <c r="C79" t="s">
        <v>541</v>
      </c>
      <c r="D79" t="s">
        <v>123</v>
      </c>
      <c r="E79" t="s">
        <v>542</v>
      </c>
      <c r="F79" t="s">
        <v>543</v>
      </c>
      <c r="G79" t="s">
        <v>544</v>
      </c>
      <c r="H79" t="s">
        <v>545</v>
      </c>
      <c r="I79" t="s">
        <v>546</v>
      </c>
      <c r="J79" t="s">
        <v>547</v>
      </c>
      <c r="K79" s="77">
        <v>5.84</v>
      </c>
      <c r="L79" t="s">
        <v>106</v>
      </c>
      <c r="M79" s="78">
        <v>4.1300000000000003E-2</v>
      </c>
      <c r="N79" s="78">
        <v>6.1899999999999997E-2</v>
      </c>
      <c r="O79" s="77">
        <v>722000</v>
      </c>
      <c r="P79" s="77">
        <v>90.211250000000007</v>
      </c>
      <c r="Q79" s="77">
        <v>0</v>
      </c>
      <c r="R79" s="77">
        <v>2279.6382874999999</v>
      </c>
      <c r="S79" s="78">
        <v>1.4E-3</v>
      </c>
      <c r="T79" s="78">
        <v>1.8599999999999998E-2</v>
      </c>
      <c r="U79" s="78">
        <v>1.2999999999999999E-3</v>
      </c>
    </row>
    <row r="80" spans="2:21">
      <c r="B80" t="s">
        <v>242</v>
      </c>
      <c r="C80" s="16"/>
      <c r="D80" s="16"/>
      <c r="E80" s="16"/>
      <c r="F80" s="16"/>
    </row>
    <row r="81" spans="2:6">
      <c r="B81" t="s">
        <v>303</v>
      </c>
      <c r="C81" s="16"/>
      <c r="D81" s="16"/>
      <c r="E81" s="16"/>
      <c r="F81" s="16"/>
    </row>
    <row r="82" spans="2:6">
      <c r="B82" t="s">
        <v>304</v>
      </c>
      <c r="C82" s="16"/>
      <c r="D82" s="16"/>
      <c r="E82" s="16"/>
      <c r="F82" s="16"/>
    </row>
    <row r="83" spans="2:6">
      <c r="B83" t="s">
        <v>305</v>
      </c>
      <c r="C83" s="16"/>
      <c r="D83" s="16"/>
      <c r="E83" s="16"/>
      <c r="F83" s="16"/>
    </row>
    <row r="84" spans="2:6">
      <c r="B84" t="s">
        <v>306</v>
      </c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28211800.84</v>
      </c>
      <c r="J11" s="7"/>
      <c r="K11" s="75">
        <v>19.238489999999999</v>
      </c>
      <c r="L11" s="75">
        <v>384710.80973929999</v>
      </c>
      <c r="M11" s="7"/>
      <c r="N11" s="76">
        <v>1</v>
      </c>
      <c r="O11" s="76">
        <v>0.22570000000000001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24333580.84</v>
      </c>
      <c r="K12" s="81">
        <v>19.238489999999999</v>
      </c>
      <c r="L12" s="81">
        <v>281026.7287493</v>
      </c>
      <c r="N12" s="80">
        <v>0.73050000000000004</v>
      </c>
      <c r="O12" s="80">
        <v>0.16489999999999999</v>
      </c>
    </row>
    <row r="13" spans="2:62">
      <c r="B13" s="79" t="s">
        <v>548</v>
      </c>
      <c r="E13" s="16"/>
      <c r="F13" s="16"/>
      <c r="G13" s="16"/>
      <c r="I13" s="81">
        <v>5524639.1699999999</v>
      </c>
      <c r="K13" s="81">
        <v>19.238489999999999</v>
      </c>
      <c r="L13" s="81">
        <v>155317.81628940001</v>
      </c>
      <c r="N13" s="80">
        <v>0.4037</v>
      </c>
      <c r="O13" s="80">
        <v>9.11E-2</v>
      </c>
    </row>
    <row r="14" spans="2:62">
      <c r="B14" t="s">
        <v>549</v>
      </c>
      <c r="C14" t="s">
        <v>550</v>
      </c>
      <c r="D14" t="s">
        <v>100</v>
      </c>
      <c r="E14" t="s">
        <v>123</v>
      </c>
      <c r="F14" t="s">
        <v>518</v>
      </c>
      <c r="G14" t="s">
        <v>342</v>
      </c>
      <c r="H14" t="s">
        <v>102</v>
      </c>
      <c r="I14" s="77">
        <v>136062</v>
      </c>
      <c r="J14" s="77">
        <v>3425</v>
      </c>
      <c r="K14" s="77">
        <v>0</v>
      </c>
      <c r="L14" s="77">
        <v>4660.1234999999997</v>
      </c>
      <c r="M14" s="78">
        <v>6.9999999999999999E-4</v>
      </c>
      <c r="N14" s="78">
        <v>1.21E-2</v>
      </c>
      <c r="O14" s="78">
        <v>2.7000000000000001E-3</v>
      </c>
    </row>
    <row r="15" spans="2:62">
      <c r="B15" t="s">
        <v>551</v>
      </c>
      <c r="C15" t="s">
        <v>552</v>
      </c>
      <c r="D15" t="s">
        <v>100</v>
      </c>
      <c r="E15" t="s">
        <v>123</v>
      </c>
      <c r="F15" t="s">
        <v>553</v>
      </c>
      <c r="G15" t="s">
        <v>501</v>
      </c>
      <c r="H15" t="s">
        <v>102</v>
      </c>
      <c r="I15" s="77">
        <v>12850</v>
      </c>
      <c r="J15" s="77">
        <v>26550</v>
      </c>
      <c r="K15" s="77">
        <v>0</v>
      </c>
      <c r="L15" s="77">
        <v>3411.6750000000002</v>
      </c>
      <c r="M15" s="78">
        <v>2.0000000000000001E-4</v>
      </c>
      <c r="N15" s="78">
        <v>8.8999999999999999E-3</v>
      </c>
      <c r="O15" s="78">
        <v>2E-3</v>
      </c>
    </row>
    <row r="16" spans="2:62">
      <c r="B16" t="s">
        <v>554</v>
      </c>
      <c r="C16" t="s">
        <v>555</v>
      </c>
      <c r="D16" t="s">
        <v>100</v>
      </c>
      <c r="E16" t="s">
        <v>123</v>
      </c>
      <c r="F16" t="s">
        <v>505</v>
      </c>
      <c r="G16" t="s">
        <v>501</v>
      </c>
      <c r="H16" t="s">
        <v>102</v>
      </c>
      <c r="I16" s="77">
        <v>491996</v>
      </c>
      <c r="J16" s="77">
        <v>1057</v>
      </c>
      <c r="K16" s="77">
        <v>0</v>
      </c>
      <c r="L16" s="77">
        <v>5200.3977199999999</v>
      </c>
      <c r="M16" s="78">
        <v>8.9999999999999998E-4</v>
      </c>
      <c r="N16" s="78">
        <v>1.35E-2</v>
      </c>
      <c r="O16" s="78">
        <v>3.0999999999999999E-3</v>
      </c>
    </row>
    <row r="17" spans="2:15">
      <c r="B17" t="s">
        <v>556</v>
      </c>
      <c r="C17" t="s">
        <v>557</v>
      </c>
      <c r="D17" t="s">
        <v>100</v>
      </c>
      <c r="E17" t="s">
        <v>123</v>
      </c>
      <c r="F17" t="s">
        <v>558</v>
      </c>
      <c r="G17" t="s">
        <v>473</v>
      </c>
      <c r="H17" t="s">
        <v>102</v>
      </c>
      <c r="I17" s="77">
        <v>76822</v>
      </c>
      <c r="J17" s="77">
        <v>3446</v>
      </c>
      <c r="K17" s="77">
        <v>0</v>
      </c>
      <c r="L17" s="77">
        <v>2647.2861200000002</v>
      </c>
      <c r="M17" s="78">
        <v>2.9999999999999997E-4</v>
      </c>
      <c r="N17" s="78">
        <v>6.8999999999999999E-3</v>
      </c>
      <c r="O17" s="78">
        <v>1.6000000000000001E-3</v>
      </c>
    </row>
    <row r="18" spans="2:15">
      <c r="B18" t="s">
        <v>559</v>
      </c>
      <c r="C18" t="s">
        <v>560</v>
      </c>
      <c r="D18" t="s">
        <v>100</v>
      </c>
      <c r="E18" t="s">
        <v>123</v>
      </c>
      <c r="F18" t="s">
        <v>561</v>
      </c>
      <c r="G18" t="s">
        <v>473</v>
      </c>
      <c r="H18" t="s">
        <v>102</v>
      </c>
      <c r="I18" s="77">
        <v>35108</v>
      </c>
      <c r="J18" s="77">
        <v>3402</v>
      </c>
      <c r="K18" s="77">
        <v>0</v>
      </c>
      <c r="L18" s="77">
        <v>1194.3741600000001</v>
      </c>
      <c r="M18" s="78">
        <v>2.0000000000000001E-4</v>
      </c>
      <c r="N18" s="78">
        <v>3.0999999999999999E-3</v>
      </c>
      <c r="O18" s="78">
        <v>6.9999999999999999E-4</v>
      </c>
    </row>
    <row r="19" spans="2:15">
      <c r="B19" t="s">
        <v>562</v>
      </c>
      <c r="C19" t="s">
        <v>563</v>
      </c>
      <c r="D19" t="s">
        <v>100</v>
      </c>
      <c r="E19" t="s">
        <v>123</v>
      </c>
      <c r="F19" t="s">
        <v>564</v>
      </c>
      <c r="G19" t="s">
        <v>565</v>
      </c>
      <c r="H19" t="s">
        <v>102</v>
      </c>
      <c r="I19" s="77">
        <v>11006</v>
      </c>
      <c r="J19" s="77">
        <v>79720</v>
      </c>
      <c r="K19" s="77">
        <v>19.238489999999999</v>
      </c>
      <c r="L19" s="77">
        <v>8793.2216900000003</v>
      </c>
      <c r="M19" s="78">
        <v>2.0000000000000001E-4</v>
      </c>
      <c r="N19" s="78">
        <v>2.29E-2</v>
      </c>
      <c r="O19" s="78">
        <v>5.1999999999999998E-3</v>
      </c>
    </row>
    <row r="20" spans="2:15">
      <c r="B20" t="s">
        <v>566</v>
      </c>
      <c r="C20" t="s">
        <v>567</v>
      </c>
      <c r="D20" t="s">
        <v>100</v>
      </c>
      <c r="E20" t="s">
        <v>123</v>
      </c>
      <c r="F20" t="s">
        <v>440</v>
      </c>
      <c r="G20" t="s">
        <v>436</v>
      </c>
      <c r="H20" t="s">
        <v>102</v>
      </c>
      <c r="I20" s="77">
        <v>944.07</v>
      </c>
      <c r="J20" s="77">
        <v>2062</v>
      </c>
      <c r="K20" s="77">
        <v>0</v>
      </c>
      <c r="L20" s="77">
        <v>19.466723399999999</v>
      </c>
      <c r="M20" s="78">
        <v>5.0000000000000001E-4</v>
      </c>
      <c r="N20" s="78">
        <v>1E-4</v>
      </c>
      <c r="O20" s="78">
        <v>0</v>
      </c>
    </row>
    <row r="21" spans="2:15">
      <c r="B21" t="s">
        <v>568</v>
      </c>
      <c r="C21" t="s">
        <v>569</v>
      </c>
      <c r="D21" t="s">
        <v>100</v>
      </c>
      <c r="E21" t="s">
        <v>123</v>
      </c>
      <c r="F21" t="s">
        <v>440</v>
      </c>
      <c r="G21" t="s">
        <v>436</v>
      </c>
      <c r="H21" t="s">
        <v>102</v>
      </c>
      <c r="I21" s="77">
        <v>193535</v>
      </c>
      <c r="J21" s="77">
        <v>1422</v>
      </c>
      <c r="K21" s="77">
        <v>0</v>
      </c>
      <c r="L21" s="77">
        <v>2752.0677000000001</v>
      </c>
      <c r="M21" s="78">
        <v>4.0000000000000002E-4</v>
      </c>
      <c r="N21" s="78">
        <v>7.1999999999999998E-3</v>
      </c>
      <c r="O21" s="78">
        <v>1.6000000000000001E-3</v>
      </c>
    </row>
    <row r="22" spans="2:15">
      <c r="B22" t="s">
        <v>570</v>
      </c>
      <c r="C22" t="s">
        <v>571</v>
      </c>
      <c r="D22" t="s">
        <v>100</v>
      </c>
      <c r="E22" t="s">
        <v>123</v>
      </c>
      <c r="F22" t="s">
        <v>572</v>
      </c>
      <c r="G22" t="s">
        <v>314</v>
      </c>
      <c r="H22" t="s">
        <v>102</v>
      </c>
      <c r="I22" s="77">
        <v>35739</v>
      </c>
      <c r="J22" s="77">
        <v>13010</v>
      </c>
      <c r="K22" s="77">
        <v>0</v>
      </c>
      <c r="L22" s="77">
        <v>4649.6439</v>
      </c>
      <c r="M22" s="78">
        <v>4.0000000000000002E-4</v>
      </c>
      <c r="N22" s="78">
        <v>1.21E-2</v>
      </c>
      <c r="O22" s="78">
        <v>2.7000000000000001E-3</v>
      </c>
    </row>
    <row r="23" spans="2:15">
      <c r="B23" t="s">
        <v>573</v>
      </c>
      <c r="C23" t="s">
        <v>574</v>
      </c>
      <c r="D23" t="s">
        <v>100</v>
      </c>
      <c r="E23" t="s">
        <v>123</v>
      </c>
      <c r="F23" t="s">
        <v>575</v>
      </c>
      <c r="G23" t="s">
        <v>314</v>
      </c>
      <c r="H23" t="s">
        <v>102</v>
      </c>
      <c r="I23" s="77">
        <v>569145</v>
      </c>
      <c r="J23" s="77">
        <v>1816</v>
      </c>
      <c r="K23" s="77">
        <v>0</v>
      </c>
      <c r="L23" s="77">
        <v>10335.673199999999</v>
      </c>
      <c r="M23" s="78">
        <v>5.0000000000000001E-4</v>
      </c>
      <c r="N23" s="78">
        <v>2.69E-2</v>
      </c>
      <c r="O23" s="78">
        <v>6.1000000000000004E-3</v>
      </c>
    </row>
    <row r="24" spans="2:15">
      <c r="B24" t="s">
        <v>576</v>
      </c>
      <c r="C24" t="s">
        <v>577</v>
      </c>
      <c r="D24" t="s">
        <v>100</v>
      </c>
      <c r="E24" t="s">
        <v>123</v>
      </c>
      <c r="F24" t="s">
        <v>578</v>
      </c>
      <c r="G24" t="s">
        <v>314</v>
      </c>
      <c r="H24" t="s">
        <v>102</v>
      </c>
      <c r="I24" s="77">
        <v>746411</v>
      </c>
      <c r="J24" s="77">
        <v>3105</v>
      </c>
      <c r="K24" s="77">
        <v>0</v>
      </c>
      <c r="L24" s="77">
        <v>23176.061549999999</v>
      </c>
      <c r="M24" s="78">
        <v>5.0000000000000001E-4</v>
      </c>
      <c r="N24" s="78">
        <v>6.0199999999999997E-2</v>
      </c>
      <c r="O24" s="78">
        <v>1.3599999999999999E-2</v>
      </c>
    </row>
    <row r="25" spans="2:15">
      <c r="B25" t="s">
        <v>579</v>
      </c>
      <c r="C25" t="s">
        <v>580</v>
      </c>
      <c r="D25" t="s">
        <v>100</v>
      </c>
      <c r="E25" t="s">
        <v>123</v>
      </c>
      <c r="F25" t="s">
        <v>581</v>
      </c>
      <c r="G25" t="s">
        <v>314</v>
      </c>
      <c r="H25" t="s">
        <v>102</v>
      </c>
      <c r="I25" s="77">
        <v>43872</v>
      </c>
      <c r="J25" s="77">
        <v>11550</v>
      </c>
      <c r="K25" s="77">
        <v>0</v>
      </c>
      <c r="L25" s="77">
        <v>5067.2160000000003</v>
      </c>
      <c r="M25" s="78">
        <v>2.0000000000000001E-4</v>
      </c>
      <c r="N25" s="78">
        <v>1.32E-2</v>
      </c>
      <c r="O25" s="78">
        <v>3.0000000000000001E-3</v>
      </c>
    </row>
    <row r="26" spans="2:15">
      <c r="B26" t="s">
        <v>582</v>
      </c>
      <c r="C26" t="s">
        <v>583</v>
      </c>
      <c r="D26" t="s">
        <v>100</v>
      </c>
      <c r="E26" t="s">
        <v>123</v>
      </c>
      <c r="F26" t="s">
        <v>326</v>
      </c>
      <c r="G26" t="s">
        <v>314</v>
      </c>
      <c r="H26" t="s">
        <v>102</v>
      </c>
      <c r="I26" s="77">
        <v>450672</v>
      </c>
      <c r="J26" s="77">
        <v>2916</v>
      </c>
      <c r="K26" s="77">
        <v>0</v>
      </c>
      <c r="L26" s="77">
        <v>13141.595520000001</v>
      </c>
      <c r="M26" s="78">
        <v>2.9999999999999997E-4</v>
      </c>
      <c r="N26" s="78">
        <v>3.4200000000000001E-2</v>
      </c>
      <c r="O26" s="78">
        <v>7.7000000000000002E-3</v>
      </c>
    </row>
    <row r="27" spans="2:15">
      <c r="B27" t="s">
        <v>584</v>
      </c>
      <c r="C27" t="s">
        <v>585</v>
      </c>
      <c r="D27" t="s">
        <v>100</v>
      </c>
      <c r="E27" t="s">
        <v>123</v>
      </c>
      <c r="F27" t="s">
        <v>537</v>
      </c>
      <c r="G27" t="s">
        <v>538</v>
      </c>
      <c r="H27" t="s">
        <v>102</v>
      </c>
      <c r="I27" s="77">
        <v>1938</v>
      </c>
      <c r="J27" s="77">
        <v>153500</v>
      </c>
      <c r="K27" s="77">
        <v>0</v>
      </c>
      <c r="L27" s="77">
        <v>2974.83</v>
      </c>
      <c r="M27" s="78">
        <v>2.9999999999999997E-4</v>
      </c>
      <c r="N27" s="78">
        <v>7.7000000000000002E-3</v>
      </c>
      <c r="O27" s="78">
        <v>1.6999999999999999E-3</v>
      </c>
    </row>
    <row r="28" spans="2:15">
      <c r="B28" t="s">
        <v>586</v>
      </c>
      <c r="C28" t="s">
        <v>587</v>
      </c>
      <c r="D28" t="s">
        <v>100</v>
      </c>
      <c r="E28" t="s">
        <v>123</v>
      </c>
      <c r="F28" t="s">
        <v>461</v>
      </c>
      <c r="G28" t="s">
        <v>390</v>
      </c>
      <c r="H28" t="s">
        <v>102</v>
      </c>
      <c r="I28" s="77">
        <v>188657</v>
      </c>
      <c r="J28" s="77">
        <v>3169</v>
      </c>
      <c r="K28" s="77">
        <v>0</v>
      </c>
      <c r="L28" s="77">
        <v>5978.5403299999998</v>
      </c>
      <c r="M28" s="78">
        <v>1E-4</v>
      </c>
      <c r="N28" s="78">
        <v>1.55E-2</v>
      </c>
      <c r="O28" s="78">
        <v>3.5000000000000001E-3</v>
      </c>
    </row>
    <row r="29" spans="2:15">
      <c r="B29" t="s">
        <v>588</v>
      </c>
      <c r="C29" t="s">
        <v>589</v>
      </c>
      <c r="D29" t="s">
        <v>100</v>
      </c>
      <c r="E29" t="s">
        <v>123</v>
      </c>
      <c r="F29" t="s">
        <v>590</v>
      </c>
      <c r="G29" t="s">
        <v>591</v>
      </c>
      <c r="H29" t="s">
        <v>102</v>
      </c>
      <c r="I29" s="77">
        <v>5446</v>
      </c>
      <c r="J29" s="77">
        <v>30360</v>
      </c>
      <c r="K29" s="77">
        <v>0</v>
      </c>
      <c r="L29" s="77">
        <v>1653.4056</v>
      </c>
      <c r="M29" s="78">
        <v>2.0000000000000001E-4</v>
      </c>
      <c r="N29" s="78">
        <v>4.3E-3</v>
      </c>
      <c r="O29" s="78">
        <v>1E-3</v>
      </c>
    </row>
    <row r="30" spans="2:15">
      <c r="B30" t="s">
        <v>592</v>
      </c>
      <c r="C30" t="s">
        <v>593</v>
      </c>
      <c r="D30" t="s">
        <v>100</v>
      </c>
      <c r="E30" t="s">
        <v>123</v>
      </c>
      <c r="F30" t="s">
        <v>594</v>
      </c>
      <c r="G30" t="s">
        <v>595</v>
      </c>
      <c r="H30" t="s">
        <v>102</v>
      </c>
      <c r="I30" s="77">
        <v>35422</v>
      </c>
      <c r="J30" s="77">
        <v>8574</v>
      </c>
      <c r="K30" s="77">
        <v>0</v>
      </c>
      <c r="L30" s="77">
        <v>3037.0822800000001</v>
      </c>
      <c r="M30" s="78">
        <v>2.9999999999999997E-4</v>
      </c>
      <c r="N30" s="78">
        <v>7.9000000000000008E-3</v>
      </c>
      <c r="O30" s="78">
        <v>1.8E-3</v>
      </c>
    </row>
    <row r="31" spans="2:15">
      <c r="B31" t="s">
        <v>596</v>
      </c>
      <c r="C31" t="s">
        <v>597</v>
      </c>
      <c r="D31" t="s">
        <v>100</v>
      </c>
      <c r="E31" t="s">
        <v>123</v>
      </c>
      <c r="F31" t="s">
        <v>491</v>
      </c>
      <c r="G31" t="s">
        <v>492</v>
      </c>
      <c r="H31" t="s">
        <v>102</v>
      </c>
      <c r="I31" s="77">
        <v>156905</v>
      </c>
      <c r="J31" s="77">
        <v>2850</v>
      </c>
      <c r="K31" s="77">
        <v>0</v>
      </c>
      <c r="L31" s="77">
        <v>4471.7924999999996</v>
      </c>
      <c r="M31" s="78">
        <v>4.0000000000000002E-4</v>
      </c>
      <c r="N31" s="78">
        <v>1.1599999999999999E-2</v>
      </c>
      <c r="O31" s="78">
        <v>2.5999999999999999E-3</v>
      </c>
    </row>
    <row r="32" spans="2:15">
      <c r="B32" t="s">
        <v>598</v>
      </c>
      <c r="C32" t="s">
        <v>599</v>
      </c>
      <c r="D32" t="s">
        <v>100</v>
      </c>
      <c r="E32" t="s">
        <v>123</v>
      </c>
      <c r="F32" t="s">
        <v>361</v>
      </c>
      <c r="G32" t="s">
        <v>348</v>
      </c>
      <c r="H32" t="s">
        <v>102</v>
      </c>
      <c r="I32" s="77">
        <v>17190</v>
      </c>
      <c r="J32" s="77">
        <v>5958</v>
      </c>
      <c r="K32" s="77">
        <v>0</v>
      </c>
      <c r="L32" s="77">
        <v>1024.1802</v>
      </c>
      <c r="M32" s="78">
        <v>1E-4</v>
      </c>
      <c r="N32" s="78">
        <v>2.7000000000000001E-3</v>
      </c>
      <c r="O32" s="78">
        <v>5.9999999999999995E-4</v>
      </c>
    </row>
    <row r="33" spans="2:15">
      <c r="B33" t="s">
        <v>600</v>
      </c>
      <c r="C33" t="s">
        <v>601</v>
      </c>
      <c r="D33" t="s">
        <v>100</v>
      </c>
      <c r="E33" t="s">
        <v>123</v>
      </c>
      <c r="F33" t="s">
        <v>395</v>
      </c>
      <c r="G33" t="s">
        <v>348</v>
      </c>
      <c r="H33" t="s">
        <v>102</v>
      </c>
      <c r="I33" s="77">
        <v>109821</v>
      </c>
      <c r="J33" s="77">
        <v>4376</v>
      </c>
      <c r="K33" s="77">
        <v>0</v>
      </c>
      <c r="L33" s="77">
        <v>4805.7669599999999</v>
      </c>
      <c r="M33" s="78">
        <v>5.9999999999999995E-4</v>
      </c>
      <c r="N33" s="78">
        <v>1.2500000000000001E-2</v>
      </c>
      <c r="O33" s="78">
        <v>2.8E-3</v>
      </c>
    </row>
    <row r="34" spans="2:15">
      <c r="B34" t="s">
        <v>602</v>
      </c>
      <c r="C34" t="s">
        <v>603</v>
      </c>
      <c r="D34" t="s">
        <v>100</v>
      </c>
      <c r="E34" t="s">
        <v>123</v>
      </c>
      <c r="F34" t="s">
        <v>604</v>
      </c>
      <c r="G34" t="s">
        <v>348</v>
      </c>
      <c r="H34" t="s">
        <v>102</v>
      </c>
      <c r="I34" s="77">
        <v>125533</v>
      </c>
      <c r="J34" s="77">
        <v>2098</v>
      </c>
      <c r="K34" s="77">
        <v>0</v>
      </c>
      <c r="L34" s="77">
        <v>2633.6823399999998</v>
      </c>
      <c r="M34" s="78">
        <v>2.9999999999999997E-4</v>
      </c>
      <c r="N34" s="78">
        <v>6.7999999999999996E-3</v>
      </c>
      <c r="O34" s="78">
        <v>1.5E-3</v>
      </c>
    </row>
    <row r="35" spans="2:15">
      <c r="B35" t="s">
        <v>605</v>
      </c>
      <c r="C35" t="s">
        <v>606</v>
      </c>
      <c r="D35" t="s">
        <v>100</v>
      </c>
      <c r="E35" t="s">
        <v>123</v>
      </c>
      <c r="F35" t="s">
        <v>398</v>
      </c>
      <c r="G35" t="s">
        <v>348</v>
      </c>
      <c r="H35" t="s">
        <v>102</v>
      </c>
      <c r="I35" s="77">
        <v>13741</v>
      </c>
      <c r="J35" s="77">
        <v>42990</v>
      </c>
      <c r="K35" s="77">
        <v>0</v>
      </c>
      <c r="L35" s="77">
        <v>5907.2559000000001</v>
      </c>
      <c r="M35" s="78">
        <v>5.9999999999999995E-4</v>
      </c>
      <c r="N35" s="78">
        <v>1.54E-2</v>
      </c>
      <c r="O35" s="78">
        <v>3.5000000000000001E-3</v>
      </c>
    </row>
    <row r="36" spans="2:15">
      <c r="B36" t="s">
        <v>607</v>
      </c>
      <c r="C36" t="s">
        <v>608</v>
      </c>
      <c r="D36" t="s">
        <v>100</v>
      </c>
      <c r="E36" t="s">
        <v>123</v>
      </c>
      <c r="F36" t="s">
        <v>370</v>
      </c>
      <c r="G36" t="s">
        <v>348</v>
      </c>
      <c r="H36" t="s">
        <v>102</v>
      </c>
      <c r="I36" s="77">
        <v>294407.09999999998</v>
      </c>
      <c r="J36" s="77">
        <v>1016</v>
      </c>
      <c r="K36" s="77">
        <v>0</v>
      </c>
      <c r="L36" s="77">
        <v>2991.176136</v>
      </c>
      <c r="M36" s="78">
        <v>4.0000000000000002E-4</v>
      </c>
      <c r="N36" s="78">
        <v>7.7999999999999996E-3</v>
      </c>
      <c r="O36" s="78">
        <v>1.8E-3</v>
      </c>
    </row>
    <row r="37" spans="2:15">
      <c r="B37" t="s">
        <v>609</v>
      </c>
      <c r="C37" t="s">
        <v>610</v>
      </c>
      <c r="D37" t="s">
        <v>100</v>
      </c>
      <c r="E37" t="s">
        <v>123</v>
      </c>
      <c r="F37" t="s">
        <v>377</v>
      </c>
      <c r="G37" t="s">
        <v>348</v>
      </c>
      <c r="H37" t="s">
        <v>102</v>
      </c>
      <c r="I37" s="77">
        <v>14888</v>
      </c>
      <c r="J37" s="77">
        <v>23300</v>
      </c>
      <c r="K37" s="77">
        <v>0</v>
      </c>
      <c r="L37" s="77">
        <v>3468.904</v>
      </c>
      <c r="M37" s="78">
        <v>2.9999999999999997E-4</v>
      </c>
      <c r="N37" s="78">
        <v>8.9999999999999993E-3</v>
      </c>
      <c r="O37" s="78">
        <v>2E-3</v>
      </c>
    </row>
    <row r="38" spans="2:15">
      <c r="B38" t="s">
        <v>611</v>
      </c>
      <c r="C38" t="s">
        <v>612</v>
      </c>
      <c r="D38" t="s">
        <v>100</v>
      </c>
      <c r="E38" t="s">
        <v>123</v>
      </c>
      <c r="F38" t="s">
        <v>351</v>
      </c>
      <c r="G38" t="s">
        <v>348</v>
      </c>
      <c r="H38" t="s">
        <v>102</v>
      </c>
      <c r="I38" s="77">
        <v>26472</v>
      </c>
      <c r="J38" s="77">
        <v>24440</v>
      </c>
      <c r="K38" s="77">
        <v>0</v>
      </c>
      <c r="L38" s="77">
        <v>6469.7568000000001</v>
      </c>
      <c r="M38" s="78">
        <v>2.0000000000000001E-4</v>
      </c>
      <c r="N38" s="78">
        <v>1.6799999999999999E-2</v>
      </c>
      <c r="O38" s="78">
        <v>3.8E-3</v>
      </c>
    </row>
    <row r="39" spans="2:15">
      <c r="B39" t="s">
        <v>613</v>
      </c>
      <c r="C39" t="s">
        <v>614</v>
      </c>
      <c r="D39" t="s">
        <v>100</v>
      </c>
      <c r="E39" t="s">
        <v>123</v>
      </c>
      <c r="F39" t="s">
        <v>615</v>
      </c>
      <c r="G39" t="s">
        <v>616</v>
      </c>
      <c r="H39" t="s">
        <v>102</v>
      </c>
      <c r="I39" s="77">
        <v>157987</v>
      </c>
      <c r="J39" s="77">
        <v>2670</v>
      </c>
      <c r="K39" s="77">
        <v>0</v>
      </c>
      <c r="L39" s="77">
        <v>4218.2529000000004</v>
      </c>
      <c r="M39" s="78">
        <v>1E-4</v>
      </c>
      <c r="N39" s="78">
        <v>1.0999999999999999E-2</v>
      </c>
      <c r="O39" s="78">
        <v>2.5000000000000001E-3</v>
      </c>
    </row>
    <row r="40" spans="2:15">
      <c r="B40" t="s">
        <v>617</v>
      </c>
      <c r="C40" t="s">
        <v>618</v>
      </c>
      <c r="D40" t="s">
        <v>100</v>
      </c>
      <c r="E40" t="s">
        <v>123</v>
      </c>
      <c r="F40" t="s">
        <v>384</v>
      </c>
      <c r="G40" t="s">
        <v>385</v>
      </c>
      <c r="H40" t="s">
        <v>102</v>
      </c>
      <c r="I40" s="77">
        <v>335660</v>
      </c>
      <c r="J40" s="77">
        <v>2290</v>
      </c>
      <c r="K40" s="77">
        <v>0</v>
      </c>
      <c r="L40" s="77">
        <v>7686.6139999999996</v>
      </c>
      <c r="M40" s="78">
        <v>1.1999999999999999E-3</v>
      </c>
      <c r="N40" s="78">
        <v>0.02</v>
      </c>
      <c r="O40" s="78">
        <v>4.4999999999999997E-3</v>
      </c>
    </row>
    <row r="41" spans="2:15">
      <c r="B41" t="s">
        <v>619</v>
      </c>
      <c r="C41" t="s">
        <v>620</v>
      </c>
      <c r="D41" t="s">
        <v>100</v>
      </c>
      <c r="E41" t="s">
        <v>123</v>
      </c>
      <c r="F41" t="s">
        <v>621</v>
      </c>
      <c r="G41" t="s">
        <v>129</v>
      </c>
      <c r="H41" t="s">
        <v>102</v>
      </c>
      <c r="I41" s="77">
        <v>9392</v>
      </c>
      <c r="J41" s="77">
        <v>67050</v>
      </c>
      <c r="K41" s="77">
        <v>0</v>
      </c>
      <c r="L41" s="77">
        <v>6297.3360000000002</v>
      </c>
      <c r="M41" s="78">
        <v>1E-4</v>
      </c>
      <c r="N41" s="78">
        <v>1.6400000000000001E-2</v>
      </c>
      <c r="O41" s="78">
        <v>3.7000000000000002E-3</v>
      </c>
    </row>
    <row r="42" spans="2:15">
      <c r="B42" t="s">
        <v>622</v>
      </c>
      <c r="C42" t="s">
        <v>623</v>
      </c>
      <c r="D42" t="s">
        <v>100</v>
      </c>
      <c r="E42" t="s">
        <v>123</v>
      </c>
      <c r="F42" t="s">
        <v>468</v>
      </c>
      <c r="G42" t="s">
        <v>132</v>
      </c>
      <c r="H42" t="s">
        <v>102</v>
      </c>
      <c r="I42" s="77">
        <v>1227018</v>
      </c>
      <c r="J42" s="77">
        <v>542</v>
      </c>
      <c r="K42" s="77">
        <v>0</v>
      </c>
      <c r="L42" s="77">
        <v>6650.4375600000003</v>
      </c>
      <c r="M42" s="78">
        <v>4.0000000000000002E-4</v>
      </c>
      <c r="N42" s="78">
        <v>1.7299999999999999E-2</v>
      </c>
      <c r="O42" s="78">
        <v>3.8999999999999998E-3</v>
      </c>
    </row>
    <row r="43" spans="2:15">
      <c r="B43" s="79" t="s">
        <v>624</v>
      </c>
      <c r="E43" s="16"/>
      <c r="F43" s="16"/>
      <c r="G43" s="16"/>
      <c r="I43" s="81">
        <v>3705829.67</v>
      </c>
      <c r="K43" s="81">
        <v>0</v>
      </c>
      <c r="L43" s="81">
        <v>82838.709740899998</v>
      </c>
      <c r="N43" s="80">
        <v>0.21529999999999999</v>
      </c>
      <c r="O43" s="80">
        <v>4.8599999999999997E-2</v>
      </c>
    </row>
    <row r="44" spans="2:15">
      <c r="B44" t="s">
        <v>625</v>
      </c>
      <c r="C44" t="s">
        <v>626</v>
      </c>
      <c r="D44" t="s">
        <v>100</v>
      </c>
      <c r="E44" t="s">
        <v>123</v>
      </c>
      <c r="F44" t="s">
        <v>500</v>
      </c>
      <c r="G44" t="s">
        <v>501</v>
      </c>
      <c r="H44" t="s">
        <v>102</v>
      </c>
      <c r="I44" s="77">
        <v>561635</v>
      </c>
      <c r="J44" s="77">
        <v>662.9</v>
      </c>
      <c r="K44" s="77">
        <v>0</v>
      </c>
      <c r="L44" s="77">
        <v>3723.0784149999999</v>
      </c>
      <c r="M44" s="78">
        <v>5.9999999999999995E-4</v>
      </c>
      <c r="N44" s="78">
        <v>9.7000000000000003E-3</v>
      </c>
      <c r="O44" s="78">
        <v>2.2000000000000001E-3</v>
      </c>
    </row>
    <row r="45" spans="2:15">
      <c r="B45" t="s">
        <v>627</v>
      </c>
      <c r="C45" t="s">
        <v>628</v>
      </c>
      <c r="D45" t="s">
        <v>100</v>
      </c>
      <c r="E45" t="s">
        <v>123</v>
      </c>
      <c r="F45" t="s">
        <v>629</v>
      </c>
      <c r="G45" t="s">
        <v>473</v>
      </c>
      <c r="H45" t="s">
        <v>102</v>
      </c>
      <c r="I45" s="77">
        <v>83123</v>
      </c>
      <c r="J45" s="77">
        <v>6211</v>
      </c>
      <c r="K45" s="77">
        <v>0</v>
      </c>
      <c r="L45" s="77">
        <v>5162.7695299999996</v>
      </c>
      <c r="M45" s="78">
        <v>1.1000000000000001E-3</v>
      </c>
      <c r="N45" s="78">
        <v>1.34E-2</v>
      </c>
      <c r="O45" s="78">
        <v>3.0000000000000001E-3</v>
      </c>
    </row>
    <row r="46" spans="2:15">
      <c r="B46" t="s">
        <v>630</v>
      </c>
      <c r="C46" t="s">
        <v>631</v>
      </c>
      <c r="D46" t="s">
        <v>100</v>
      </c>
      <c r="E46" t="s">
        <v>123</v>
      </c>
      <c r="F46" t="s">
        <v>632</v>
      </c>
      <c r="G46" t="s">
        <v>436</v>
      </c>
      <c r="H46" t="s">
        <v>102</v>
      </c>
      <c r="I46" s="77">
        <v>39920</v>
      </c>
      <c r="J46" s="77">
        <v>18000</v>
      </c>
      <c r="K46" s="77">
        <v>0</v>
      </c>
      <c r="L46" s="77">
        <v>7185.6</v>
      </c>
      <c r="M46" s="78">
        <v>3.2000000000000002E-3</v>
      </c>
      <c r="N46" s="78">
        <v>1.8700000000000001E-2</v>
      </c>
      <c r="O46" s="78">
        <v>4.1999999999999997E-3</v>
      </c>
    </row>
    <row r="47" spans="2:15">
      <c r="B47" t="s">
        <v>633</v>
      </c>
      <c r="C47" t="s">
        <v>634</v>
      </c>
      <c r="D47" t="s">
        <v>100</v>
      </c>
      <c r="E47" t="s">
        <v>123</v>
      </c>
      <c r="F47" t="s">
        <v>481</v>
      </c>
      <c r="G47" t="s">
        <v>436</v>
      </c>
      <c r="H47" t="s">
        <v>102</v>
      </c>
      <c r="I47" s="77">
        <v>20105</v>
      </c>
      <c r="J47" s="77">
        <v>26650</v>
      </c>
      <c r="K47" s="77">
        <v>0</v>
      </c>
      <c r="L47" s="77">
        <v>5357.9825000000001</v>
      </c>
      <c r="M47" s="78">
        <v>1.1000000000000001E-3</v>
      </c>
      <c r="N47" s="78">
        <v>1.3899999999999999E-2</v>
      </c>
      <c r="O47" s="78">
        <v>3.0999999999999999E-3</v>
      </c>
    </row>
    <row r="48" spans="2:15">
      <c r="B48" t="s">
        <v>635</v>
      </c>
      <c r="C48" t="s">
        <v>636</v>
      </c>
      <c r="D48" t="s">
        <v>100</v>
      </c>
      <c r="E48" t="s">
        <v>123</v>
      </c>
      <c r="F48" t="s">
        <v>637</v>
      </c>
      <c r="G48" t="s">
        <v>436</v>
      </c>
      <c r="H48" t="s">
        <v>102</v>
      </c>
      <c r="I48" s="77">
        <v>456968</v>
      </c>
      <c r="J48" s="77">
        <v>2238</v>
      </c>
      <c r="K48" s="77">
        <v>0</v>
      </c>
      <c r="L48" s="77">
        <v>10226.94384</v>
      </c>
      <c r="M48" s="78">
        <v>7.4999999999999997E-3</v>
      </c>
      <c r="N48" s="78">
        <v>2.6599999999999999E-2</v>
      </c>
      <c r="O48" s="78">
        <v>6.0000000000000001E-3</v>
      </c>
    </row>
    <row r="49" spans="2:15">
      <c r="B49" t="s">
        <v>638</v>
      </c>
      <c r="C49" t="s">
        <v>639</v>
      </c>
      <c r="D49" t="s">
        <v>100</v>
      </c>
      <c r="E49" t="s">
        <v>123</v>
      </c>
      <c r="F49" t="s">
        <v>640</v>
      </c>
      <c r="G49" t="s">
        <v>538</v>
      </c>
      <c r="H49" t="s">
        <v>102</v>
      </c>
      <c r="I49" s="77">
        <v>9032</v>
      </c>
      <c r="J49" s="77">
        <v>22480</v>
      </c>
      <c r="K49" s="77">
        <v>0</v>
      </c>
      <c r="L49" s="77">
        <v>2030.3936000000001</v>
      </c>
      <c r="M49" s="78">
        <v>2.9999999999999997E-4</v>
      </c>
      <c r="N49" s="78">
        <v>5.3E-3</v>
      </c>
      <c r="O49" s="78">
        <v>1.1999999999999999E-3</v>
      </c>
    </row>
    <row r="50" spans="2:15">
      <c r="B50" t="s">
        <v>641</v>
      </c>
      <c r="C50" t="s">
        <v>642</v>
      </c>
      <c r="D50" t="s">
        <v>100</v>
      </c>
      <c r="E50" t="s">
        <v>123</v>
      </c>
      <c r="F50" t="s">
        <v>643</v>
      </c>
      <c r="G50" t="s">
        <v>530</v>
      </c>
      <c r="H50" t="s">
        <v>102</v>
      </c>
      <c r="I50" s="77">
        <v>16671</v>
      </c>
      <c r="J50" s="77">
        <v>45490</v>
      </c>
      <c r="K50" s="77">
        <v>0</v>
      </c>
      <c r="L50" s="77">
        <v>7583.6378999999997</v>
      </c>
      <c r="M50" s="78">
        <v>8.9999999999999998E-4</v>
      </c>
      <c r="N50" s="78">
        <v>1.9699999999999999E-2</v>
      </c>
      <c r="O50" s="78">
        <v>4.4000000000000003E-3</v>
      </c>
    </row>
    <row r="51" spans="2:15">
      <c r="B51" t="s">
        <v>644</v>
      </c>
      <c r="C51" t="s">
        <v>645</v>
      </c>
      <c r="D51" t="s">
        <v>100</v>
      </c>
      <c r="E51" t="s">
        <v>123</v>
      </c>
      <c r="F51" t="s">
        <v>646</v>
      </c>
      <c r="G51" t="s">
        <v>530</v>
      </c>
      <c r="H51" t="s">
        <v>102</v>
      </c>
      <c r="I51" s="77">
        <v>523796</v>
      </c>
      <c r="J51" s="77">
        <v>834</v>
      </c>
      <c r="K51" s="77">
        <v>0</v>
      </c>
      <c r="L51" s="77">
        <v>4368.4586399999998</v>
      </c>
      <c r="M51" s="78">
        <v>4.0000000000000002E-4</v>
      </c>
      <c r="N51" s="78">
        <v>1.14E-2</v>
      </c>
      <c r="O51" s="78">
        <v>2.5999999999999999E-3</v>
      </c>
    </row>
    <row r="52" spans="2:15">
      <c r="B52" t="s">
        <v>647</v>
      </c>
      <c r="C52" t="s">
        <v>648</v>
      </c>
      <c r="D52" t="s">
        <v>100</v>
      </c>
      <c r="E52" t="s">
        <v>123</v>
      </c>
      <c r="F52" t="s">
        <v>529</v>
      </c>
      <c r="G52" t="s">
        <v>530</v>
      </c>
      <c r="H52" t="s">
        <v>102</v>
      </c>
      <c r="I52" s="77">
        <v>1152874.3999999999</v>
      </c>
      <c r="J52" s="77">
        <v>105.1</v>
      </c>
      <c r="K52" s="77">
        <v>0</v>
      </c>
      <c r="L52" s="77">
        <v>1211.6709943999999</v>
      </c>
      <c r="M52" s="78">
        <v>4.0000000000000002E-4</v>
      </c>
      <c r="N52" s="78">
        <v>3.0999999999999999E-3</v>
      </c>
      <c r="O52" s="78">
        <v>6.9999999999999999E-4</v>
      </c>
    </row>
    <row r="53" spans="2:15">
      <c r="B53" t="s">
        <v>649</v>
      </c>
      <c r="C53" t="s">
        <v>650</v>
      </c>
      <c r="D53" t="s">
        <v>100</v>
      </c>
      <c r="E53" t="s">
        <v>123</v>
      </c>
      <c r="F53" t="s">
        <v>651</v>
      </c>
      <c r="G53" t="s">
        <v>652</v>
      </c>
      <c r="H53" t="s">
        <v>102</v>
      </c>
      <c r="I53" s="77">
        <v>12789</v>
      </c>
      <c r="J53" s="77">
        <v>36250</v>
      </c>
      <c r="K53" s="77">
        <v>0</v>
      </c>
      <c r="L53" s="77">
        <v>4636.0124999999998</v>
      </c>
      <c r="M53" s="78">
        <v>8.0000000000000004E-4</v>
      </c>
      <c r="N53" s="78">
        <v>1.21E-2</v>
      </c>
      <c r="O53" s="78">
        <v>2.7000000000000001E-3</v>
      </c>
    </row>
    <row r="54" spans="2:15">
      <c r="B54" t="s">
        <v>653</v>
      </c>
      <c r="C54" t="s">
        <v>654</v>
      </c>
      <c r="D54" t="s">
        <v>100</v>
      </c>
      <c r="E54" t="s">
        <v>123</v>
      </c>
      <c r="F54" t="s">
        <v>655</v>
      </c>
      <c r="G54" t="s">
        <v>410</v>
      </c>
      <c r="H54" t="s">
        <v>102</v>
      </c>
      <c r="I54" s="77">
        <v>123736</v>
      </c>
      <c r="J54" s="77">
        <v>4900</v>
      </c>
      <c r="K54" s="77">
        <v>0</v>
      </c>
      <c r="L54" s="77">
        <v>6063.0640000000003</v>
      </c>
      <c r="M54" s="78">
        <v>2.2000000000000001E-3</v>
      </c>
      <c r="N54" s="78">
        <v>1.5800000000000002E-2</v>
      </c>
      <c r="O54" s="78">
        <v>3.5999999999999999E-3</v>
      </c>
    </row>
    <row r="55" spans="2:15">
      <c r="B55" t="s">
        <v>656</v>
      </c>
      <c r="C55" t="s">
        <v>657</v>
      </c>
      <c r="D55" t="s">
        <v>100</v>
      </c>
      <c r="E55" t="s">
        <v>123</v>
      </c>
      <c r="F55" t="s">
        <v>409</v>
      </c>
      <c r="G55" t="s">
        <v>410</v>
      </c>
      <c r="H55" t="s">
        <v>102</v>
      </c>
      <c r="I55" s="77">
        <v>121434</v>
      </c>
      <c r="J55" s="77">
        <v>1988</v>
      </c>
      <c r="K55" s="77">
        <v>0</v>
      </c>
      <c r="L55" s="77">
        <v>2414.1079199999999</v>
      </c>
      <c r="M55" s="78">
        <v>6.9999999999999999E-4</v>
      </c>
      <c r="N55" s="78">
        <v>6.3E-3</v>
      </c>
      <c r="O55" s="78">
        <v>1.4E-3</v>
      </c>
    </row>
    <row r="56" spans="2:15">
      <c r="B56" t="s">
        <v>658</v>
      </c>
      <c r="C56" t="s">
        <v>659</v>
      </c>
      <c r="D56" t="s">
        <v>100</v>
      </c>
      <c r="E56" t="s">
        <v>123</v>
      </c>
      <c r="F56" t="s">
        <v>465</v>
      </c>
      <c r="G56" t="s">
        <v>410</v>
      </c>
      <c r="H56" t="s">
        <v>102</v>
      </c>
      <c r="I56" s="77">
        <v>42677</v>
      </c>
      <c r="J56" s="77">
        <v>5564</v>
      </c>
      <c r="K56" s="77">
        <v>0</v>
      </c>
      <c r="L56" s="77">
        <v>2374.54828</v>
      </c>
      <c r="M56" s="78">
        <v>5.9999999999999995E-4</v>
      </c>
      <c r="N56" s="78">
        <v>6.1999999999999998E-3</v>
      </c>
      <c r="O56" s="78">
        <v>1.4E-3</v>
      </c>
    </row>
    <row r="57" spans="2:15">
      <c r="B57" t="s">
        <v>660</v>
      </c>
      <c r="C57" t="s">
        <v>661</v>
      </c>
      <c r="D57" t="s">
        <v>100</v>
      </c>
      <c r="E57" t="s">
        <v>123</v>
      </c>
      <c r="F57" t="s">
        <v>662</v>
      </c>
      <c r="G57" t="s">
        <v>348</v>
      </c>
      <c r="H57" t="s">
        <v>102</v>
      </c>
      <c r="I57" s="77">
        <v>22256</v>
      </c>
      <c r="J57" s="77">
        <v>10500</v>
      </c>
      <c r="K57" s="77">
        <v>0</v>
      </c>
      <c r="L57" s="77">
        <v>2336.88</v>
      </c>
      <c r="M57" s="78">
        <v>5.9999999999999995E-4</v>
      </c>
      <c r="N57" s="78">
        <v>6.1000000000000004E-3</v>
      </c>
      <c r="O57" s="78">
        <v>1.4E-3</v>
      </c>
    </row>
    <row r="58" spans="2:15">
      <c r="B58" t="s">
        <v>663</v>
      </c>
      <c r="C58" t="s">
        <v>664</v>
      </c>
      <c r="D58" t="s">
        <v>100</v>
      </c>
      <c r="E58" t="s">
        <v>123</v>
      </c>
      <c r="F58" t="s">
        <v>665</v>
      </c>
      <c r="G58" t="s">
        <v>348</v>
      </c>
      <c r="H58" t="s">
        <v>102</v>
      </c>
      <c r="I58" s="77">
        <v>28685</v>
      </c>
      <c r="J58" s="77">
        <v>1828</v>
      </c>
      <c r="K58" s="77">
        <v>0</v>
      </c>
      <c r="L58" s="77">
        <v>524.36180000000002</v>
      </c>
      <c r="M58" s="78">
        <v>2.0000000000000001E-4</v>
      </c>
      <c r="N58" s="78">
        <v>1.4E-3</v>
      </c>
      <c r="O58" s="78">
        <v>2.9999999999999997E-4</v>
      </c>
    </row>
    <row r="59" spans="2:15">
      <c r="B59" t="s">
        <v>666</v>
      </c>
      <c r="C59" t="s">
        <v>667</v>
      </c>
      <c r="D59" t="s">
        <v>100</v>
      </c>
      <c r="E59" t="s">
        <v>123</v>
      </c>
      <c r="F59" t="s">
        <v>668</v>
      </c>
      <c r="G59" t="s">
        <v>125</v>
      </c>
      <c r="H59" t="s">
        <v>102</v>
      </c>
      <c r="I59" s="77">
        <v>10826</v>
      </c>
      <c r="J59" s="77">
        <v>6287</v>
      </c>
      <c r="K59" s="77">
        <v>0</v>
      </c>
      <c r="L59" s="77">
        <v>680.63062000000002</v>
      </c>
      <c r="M59" s="78">
        <v>1.1000000000000001E-3</v>
      </c>
      <c r="N59" s="78">
        <v>1.8E-3</v>
      </c>
      <c r="O59" s="78">
        <v>4.0000000000000002E-4</v>
      </c>
    </row>
    <row r="60" spans="2:15">
      <c r="B60" t="s">
        <v>669</v>
      </c>
      <c r="C60" t="s">
        <v>670</v>
      </c>
      <c r="D60" t="s">
        <v>100</v>
      </c>
      <c r="E60" t="s">
        <v>123</v>
      </c>
      <c r="F60" t="s">
        <v>671</v>
      </c>
      <c r="G60" t="s">
        <v>385</v>
      </c>
      <c r="H60" t="s">
        <v>102</v>
      </c>
      <c r="I60" s="77">
        <v>7446</v>
      </c>
      <c r="J60" s="77">
        <v>39650</v>
      </c>
      <c r="K60" s="77">
        <v>0</v>
      </c>
      <c r="L60" s="77">
        <v>2952.3389999999999</v>
      </c>
      <c r="M60" s="78">
        <v>5.0000000000000001E-4</v>
      </c>
      <c r="N60" s="78">
        <v>7.7000000000000002E-3</v>
      </c>
      <c r="O60" s="78">
        <v>1.6999999999999999E-3</v>
      </c>
    </row>
    <row r="61" spans="2:15">
      <c r="B61" t="s">
        <v>672</v>
      </c>
      <c r="C61" t="s">
        <v>673</v>
      </c>
      <c r="D61" t="s">
        <v>100</v>
      </c>
      <c r="E61" t="s">
        <v>123</v>
      </c>
      <c r="F61" t="s">
        <v>674</v>
      </c>
      <c r="G61" t="s">
        <v>675</v>
      </c>
      <c r="H61" t="s">
        <v>102</v>
      </c>
      <c r="I61" s="77">
        <v>74540</v>
      </c>
      <c r="J61" s="77">
        <v>5509</v>
      </c>
      <c r="K61" s="77">
        <v>0</v>
      </c>
      <c r="L61" s="77">
        <v>4106.4085999999998</v>
      </c>
      <c r="M61" s="78">
        <v>1E-3</v>
      </c>
      <c r="N61" s="78">
        <v>1.0699999999999999E-2</v>
      </c>
      <c r="O61" s="78">
        <v>2.3999999999999998E-3</v>
      </c>
    </row>
    <row r="62" spans="2:15">
      <c r="B62" t="s">
        <v>676</v>
      </c>
      <c r="C62" t="s">
        <v>677</v>
      </c>
      <c r="D62" t="s">
        <v>100</v>
      </c>
      <c r="E62" t="s">
        <v>123</v>
      </c>
      <c r="F62" t="s">
        <v>678</v>
      </c>
      <c r="G62" t="s">
        <v>675</v>
      </c>
      <c r="H62" t="s">
        <v>102</v>
      </c>
      <c r="I62" s="77">
        <v>16796</v>
      </c>
      <c r="J62" s="77">
        <v>31490</v>
      </c>
      <c r="K62" s="77">
        <v>0</v>
      </c>
      <c r="L62" s="77">
        <v>5289.0604000000003</v>
      </c>
      <c r="M62" s="78">
        <v>1.1000000000000001E-3</v>
      </c>
      <c r="N62" s="78">
        <v>1.37E-2</v>
      </c>
      <c r="O62" s="78">
        <v>3.0999999999999999E-3</v>
      </c>
    </row>
    <row r="63" spans="2:15">
      <c r="B63" t="s">
        <v>679</v>
      </c>
      <c r="C63" t="s">
        <v>680</v>
      </c>
      <c r="D63" t="s">
        <v>100</v>
      </c>
      <c r="E63" t="s">
        <v>123</v>
      </c>
      <c r="F63" t="s">
        <v>681</v>
      </c>
      <c r="G63" t="s">
        <v>456</v>
      </c>
      <c r="H63" t="s">
        <v>102</v>
      </c>
      <c r="I63" s="77">
        <v>219285</v>
      </c>
      <c r="J63" s="77">
        <v>924.6</v>
      </c>
      <c r="K63" s="77">
        <v>0</v>
      </c>
      <c r="L63" s="77">
        <v>2027.50911</v>
      </c>
      <c r="M63" s="78">
        <v>1.1000000000000001E-3</v>
      </c>
      <c r="N63" s="78">
        <v>5.3E-3</v>
      </c>
      <c r="O63" s="78">
        <v>1.1999999999999999E-3</v>
      </c>
    </row>
    <row r="64" spans="2:15">
      <c r="B64" t="s">
        <v>682</v>
      </c>
      <c r="C64" t="s">
        <v>683</v>
      </c>
      <c r="D64" t="s">
        <v>100</v>
      </c>
      <c r="E64" t="s">
        <v>123</v>
      </c>
      <c r="F64" t="s">
        <v>455</v>
      </c>
      <c r="G64" t="s">
        <v>456</v>
      </c>
      <c r="H64" t="s">
        <v>102</v>
      </c>
      <c r="I64" s="77">
        <v>114681.27</v>
      </c>
      <c r="J64" s="77">
        <v>1245</v>
      </c>
      <c r="K64" s="77">
        <v>0</v>
      </c>
      <c r="L64" s="77">
        <v>1427.7818115</v>
      </c>
      <c r="M64" s="78">
        <v>5.9999999999999995E-4</v>
      </c>
      <c r="N64" s="78">
        <v>3.7000000000000002E-3</v>
      </c>
      <c r="O64" s="78">
        <v>8.0000000000000004E-4</v>
      </c>
    </row>
    <row r="65" spans="2:15">
      <c r="B65" t="s">
        <v>684</v>
      </c>
      <c r="C65" t="s">
        <v>685</v>
      </c>
      <c r="D65" t="s">
        <v>100</v>
      </c>
      <c r="E65" t="s">
        <v>123</v>
      </c>
      <c r="F65" t="s">
        <v>488</v>
      </c>
      <c r="G65" t="s">
        <v>132</v>
      </c>
      <c r="H65" t="s">
        <v>102</v>
      </c>
      <c r="I65" s="77">
        <v>46554</v>
      </c>
      <c r="J65" s="77">
        <v>2482</v>
      </c>
      <c r="K65" s="77">
        <v>0</v>
      </c>
      <c r="L65" s="77">
        <v>1155.47028</v>
      </c>
      <c r="M65" s="78">
        <v>2.0000000000000001E-4</v>
      </c>
      <c r="N65" s="78">
        <v>3.0000000000000001E-3</v>
      </c>
      <c r="O65" s="78">
        <v>6.9999999999999999E-4</v>
      </c>
    </row>
    <row r="66" spans="2:15">
      <c r="B66" s="79" t="s">
        <v>686</v>
      </c>
      <c r="E66" s="16"/>
      <c r="F66" s="16"/>
      <c r="G66" s="16"/>
      <c r="I66" s="81">
        <v>15103112</v>
      </c>
      <c r="K66" s="81">
        <v>0</v>
      </c>
      <c r="L66" s="81">
        <v>42870.202719000001</v>
      </c>
      <c r="N66" s="80">
        <v>0.1114</v>
      </c>
      <c r="O66" s="80">
        <v>2.52E-2</v>
      </c>
    </row>
    <row r="67" spans="2:15">
      <c r="B67" t="s">
        <v>687</v>
      </c>
      <c r="C67" t="s">
        <v>688</v>
      </c>
      <c r="D67" t="s">
        <v>100</v>
      </c>
      <c r="E67" t="s">
        <v>123</v>
      </c>
      <c r="F67" t="s">
        <v>689</v>
      </c>
      <c r="G67" t="s">
        <v>538</v>
      </c>
      <c r="H67" t="s">
        <v>102</v>
      </c>
      <c r="I67" s="77">
        <v>84000</v>
      </c>
      <c r="J67" s="77">
        <v>10000</v>
      </c>
      <c r="K67" s="77">
        <v>0</v>
      </c>
      <c r="L67" s="77">
        <v>8400</v>
      </c>
      <c r="M67" s="78">
        <v>2.1000000000000001E-2</v>
      </c>
      <c r="N67" s="78">
        <v>2.18E-2</v>
      </c>
      <c r="O67" s="78">
        <v>4.8999999999999998E-3</v>
      </c>
    </row>
    <row r="68" spans="2:15">
      <c r="B68" t="s">
        <v>690</v>
      </c>
      <c r="C68" t="s">
        <v>691</v>
      </c>
      <c r="D68" t="s">
        <v>100</v>
      </c>
      <c r="E68" t="s">
        <v>123</v>
      </c>
      <c r="F68" t="s">
        <v>692</v>
      </c>
      <c r="G68" t="s">
        <v>538</v>
      </c>
      <c r="H68" t="s">
        <v>102</v>
      </c>
      <c r="I68" s="77">
        <v>1196260</v>
      </c>
      <c r="J68" s="77">
        <v>712.7</v>
      </c>
      <c r="K68" s="77">
        <v>0</v>
      </c>
      <c r="L68" s="77">
        <v>8525.7450200000003</v>
      </c>
      <c r="M68" s="78">
        <v>1.2999999999999999E-2</v>
      </c>
      <c r="N68" s="78">
        <v>2.2200000000000001E-2</v>
      </c>
      <c r="O68" s="78">
        <v>5.0000000000000001E-3</v>
      </c>
    </row>
    <row r="69" spans="2:15">
      <c r="B69" t="s">
        <v>693</v>
      </c>
      <c r="C69" t="s">
        <v>694</v>
      </c>
      <c r="D69" t="s">
        <v>100</v>
      </c>
      <c r="E69" t="s">
        <v>123</v>
      </c>
      <c r="F69" t="s">
        <v>695</v>
      </c>
      <c r="G69" t="s">
        <v>696</v>
      </c>
      <c r="H69" t="s">
        <v>102</v>
      </c>
      <c r="I69" s="77">
        <v>215700</v>
      </c>
      <c r="J69" s="77">
        <v>263</v>
      </c>
      <c r="K69" s="77">
        <v>0</v>
      </c>
      <c r="L69" s="77">
        <v>567.29100000000005</v>
      </c>
      <c r="M69" s="78">
        <v>5.3499999999999999E-2</v>
      </c>
      <c r="N69" s="78">
        <v>1.5E-3</v>
      </c>
      <c r="O69" s="78">
        <v>2.9999999999999997E-4</v>
      </c>
    </row>
    <row r="70" spans="2:15">
      <c r="B70" t="s">
        <v>697</v>
      </c>
      <c r="C70" t="s">
        <v>698</v>
      </c>
      <c r="D70" t="s">
        <v>100</v>
      </c>
      <c r="E70" t="s">
        <v>123</v>
      </c>
      <c r="F70" t="s">
        <v>423</v>
      </c>
      <c r="G70" t="s">
        <v>410</v>
      </c>
      <c r="H70" t="s">
        <v>102</v>
      </c>
      <c r="I70" s="77">
        <v>332000</v>
      </c>
      <c r="J70" s="77">
        <v>656.2</v>
      </c>
      <c r="K70" s="77">
        <v>0</v>
      </c>
      <c r="L70" s="77">
        <v>2178.5839999999998</v>
      </c>
      <c r="M70" s="78">
        <v>2E-3</v>
      </c>
      <c r="N70" s="78">
        <v>5.7000000000000002E-3</v>
      </c>
      <c r="O70" s="78">
        <v>1.2999999999999999E-3</v>
      </c>
    </row>
    <row r="71" spans="2:15">
      <c r="B71" t="s">
        <v>699</v>
      </c>
      <c r="C71" t="s">
        <v>700</v>
      </c>
      <c r="D71" t="s">
        <v>100</v>
      </c>
      <c r="E71" t="s">
        <v>123</v>
      </c>
      <c r="F71" t="s">
        <v>427</v>
      </c>
      <c r="G71" t="s">
        <v>410</v>
      </c>
      <c r="H71" t="s">
        <v>102</v>
      </c>
      <c r="I71" s="77">
        <v>7601</v>
      </c>
      <c r="J71" s="77">
        <v>16800</v>
      </c>
      <c r="K71" s="77">
        <v>0</v>
      </c>
      <c r="L71" s="77">
        <v>1276.9680000000001</v>
      </c>
      <c r="M71" s="78">
        <v>2.0000000000000001E-4</v>
      </c>
      <c r="N71" s="78">
        <v>3.3E-3</v>
      </c>
      <c r="O71" s="78">
        <v>6.9999999999999999E-4</v>
      </c>
    </row>
    <row r="72" spans="2:15">
      <c r="B72" t="s">
        <v>701</v>
      </c>
      <c r="C72" t="s">
        <v>702</v>
      </c>
      <c r="D72" t="s">
        <v>100</v>
      </c>
      <c r="E72" t="s">
        <v>123</v>
      </c>
      <c r="F72" t="s">
        <v>703</v>
      </c>
      <c r="G72" t="s">
        <v>348</v>
      </c>
      <c r="H72" t="s">
        <v>102</v>
      </c>
      <c r="I72" s="77">
        <v>973665</v>
      </c>
      <c r="J72" s="77">
        <v>691.5</v>
      </c>
      <c r="K72" s="77">
        <v>0</v>
      </c>
      <c r="L72" s="77">
        <v>6732.8934749999999</v>
      </c>
      <c r="M72" s="78">
        <v>7.4000000000000003E-3</v>
      </c>
      <c r="N72" s="78">
        <v>1.7500000000000002E-2</v>
      </c>
      <c r="O72" s="78">
        <v>4.0000000000000001E-3</v>
      </c>
    </row>
    <row r="73" spans="2:15">
      <c r="B73" t="s">
        <v>704</v>
      </c>
      <c r="C73" t="s">
        <v>705</v>
      </c>
      <c r="D73" t="s">
        <v>100</v>
      </c>
      <c r="E73" t="s">
        <v>123</v>
      </c>
      <c r="F73" t="s">
        <v>706</v>
      </c>
      <c r="G73" t="s">
        <v>125</v>
      </c>
      <c r="H73" t="s">
        <v>102</v>
      </c>
      <c r="I73" s="77">
        <v>75037</v>
      </c>
      <c r="J73" s="77">
        <v>424.3</v>
      </c>
      <c r="K73" s="77">
        <v>0</v>
      </c>
      <c r="L73" s="77">
        <v>318.38199100000003</v>
      </c>
      <c r="M73" s="78">
        <v>6.9999999999999999E-4</v>
      </c>
      <c r="N73" s="78">
        <v>8.0000000000000004E-4</v>
      </c>
      <c r="O73" s="78">
        <v>2.0000000000000001E-4</v>
      </c>
    </row>
    <row r="74" spans="2:15">
      <c r="B74" t="s">
        <v>707</v>
      </c>
      <c r="C74" t="s">
        <v>708</v>
      </c>
      <c r="D74" t="s">
        <v>100</v>
      </c>
      <c r="E74" t="s">
        <v>123</v>
      </c>
      <c r="F74" t="s">
        <v>709</v>
      </c>
      <c r="G74" t="s">
        <v>385</v>
      </c>
      <c r="H74" t="s">
        <v>102</v>
      </c>
      <c r="I74" s="77">
        <v>12218849</v>
      </c>
      <c r="J74" s="77">
        <v>121.7</v>
      </c>
      <c r="K74" s="77">
        <v>0</v>
      </c>
      <c r="L74" s="77">
        <v>14870.339233000001</v>
      </c>
      <c r="M74" s="78">
        <v>6.9900000000000004E-2</v>
      </c>
      <c r="N74" s="78">
        <v>3.8699999999999998E-2</v>
      </c>
      <c r="O74" s="78">
        <v>8.6999999999999994E-3</v>
      </c>
    </row>
    <row r="75" spans="2:15">
      <c r="B75" s="79" t="s">
        <v>710</v>
      </c>
      <c r="E75" s="16"/>
      <c r="F75" s="16"/>
      <c r="G75" s="16"/>
      <c r="I75" s="81">
        <v>0</v>
      </c>
      <c r="K75" s="81">
        <v>0</v>
      </c>
      <c r="L75" s="81">
        <v>0</v>
      </c>
      <c r="N75" s="80">
        <v>0</v>
      </c>
      <c r="O75" s="80">
        <v>0</v>
      </c>
    </row>
    <row r="76" spans="2:15">
      <c r="B76" t="s">
        <v>236</v>
      </c>
      <c r="C76" t="s">
        <v>236</v>
      </c>
      <c r="E76" s="16"/>
      <c r="F76" s="16"/>
      <c r="G76" t="s">
        <v>236</v>
      </c>
      <c r="H76" t="s">
        <v>236</v>
      </c>
      <c r="I76" s="77">
        <v>0</v>
      </c>
      <c r="J76" s="77">
        <v>0</v>
      </c>
      <c r="L76" s="77">
        <v>0</v>
      </c>
      <c r="M76" s="78">
        <v>0</v>
      </c>
      <c r="N76" s="78">
        <v>0</v>
      </c>
      <c r="O76" s="78">
        <v>0</v>
      </c>
    </row>
    <row r="77" spans="2:15">
      <c r="B77" s="79" t="s">
        <v>240</v>
      </c>
      <c r="E77" s="16"/>
      <c r="F77" s="16"/>
      <c r="G77" s="16"/>
      <c r="I77" s="81">
        <v>3878220</v>
      </c>
      <c r="K77" s="81">
        <v>0</v>
      </c>
      <c r="L77" s="81">
        <v>103684.08099</v>
      </c>
      <c r="N77" s="80">
        <v>0.26950000000000002</v>
      </c>
      <c r="O77" s="80">
        <v>6.08E-2</v>
      </c>
    </row>
    <row r="78" spans="2:15">
      <c r="B78" s="79" t="s">
        <v>309</v>
      </c>
      <c r="E78" s="16"/>
      <c r="F78" s="16"/>
      <c r="G78" s="16"/>
      <c r="I78" s="81">
        <v>3772790</v>
      </c>
      <c r="K78" s="81">
        <v>0</v>
      </c>
      <c r="L78" s="81">
        <v>32073.683704999999</v>
      </c>
      <c r="N78" s="80">
        <v>8.3400000000000002E-2</v>
      </c>
      <c r="O78" s="80">
        <v>1.8800000000000001E-2</v>
      </c>
    </row>
    <row r="79" spans="2:15">
      <c r="B79" t="s">
        <v>711</v>
      </c>
      <c r="C79" t="s">
        <v>712</v>
      </c>
      <c r="D79" t="s">
        <v>713</v>
      </c>
      <c r="E79" t="s">
        <v>542</v>
      </c>
      <c r="F79" t="s">
        <v>714</v>
      </c>
      <c r="G79" t="s">
        <v>715</v>
      </c>
      <c r="H79" t="s">
        <v>106</v>
      </c>
      <c r="I79" s="77">
        <v>193111</v>
      </c>
      <c r="J79" s="77">
        <v>924</v>
      </c>
      <c r="K79" s="77">
        <v>0</v>
      </c>
      <c r="L79" s="77">
        <v>6245.2097400000002</v>
      </c>
      <c r="M79" s="78">
        <v>3.8999999999999998E-3</v>
      </c>
      <c r="N79" s="78">
        <v>1.6199999999999999E-2</v>
      </c>
      <c r="O79" s="78">
        <v>3.7000000000000002E-3</v>
      </c>
    </row>
    <row r="80" spans="2:15">
      <c r="B80" t="s">
        <v>716</v>
      </c>
      <c r="C80" t="s">
        <v>717</v>
      </c>
      <c r="D80" t="s">
        <v>718</v>
      </c>
      <c r="E80" t="s">
        <v>542</v>
      </c>
      <c r="F80" t="s">
        <v>719</v>
      </c>
      <c r="G80" t="s">
        <v>720</v>
      </c>
      <c r="H80" t="s">
        <v>106</v>
      </c>
      <c r="I80" s="77">
        <v>11978</v>
      </c>
      <c r="J80" s="77">
        <v>3170</v>
      </c>
      <c r="K80" s="77">
        <v>0</v>
      </c>
      <c r="L80" s="77">
        <v>1328.9591</v>
      </c>
      <c r="M80" s="78">
        <v>2.0000000000000001E-4</v>
      </c>
      <c r="N80" s="78">
        <v>3.5000000000000001E-3</v>
      </c>
      <c r="O80" s="78">
        <v>8.0000000000000004E-4</v>
      </c>
    </row>
    <row r="81" spans="2:15">
      <c r="B81" t="s">
        <v>721</v>
      </c>
      <c r="C81" t="s">
        <v>722</v>
      </c>
      <c r="D81" t="s">
        <v>718</v>
      </c>
      <c r="E81" t="s">
        <v>542</v>
      </c>
      <c r="F81" s="16"/>
      <c r="G81" t="s">
        <v>720</v>
      </c>
      <c r="H81" t="s">
        <v>106</v>
      </c>
      <c r="I81" s="77">
        <v>14794</v>
      </c>
      <c r="J81" s="77">
        <v>4723</v>
      </c>
      <c r="K81" s="77">
        <v>0</v>
      </c>
      <c r="L81" s="77">
        <v>2445.5221700000002</v>
      </c>
      <c r="M81" s="78">
        <v>1E-4</v>
      </c>
      <c r="N81" s="78">
        <v>6.4000000000000003E-3</v>
      </c>
      <c r="O81" s="78">
        <v>1.4E-3</v>
      </c>
    </row>
    <row r="82" spans="2:15">
      <c r="B82" t="s">
        <v>723</v>
      </c>
      <c r="C82" t="s">
        <v>724</v>
      </c>
      <c r="D82" t="s">
        <v>713</v>
      </c>
      <c r="E82" t="s">
        <v>542</v>
      </c>
      <c r="F82" t="s">
        <v>725</v>
      </c>
      <c r="G82" t="s">
        <v>726</v>
      </c>
      <c r="H82" t="s">
        <v>106</v>
      </c>
      <c r="I82" s="77">
        <v>27983</v>
      </c>
      <c r="J82" s="77">
        <v>1818</v>
      </c>
      <c r="K82" s="77">
        <v>0</v>
      </c>
      <c r="L82" s="77">
        <v>1780.5582899999999</v>
      </c>
      <c r="M82" s="78">
        <v>5.9999999999999995E-4</v>
      </c>
      <c r="N82" s="78">
        <v>4.5999999999999999E-3</v>
      </c>
      <c r="O82" s="78">
        <v>1E-3</v>
      </c>
    </row>
    <row r="83" spans="2:15">
      <c r="B83" t="s">
        <v>727</v>
      </c>
      <c r="C83" t="s">
        <v>728</v>
      </c>
      <c r="D83" t="s">
        <v>713</v>
      </c>
      <c r="E83" t="s">
        <v>542</v>
      </c>
      <c r="F83" t="s">
        <v>729</v>
      </c>
      <c r="G83" t="s">
        <v>726</v>
      </c>
      <c r="H83" t="s">
        <v>106</v>
      </c>
      <c r="I83" s="77">
        <v>3413843</v>
      </c>
      <c r="J83" s="77">
        <v>116</v>
      </c>
      <c r="K83" s="77">
        <v>0</v>
      </c>
      <c r="L83" s="77">
        <v>13860.202579999999</v>
      </c>
      <c r="M83" s="78">
        <v>1.43E-2</v>
      </c>
      <c r="N83" s="78">
        <v>3.5999999999999997E-2</v>
      </c>
      <c r="O83" s="78">
        <v>8.0999999999999996E-3</v>
      </c>
    </row>
    <row r="84" spans="2:15">
      <c r="B84" t="s">
        <v>730</v>
      </c>
      <c r="C84" t="s">
        <v>731</v>
      </c>
      <c r="D84" t="s">
        <v>713</v>
      </c>
      <c r="E84" t="s">
        <v>542</v>
      </c>
      <c r="F84" t="s">
        <v>732</v>
      </c>
      <c r="G84" t="s">
        <v>726</v>
      </c>
      <c r="H84" t="s">
        <v>106</v>
      </c>
      <c r="I84" s="77">
        <v>14765</v>
      </c>
      <c r="J84" s="77">
        <v>2932</v>
      </c>
      <c r="K84" s="77">
        <v>0</v>
      </c>
      <c r="L84" s="77">
        <v>1515.1842999999999</v>
      </c>
      <c r="M84" s="78">
        <v>1E-4</v>
      </c>
      <c r="N84" s="78">
        <v>3.8999999999999998E-3</v>
      </c>
      <c r="O84" s="78">
        <v>8.9999999999999998E-4</v>
      </c>
    </row>
    <row r="85" spans="2:15">
      <c r="B85" t="s">
        <v>733</v>
      </c>
      <c r="C85" t="s">
        <v>734</v>
      </c>
      <c r="D85" t="s">
        <v>713</v>
      </c>
      <c r="E85" t="s">
        <v>542</v>
      </c>
      <c r="F85" t="s">
        <v>735</v>
      </c>
      <c r="G85" t="s">
        <v>726</v>
      </c>
      <c r="H85" t="s">
        <v>106</v>
      </c>
      <c r="I85" s="77">
        <v>14483</v>
      </c>
      <c r="J85" s="77">
        <v>6555</v>
      </c>
      <c r="K85" s="77">
        <v>0</v>
      </c>
      <c r="L85" s="77">
        <v>3322.762275</v>
      </c>
      <c r="M85" s="78">
        <v>2.9999999999999997E-4</v>
      </c>
      <c r="N85" s="78">
        <v>8.6E-3</v>
      </c>
      <c r="O85" s="78">
        <v>1.9E-3</v>
      </c>
    </row>
    <row r="86" spans="2:15">
      <c r="B86" t="s">
        <v>736</v>
      </c>
      <c r="C86" t="s">
        <v>737</v>
      </c>
      <c r="D86" t="s">
        <v>713</v>
      </c>
      <c r="E86" t="s">
        <v>542</v>
      </c>
      <c r="F86" t="s">
        <v>738</v>
      </c>
      <c r="G86" t="s">
        <v>739</v>
      </c>
      <c r="H86" t="s">
        <v>106</v>
      </c>
      <c r="I86" s="77">
        <v>81833</v>
      </c>
      <c r="J86" s="77">
        <v>550</v>
      </c>
      <c r="K86" s="77">
        <v>0</v>
      </c>
      <c r="L86" s="77">
        <v>1575.2852499999999</v>
      </c>
      <c r="M86" s="78">
        <v>1.2999999999999999E-3</v>
      </c>
      <c r="N86" s="78">
        <v>4.1000000000000003E-3</v>
      </c>
      <c r="O86" s="78">
        <v>8.9999999999999998E-4</v>
      </c>
    </row>
    <row r="87" spans="2:15">
      <c r="B87" s="79" t="s">
        <v>310</v>
      </c>
      <c r="E87" s="16"/>
      <c r="F87" s="16"/>
      <c r="G87" s="16"/>
      <c r="I87" s="81">
        <v>105430</v>
      </c>
      <c r="K87" s="81">
        <v>0</v>
      </c>
      <c r="L87" s="81">
        <v>71610.397284999999</v>
      </c>
      <c r="N87" s="80">
        <v>0.18609999999999999</v>
      </c>
      <c r="O87" s="80">
        <v>4.2000000000000003E-2</v>
      </c>
    </row>
    <row r="88" spans="2:15">
      <c r="B88" t="s">
        <v>740</v>
      </c>
      <c r="C88" t="s">
        <v>741</v>
      </c>
      <c r="D88" t="s">
        <v>718</v>
      </c>
      <c r="E88" t="s">
        <v>542</v>
      </c>
      <c r="F88" t="s">
        <v>742</v>
      </c>
      <c r="G88" t="s">
        <v>743</v>
      </c>
      <c r="H88" t="s">
        <v>106</v>
      </c>
      <c r="I88" s="77">
        <v>15955</v>
      </c>
      <c r="J88" s="77">
        <v>8461</v>
      </c>
      <c r="K88" s="77">
        <v>0</v>
      </c>
      <c r="L88" s="77">
        <v>4724.8339249999999</v>
      </c>
      <c r="M88" s="78">
        <v>0</v>
      </c>
      <c r="N88" s="78">
        <v>1.23E-2</v>
      </c>
      <c r="O88" s="78">
        <v>2.8E-3</v>
      </c>
    </row>
    <row r="89" spans="2:15">
      <c r="B89" t="s">
        <v>744</v>
      </c>
      <c r="C89" t="s">
        <v>745</v>
      </c>
      <c r="D89" t="s">
        <v>718</v>
      </c>
      <c r="E89" t="s">
        <v>542</v>
      </c>
      <c r="F89" t="s">
        <v>746</v>
      </c>
      <c r="G89" t="s">
        <v>747</v>
      </c>
      <c r="H89" t="s">
        <v>106</v>
      </c>
      <c r="I89" s="77">
        <v>2293</v>
      </c>
      <c r="J89" s="77">
        <v>218745</v>
      </c>
      <c r="K89" s="77">
        <v>0</v>
      </c>
      <c r="L89" s="77">
        <v>17555.379975</v>
      </c>
      <c r="M89" s="78">
        <v>0</v>
      </c>
      <c r="N89" s="78">
        <v>4.5600000000000002E-2</v>
      </c>
      <c r="O89" s="78">
        <v>1.03E-2</v>
      </c>
    </row>
    <row r="90" spans="2:15">
      <c r="B90" t="s">
        <v>748</v>
      </c>
      <c r="C90" t="s">
        <v>749</v>
      </c>
      <c r="D90" t="s">
        <v>100</v>
      </c>
      <c r="E90" t="s">
        <v>542</v>
      </c>
      <c r="F90" t="s">
        <v>750</v>
      </c>
      <c r="G90" t="s">
        <v>747</v>
      </c>
      <c r="H90" t="s">
        <v>106</v>
      </c>
      <c r="I90" s="77">
        <v>20682</v>
      </c>
      <c r="J90" s="77">
        <v>16125</v>
      </c>
      <c r="K90" s="77">
        <v>0</v>
      </c>
      <c r="L90" s="77">
        <v>11672.403749999999</v>
      </c>
      <c r="M90" s="78">
        <v>0</v>
      </c>
      <c r="N90" s="78">
        <v>3.0300000000000001E-2</v>
      </c>
      <c r="O90" s="78">
        <v>6.7999999999999996E-3</v>
      </c>
    </row>
    <row r="91" spans="2:15">
      <c r="B91" t="s">
        <v>751</v>
      </c>
      <c r="C91" t="s">
        <v>752</v>
      </c>
      <c r="D91" t="s">
        <v>718</v>
      </c>
      <c r="E91" t="s">
        <v>542</v>
      </c>
      <c r="F91" t="s">
        <v>753</v>
      </c>
      <c r="G91" t="s">
        <v>754</v>
      </c>
      <c r="H91" t="s">
        <v>106</v>
      </c>
      <c r="I91" s="77">
        <v>17391</v>
      </c>
      <c r="J91" s="77">
        <v>8175</v>
      </c>
      <c r="K91" s="77">
        <v>0</v>
      </c>
      <c r="L91" s="77">
        <v>4975.9998750000004</v>
      </c>
      <c r="M91" s="78">
        <v>0</v>
      </c>
      <c r="N91" s="78">
        <v>1.29E-2</v>
      </c>
      <c r="O91" s="78">
        <v>2.8999999999999998E-3</v>
      </c>
    </row>
    <row r="92" spans="2:15">
      <c r="B92" t="s">
        <v>755</v>
      </c>
      <c r="C92" t="s">
        <v>756</v>
      </c>
      <c r="D92" t="s">
        <v>718</v>
      </c>
      <c r="E92" t="s">
        <v>542</v>
      </c>
      <c r="F92" t="s">
        <v>757</v>
      </c>
      <c r="G92" t="s">
        <v>726</v>
      </c>
      <c r="H92" t="s">
        <v>106</v>
      </c>
      <c r="I92" s="77">
        <v>12380</v>
      </c>
      <c r="J92" s="77">
        <v>10621</v>
      </c>
      <c r="K92" s="77">
        <v>0</v>
      </c>
      <c r="L92" s="77">
        <v>4602.0793000000003</v>
      </c>
      <c r="M92" s="78">
        <v>0</v>
      </c>
      <c r="N92" s="78">
        <v>1.2E-2</v>
      </c>
      <c r="O92" s="78">
        <v>2.7000000000000001E-3</v>
      </c>
    </row>
    <row r="93" spans="2:15">
      <c r="B93" t="s">
        <v>758</v>
      </c>
      <c r="C93" t="s">
        <v>759</v>
      </c>
      <c r="D93" t="s">
        <v>718</v>
      </c>
      <c r="E93" t="s">
        <v>542</v>
      </c>
      <c r="F93" t="s">
        <v>760</v>
      </c>
      <c r="G93" t="s">
        <v>726</v>
      </c>
      <c r="H93" t="s">
        <v>106</v>
      </c>
      <c r="I93" s="77">
        <v>16160</v>
      </c>
      <c r="J93" s="77">
        <v>25683</v>
      </c>
      <c r="K93" s="77">
        <v>0</v>
      </c>
      <c r="L93" s="77">
        <v>14526.3048</v>
      </c>
      <c r="M93" s="78">
        <v>0</v>
      </c>
      <c r="N93" s="78">
        <v>3.78E-2</v>
      </c>
      <c r="O93" s="78">
        <v>8.5000000000000006E-3</v>
      </c>
    </row>
    <row r="94" spans="2:15">
      <c r="B94" t="s">
        <v>761</v>
      </c>
      <c r="C94" t="s">
        <v>762</v>
      </c>
      <c r="D94" t="s">
        <v>718</v>
      </c>
      <c r="E94" t="s">
        <v>542</v>
      </c>
      <c r="F94" t="s">
        <v>763</v>
      </c>
      <c r="G94" t="s">
        <v>739</v>
      </c>
      <c r="H94" t="s">
        <v>106</v>
      </c>
      <c r="I94" s="77">
        <v>19458</v>
      </c>
      <c r="J94" s="77">
        <v>13672</v>
      </c>
      <c r="K94" s="77">
        <v>0</v>
      </c>
      <c r="L94" s="77">
        <v>9311.0421600000009</v>
      </c>
      <c r="M94" s="78">
        <v>0</v>
      </c>
      <c r="N94" s="78">
        <v>2.4199999999999999E-2</v>
      </c>
      <c r="O94" s="78">
        <v>5.4999999999999997E-3</v>
      </c>
    </row>
    <row r="95" spans="2:15">
      <c r="B95" t="s">
        <v>764</v>
      </c>
      <c r="C95" t="s">
        <v>765</v>
      </c>
      <c r="D95" t="s">
        <v>766</v>
      </c>
      <c r="E95" t="s">
        <v>542</v>
      </c>
      <c r="F95" t="s">
        <v>767</v>
      </c>
      <c r="G95" t="s">
        <v>739</v>
      </c>
      <c r="H95" t="s">
        <v>106</v>
      </c>
      <c r="I95" s="77">
        <v>1111</v>
      </c>
      <c r="J95" s="77">
        <v>109100</v>
      </c>
      <c r="K95" s="77">
        <v>0</v>
      </c>
      <c r="L95" s="77">
        <v>4242.3535000000002</v>
      </c>
      <c r="M95" s="78">
        <v>0</v>
      </c>
      <c r="N95" s="78">
        <v>1.0999999999999999E-2</v>
      </c>
      <c r="O95" s="78">
        <v>2.5000000000000001E-3</v>
      </c>
    </row>
    <row r="96" spans="2:15">
      <c r="B96" t="s">
        <v>242</v>
      </c>
      <c r="E96" s="16"/>
      <c r="F96" s="16"/>
      <c r="G96" s="16"/>
    </row>
    <row r="97" spans="2:7">
      <c r="B97" t="s">
        <v>303</v>
      </c>
      <c r="E97" s="16"/>
      <c r="F97" s="16"/>
      <c r="G97" s="16"/>
    </row>
    <row r="98" spans="2:7">
      <c r="B98" t="s">
        <v>304</v>
      </c>
      <c r="E98" s="16"/>
      <c r="F98" s="16"/>
      <c r="G98" s="16"/>
    </row>
    <row r="99" spans="2:7">
      <c r="B99" t="s">
        <v>305</v>
      </c>
      <c r="E99" s="16"/>
      <c r="F99" s="16"/>
      <c r="G99" s="16"/>
    </row>
    <row r="100" spans="2:7">
      <c r="B100" t="s">
        <v>306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3245137</v>
      </c>
      <c r="I11" s="7"/>
      <c r="J11" s="75">
        <v>0</v>
      </c>
      <c r="K11" s="75">
        <v>95841.992429899998</v>
      </c>
      <c r="L11" s="7"/>
      <c r="M11" s="76">
        <v>1</v>
      </c>
      <c r="N11" s="76">
        <v>5.62E-2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2686382</v>
      </c>
      <c r="J12" s="81">
        <v>0</v>
      </c>
      <c r="K12" s="81">
        <v>28093.098979900002</v>
      </c>
      <c r="M12" s="80">
        <v>0.29310000000000003</v>
      </c>
      <c r="N12" s="80">
        <v>1.6500000000000001E-2</v>
      </c>
    </row>
    <row r="13" spans="2:63">
      <c r="B13" s="79" t="s">
        <v>768</v>
      </c>
      <c r="D13" s="16"/>
      <c r="E13" s="16"/>
      <c r="F13" s="16"/>
      <c r="G13" s="16"/>
      <c r="H13" s="81">
        <v>451772</v>
      </c>
      <c r="J13" s="81">
        <v>0</v>
      </c>
      <c r="K13" s="81">
        <v>10832.0183</v>
      </c>
      <c r="M13" s="80">
        <v>0.113</v>
      </c>
      <c r="N13" s="80">
        <v>6.4000000000000003E-3</v>
      </c>
    </row>
    <row r="14" spans="2:63">
      <c r="B14" t="s">
        <v>769</v>
      </c>
      <c r="C14" t="s">
        <v>770</v>
      </c>
      <c r="D14" t="s">
        <v>100</v>
      </c>
      <c r="E14" t="s">
        <v>771</v>
      </c>
      <c r="F14" t="s">
        <v>772</v>
      </c>
      <c r="G14" t="s">
        <v>102</v>
      </c>
      <c r="H14" s="77">
        <v>166657</v>
      </c>
      <c r="I14" s="77">
        <v>1475</v>
      </c>
      <c r="J14" s="77">
        <v>0</v>
      </c>
      <c r="K14" s="77">
        <v>2458.1907500000002</v>
      </c>
      <c r="L14" s="78">
        <v>5.5999999999999999E-3</v>
      </c>
      <c r="M14" s="78">
        <v>2.5600000000000001E-2</v>
      </c>
      <c r="N14" s="78">
        <v>1.4E-3</v>
      </c>
    </row>
    <row r="15" spans="2:63">
      <c r="B15" t="s">
        <v>773</v>
      </c>
      <c r="C15" t="s">
        <v>774</v>
      </c>
      <c r="D15" t="s">
        <v>100</v>
      </c>
      <c r="E15" t="s">
        <v>775</v>
      </c>
      <c r="F15" t="s">
        <v>772</v>
      </c>
      <c r="G15" t="s">
        <v>102</v>
      </c>
      <c r="H15" s="77">
        <v>285115</v>
      </c>
      <c r="I15" s="77">
        <v>2937</v>
      </c>
      <c r="J15" s="77">
        <v>0</v>
      </c>
      <c r="K15" s="77">
        <v>8373.82755</v>
      </c>
      <c r="L15" s="78">
        <v>1.1999999999999999E-3</v>
      </c>
      <c r="M15" s="78">
        <v>8.7400000000000005E-2</v>
      </c>
      <c r="N15" s="78">
        <v>4.8999999999999998E-3</v>
      </c>
    </row>
    <row r="16" spans="2:63">
      <c r="B16" s="79" t="s">
        <v>776</v>
      </c>
      <c r="D16" s="16"/>
      <c r="E16" s="16"/>
      <c r="F16" s="16"/>
      <c r="G16" s="16"/>
      <c r="H16" s="81">
        <v>149279</v>
      </c>
      <c r="J16" s="81">
        <v>0</v>
      </c>
      <c r="K16" s="81">
        <v>9998.0813400000006</v>
      </c>
      <c r="M16" s="80">
        <v>0.1043</v>
      </c>
      <c r="N16" s="80">
        <v>5.8999999999999999E-3</v>
      </c>
    </row>
    <row r="17" spans="2:14">
      <c r="B17" t="s">
        <v>777</v>
      </c>
      <c r="C17" t="s">
        <v>778</v>
      </c>
      <c r="D17" t="s">
        <v>100</v>
      </c>
      <c r="E17" t="s">
        <v>779</v>
      </c>
      <c r="F17" t="s">
        <v>772</v>
      </c>
      <c r="G17" t="s">
        <v>102</v>
      </c>
      <c r="H17" s="77">
        <v>22818</v>
      </c>
      <c r="I17" s="77">
        <v>11310</v>
      </c>
      <c r="J17" s="77">
        <v>0</v>
      </c>
      <c r="K17" s="77">
        <v>2580.7157999999999</v>
      </c>
      <c r="L17" s="78">
        <v>1E-3</v>
      </c>
      <c r="M17" s="78">
        <v>2.69E-2</v>
      </c>
      <c r="N17" s="78">
        <v>1.5E-3</v>
      </c>
    </row>
    <row r="18" spans="2:14">
      <c r="B18" t="s">
        <v>780</v>
      </c>
      <c r="C18" t="s">
        <v>781</v>
      </c>
      <c r="D18" t="s">
        <v>100</v>
      </c>
      <c r="E18" t="s">
        <v>782</v>
      </c>
      <c r="F18" t="s">
        <v>772</v>
      </c>
      <c r="G18" t="s">
        <v>102</v>
      </c>
      <c r="H18" s="77">
        <v>91591</v>
      </c>
      <c r="I18" s="77">
        <v>6384</v>
      </c>
      <c r="J18" s="77">
        <v>0</v>
      </c>
      <c r="K18" s="77">
        <v>5847.1694399999997</v>
      </c>
      <c r="L18" s="78">
        <v>9.5999999999999992E-3</v>
      </c>
      <c r="M18" s="78">
        <v>6.0999999999999999E-2</v>
      </c>
      <c r="N18" s="78">
        <v>3.3999999999999998E-3</v>
      </c>
    </row>
    <row r="19" spans="2:14">
      <c r="B19" t="s">
        <v>783</v>
      </c>
      <c r="C19" t="s">
        <v>784</v>
      </c>
      <c r="D19" t="s">
        <v>100</v>
      </c>
      <c r="E19" t="s">
        <v>782</v>
      </c>
      <c r="F19" t="s">
        <v>772</v>
      </c>
      <c r="G19" t="s">
        <v>102</v>
      </c>
      <c r="H19" s="77">
        <v>34870</v>
      </c>
      <c r="I19" s="77">
        <v>4503</v>
      </c>
      <c r="J19" s="77">
        <v>0</v>
      </c>
      <c r="K19" s="77">
        <v>1570.1960999999999</v>
      </c>
      <c r="L19" s="78">
        <v>0.01</v>
      </c>
      <c r="M19" s="78">
        <v>1.6400000000000001E-2</v>
      </c>
      <c r="N19" s="78">
        <v>8.9999999999999998E-4</v>
      </c>
    </row>
    <row r="20" spans="2:14">
      <c r="B20" s="79" t="s">
        <v>785</v>
      </c>
      <c r="D20" s="16"/>
      <c r="E20" s="16"/>
      <c r="F20" s="16"/>
      <c r="G20" s="16"/>
      <c r="H20" s="81">
        <v>2085331</v>
      </c>
      <c r="J20" s="81">
        <v>0</v>
      </c>
      <c r="K20" s="81">
        <v>7262.9993399000005</v>
      </c>
      <c r="M20" s="80">
        <v>7.5800000000000006E-2</v>
      </c>
      <c r="N20" s="80">
        <v>4.3E-3</v>
      </c>
    </row>
    <row r="21" spans="2:14">
      <c r="B21" t="s">
        <v>786</v>
      </c>
      <c r="C21" t="s">
        <v>787</v>
      </c>
      <c r="D21" t="s">
        <v>100</v>
      </c>
      <c r="E21" t="s">
        <v>779</v>
      </c>
      <c r="F21" t="s">
        <v>788</v>
      </c>
      <c r="G21" t="s">
        <v>102</v>
      </c>
      <c r="H21" s="77">
        <v>2085331</v>
      </c>
      <c r="I21" s="77">
        <v>348.29</v>
      </c>
      <c r="J21" s="77">
        <v>0</v>
      </c>
      <c r="K21" s="77">
        <v>7262.9993399000005</v>
      </c>
      <c r="L21" s="78">
        <v>1.5E-3</v>
      </c>
      <c r="M21" s="78">
        <v>7.5800000000000006E-2</v>
      </c>
      <c r="N21" s="78">
        <v>4.3E-3</v>
      </c>
    </row>
    <row r="22" spans="2:14">
      <c r="B22" s="79" t="s">
        <v>789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539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790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236</v>
      </c>
      <c r="C27" t="s">
        <v>236</v>
      </c>
      <c r="D27" s="16"/>
      <c r="E27" s="16"/>
      <c r="F27" t="s">
        <v>236</v>
      </c>
      <c r="G27" t="s">
        <v>236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240</v>
      </c>
      <c r="D28" s="16"/>
      <c r="E28" s="16"/>
      <c r="F28" s="16"/>
      <c r="G28" s="16"/>
      <c r="H28" s="81">
        <v>558755</v>
      </c>
      <c r="J28" s="81">
        <v>0</v>
      </c>
      <c r="K28" s="81">
        <v>67748.893450000003</v>
      </c>
      <c r="M28" s="80">
        <v>0.70689999999999997</v>
      </c>
      <c r="N28" s="80">
        <v>3.9699999999999999E-2</v>
      </c>
    </row>
    <row r="29" spans="2:14">
      <c r="B29" s="79" t="s">
        <v>791</v>
      </c>
      <c r="D29" s="16"/>
      <c r="E29" s="16"/>
      <c r="F29" s="16"/>
      <c r="G29" s="16"/>
      <c r="H29" s="81">
        <v>535203</v>
      </c>
      <c r="J29" s="81">
        <v>0</v>
      </c>
      <c r="K29" s="81">
        <v>58678.90049</v>
      </c>
      <c r="M29" s="80">
        <v>0.61219999999999997</v>
      </c>
      <c r="N29" s="80">
        <v>3.44E-2</v>
      </c>
    </row>
    <row r="30" spans="2:14">
      <c r="B30" t="s">
        <v>792</v>
      </c>
      <c r="C30" t="s">
        <v>793</v>
      </c>
      <c r="D30" t="s">
        <v>718</v>
      </c>
      <c r="E30" t="s">
        <v>794</v>
      </c>
      <c r="F30" t="s">
        <v>772</v>
      </c>
      <c r="G30" t="s">
        <v>106</v>
      </c>
      <c r="H30" s="77">
        <v>47572</v>
      </c>
      <c r="I30" s="77">
        <v>5283</v>
      </c>
      <c r="J30" s="77">
        <v>0</v>
      </c>
      <c r="K30" s="77">
        <v>8796.3006600000008</v>
      </c>
      <c r="L30" s="78">
        <v>0</v>
      </c>
      <c r="M30" s="78">
        <v>9.1800000000000007E-2</v>
      </c>
      <c r="N30" s="78">
        <v>5.1999999999999998E-3</v>
      </c>
    </row>
    <row r="31" spans="2:14">
      <c r="B31" t="s">
        <v>795</v>
      </c>
      <c r="C31" t="s">
        <v>796</v>
      </c>
      <c r="D31" t="s">
        <v>718</v>
      </c>
      <c r="E31" t="s">
        <v>797</v>
      </c>
      <c r="F31" t="s">
        <v>772</v>
      </c>
      <c r="G31" t="s">
        <v>106</v>
      </c>
      <c r="H31" s="77">
        <v>101879</v>
      </c>
      <c r="I31" s="77">
        <v>1650</v>
      </c>
      <c r="J31" s="77">
        <v>0</v>
      </c>
      <c r="K31" s="77">
        <v>5883.5122499999998</v>
      </c>
      <c r="L31" s="78">
        <v>0</v>
      </c>
      <c r="M31" s="78">
        <v>6.1400000000000003E-2</v>
      </c>
      <c r="N31" s="78">
        <v>3.5000000000000001E-3</v>
      </c>
    </row>
    <row r="32" spans="2:14">
      <c r="B32" t="s">
        <v>798</v>
      </c>
      <c r="C32" t="s">
        <v>799</v>
      </c>
      <c r="D32" t="s">
        <v>718</v>
      </c>
      <c r="E32" t="s">
        <v>800</v>
      </c>
      <c r="F32" t="s">
        <v>772</v>
      </c>
      <c r="G32" t="s">
        <v>106</v>
      </c>
      <c r="H32" s="77">
        <v>43977</v>
      </c>
      <c r="I32" s="77">
        <v>3276</v>
      </c>
      <c r="J32" s="77">
        <v>0</v>
      </c>
      <c r="K32" s="77">
        <v>5042.4028200000002</v>
      </c>
      <c r="L32" s="78">
        <v>0</v>
      </c>
      <c r="M32" s="78">
        <v>5.2600000000000001E-2</v>
      </c>
      <c r="N32" s="78">
        <v>3.0000000000000001E-3</v>
      </c>
    </row>
    <row r="33" spans="2:14">
      <c r="B33" t="s">
        <v>801</v>
      </c>
      <c r="C33" t="s">
        <v>802</v>
      </c>
      <c r="D33" t="s">
        <v>718</v>
      </c>
      <c r="E33" t="s">
        <v>803</v>
      </c>
      <c r="F33" t="s">
        <v>772</v>
      </c>
      <c r="G33" t="s">
        <v>106</v>
      </c>
      <c r="H33" s="77">
        <v>9259</v>
      </c>
      <c r="I33" s="77">
        <v>4340</v>
      </c>
      <c r="J33" s="77">
        <v>0</v>
      </c>
      <c r="K33" s="77">
        <v>1406.4421</v>
      </c>
      <c r="L33" s="78">
        <v>0</v>
      </c>
      <c r="M33" s="78">
        <v>1.47E-2</v>
      </c>
      <c r="N33" s="78">
        <v>8.0000000000000004E-4</v>
      </c>
    </row>
    <row r="34" spans="2:14">
      <c r="B34" t="s">
        <v>804</v>
      </c>
      <c r="C34" t="s">
        <v>805</v>
      </c>
      <c r="D34" t="s">
        <v>718</v>
      </c>
      <c r="E34" t="s">
        <v>806</v>
      </c>
      <c r="F34" t="s">
        <v>772</v>
      </c>
      <c r="G34" t="s">
        <v>106</v>
      </c>
      <c r="H34" s="77">
        <v>1121</v>
      </c>
      <c r="I34" s="77">
        <v>37725</v>
      </c>
      <c r="J34" s="77">
        <v>0</v>
      </c>
      <c r="K34" s="77">
        <v>1480.1403749999999</v>
      </c>
      <c r="L34" s="78">
        <v>0</v>
      </c>
      <c r="M34" s="78">
        <v>1.54E-2</v>
      </c>
      <c r="N34" s="78">
        <v>8.9999999999999998E-4</v>
      </c>
    </row>
    <row r="35" spans="2:14">
      <c r="B35" t="s">
        <v>807</v>
      </c>
      <c r="C35" t="s">
        <v>808</v>
      </c>
      <c r="D35" t="s">
        <v>718</v>
      </c>
      <c r="E35" t="s">
        <v>806</v>
      </c>
      <c r="F35" t="s">
        <v>772</v>
      </c>
      <c r="G35" t="s">
        <v>106</v>
      </c>
      <c r="H35" s="77">
        <v>266239</v>
      </c>
      <c r="I35" s="77">
        <v>3145</v>
      </c>
      <c r="J35" s="77">
        <v>0</v>
      </c>
      <c r="K35" s="77">
        <v>29306.257925000002</v>
      </c>
      <c r="L35" s="78">
        <v>0</v>
      </c>
      <c r="M35" s="78">
        <v>0.30580000000000002</v>
      </c>
      <c r="N35" s="78">
        <v>1.72E-2</v>
      </c>
    </row>
    <row r="36" spans="2:14">
      <c r="B36" t="s">
        <v>809</v>
      </c>
      <c r="C36" t="s">
        <v>810</v>
      </c>
      <c r="D36" t="s">
        <v>718</v>
      </c>
      <c r="E36" t="s">
        <v>811</v>
      </c>
      <c r="F36" t="s">
        <v>772</v>
      </c>
      <c r="G36" t="s">
        <v>106</v>
      </c>
      <c r="H36" s="77">
        <v>65156</v>
      </c>
      <c r="I36" s="77">
        <v>2966</v>
      </c>
      <c r="J36" s="77">
        <v>0</v>
      </c>
      <c r="K36" s="77">
        <v>6763.8443600000001</v>
      </c>
      <c r="L36" s="78">
        <v>1E-4</v>
      </c>
      <c r="M36" s="78">
        <v>7.0599999999999996E-2</v>
      </c>
      <c r="N36" s="78">
        <v>4.0000000000000001E-3</v>
      </c>
    </row>
    <row r="37" spans="2:14">
      <c r="B37" s="79" t="s">
        <v>812</v>
      </c>
      <c r="D37" s="16"/>
      <c r="E37" s="16"/>
      <c r="F37" s="16"/>
      <c r="G37" s="16"/>
      <c r="H37" s="81">
        <v>23552</v>
      </c>
      <c r="J37" s="81">
        <v>0</v>
      </c>
      <c r="K37" s="81">
        <v>9069.9929599999996</v>
      </c>
      <c r="M37" s="80">
        <v>9.4600000000000004E-2</v>
      </c>
      <c r="N37" s="80">
        <v>5.3E-3</v>
      </c>
    </row>
    <row r="38" spans="2:14">
      <c r="B38" t="s">
        <v>813</v>
      </c>
      <c r="C38" t="s">
        <v>814</v>
      </c>
      <c r="D38" t="s">
        <v>718</v>
      </c>
      <c r="E38" t="s">
        <v>794</v>
      </c>
      <c r="F38" t="s">
        <v>788</v>
      </c>
      <c r="G38" t="s">
        <v>106</v>
      </c>
      <c r="H38" s="77">
        <v>23552</v>
      </c>
      <c r="I38" s="77">
        <v>11003</v>
      </c>
      <c r="J38" s="77">
        <v>0</v>
      </c>
      <c r="K38" s="77">
        <v>9069.9929599999996</v>
      </c>
      <c r="L38" s="78">
        <v>0</v>
      </c>
      <c r="M38" s="78">
        <v>9.4600000000000004E-2</v>
      </c>
      <c r="N38" s="78">
        <v>5.3E-3</v>
      </c>
    </row>
    <row r="39" spans="2:14">
      <c r="B39" s="79" t="s">
        <v>539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236</v>
      </c>
      <c r="C40" t="s">
        <v>236</v>
      </c>
      <c r="D40" s="16"/>
      <c r="E40" s="16"/>
      <c r="F40" t="s">
        <v>236</v>
      </c>
      <c r="G40" t="s">
        <v>236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790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236</v>
      </c>
      <c r="C42" t="s">
        <v>236</v>
      </c>
      <c r="D42" s="16"/>
      <c r="E42" s="16"/>
      <c r="F42" t="s">
        <v>236</v>
      </c>
      <c r="G42" t="s">
        <v>236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242</v>
      </c>
      <c r="D43" s="16"/>
      <c r="E43" s="16"/>
      <c r="F43" s="16"/>
      <c r="G43" s="16"/>
    </row>
    <row r="44" spans="2:14">
      <c r="B44" t="s">
        <v>303</v>
      </c>
      <c r="D44" s="16"/>
      <c r="E44" s="16"/>
      <c r="F44" s="16"/>
      <c r="G44" s="16"/>
    </row>
    <row r="45" spans="2:14">
      <c r="B45" t="s">
        <v>304</v>
      </c>
      <c r="D45" s="16"/>
      <c r="E45" s="16"/>
      <c r="F45" s="16"/>
      <c r="G45" s="16"/>
    </row>
    <row r="46" spans="2:14">
      <c r="B46" t="s">
        <v>305</v>
      </c>
      <c r="D46" s="16"/>
      <c r="E46" s="16"/>
      <c r="F46" s="16"/>
      <c r="G46" s="16"/>
    </row>
    <row r="47" spans="2:14">
      <c r="B47" t="s">
        <v>306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6913130.1299999999</v>
      </c>
      <c r="K11" s="7"/>
      <c r="L11" s="75">
        <v>14430.546354</v>
      </c>
      <c r="M11" s="7"/>
      <c r="N11" s="76">
        <v>1</v>
      </c>
      <c r="O11" s="76">
        <v>8.5000000000000006E-3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6898112.1299999999</v>
      </c>
      <c r="L12" s="81">
        <v>5518.4897039999996</v>
      </c>
      <c r="N12" s="80">
        <v>0.38240000000000002</v>
      </c>
      <c r="O12" s="80">
        <v>3.2000000000000002E-3</v>
      </c>
    </row>
    <row r="13" spans="2:65">
      <c r="B13" s="79" t="s">
        <v>815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816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6898112.1299999999</v>
      </c>
      <c r="L17" s="81">
        <v>5518.4897039999996</v>
      </c>
      <c r="N17" s="80">
        <v>0.38240000000000002</v>
      </c>
      <c r="O17" s="80">
        <v>3.2000000000000002E-3</v>
      </c>
    </row>
    <row r="18" spans="2:15">
      <c r="B18" t="s">
        <v>817</v>
      </c>
      <c r="C18" t="s">
        <v>818</v>
      </c>
      <c r="D18" t="s">
        <v>100</v>
      </c>
      <c r="E18" t="s">
        <v>819</v>
      </c>
      <c r="F18" t="s">
        <v>772</v>
      </c>
      <c r="G18" t="s">
        <v>337</v>
      </c>
      <c r="H18" t="s">
        <v>210</v>
      </c>
      <c r="I18" t="s">
        <v>102</v>
      </c>
      <c r="J18" s="77">
        <v>6898112.1299999999</v>
      </c>
      <c r="K18" s="77">
        <v>80</v>
      </c>
      <c r="L18" s="77">
        <v>5518.4897039999996</v>
      </c>
      <c r="M18" s="78">
        <v>1.8800000000000001E-2</v>
      </c>
      <c r="N18" s="78">
        <v>0.38240000000000002</v>
      </c>
      <c r="O18" s="78">
        <v>3.2000000000000002E-3</v>
      </c>
    </row>
    <row r="19" spans="2:15">
      <c r="B19" s="79" t="s">
        <v>539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240</v>
      </c>
      <c r="C21" s="16"/>
      <c r="D21" s="16"/>
      <c r="E21" s="16"/>
      <c r="J21" s="81">
        <v>15018</v>
      </c>
      <c r="L21" s="81">
        <v>8912.0566500000004</v>
      </c>
      <c r="N21" s="80">
        <v>0.61760000000000004</v>
      </c>
      <c r="O21" s="80">
        <v>5.1999999999999998E-3</v>
      </c>
    </row>
    <row r="22" spans="2:15">
      <c r="B22" s="79" t="s">
        <v>815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816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15018</v>
      </c>
      <c r="L26" s="81">
        <v>8912.0566500000004</v>
      </c>
      <c r="N26" s="80">
        <v>0.61760000000000004</v>
      </c>
      <c r="O26" s="80">
        <v>5.1999999999999998E-3</v>
      </c>
    </row>
    <row r="27" spans="2:15">
      <c r="B27" t="s">
        <v>820</v>
      </c>
      <c r="C27" t="s">
        <v>821</v>
      </c>
      <c r="D27" t="s">
        <v>123</v>
      </c>
      <c r="E27" t="s">
        <v>822</v>
      </c>
      <c r="F27" t="s">
        <v>772</v>
      </c>
      <c r="G27" t="s">
        <v>236</v>
      </c>
      <c r="H27" t="s">
        <v>823</v>
      </c>
      <c r="I27" t="s">
        <v>106</v>
      </c>
      <c r="J27" s="77">
        <v>15018</v>
      </c>
      <c r="K27" s="77">
        <v>16955</v>
      </c>
      <c r="L27" s="77">
        <v>8912.0566500000004</v>
      </c>
      <c r="M27" s="78">
        <v>0</v>
      </c>
      <c r="N27" s="78">
        <v>0.61760000000000004</v>
      </c>
      <c r="O27" s="78">
        <v>5.1999999999999998E-3</v>
      </c>
    </row>
    <row r="28" spans="2:15">
      <c r="B28" s="79" t="s">
        <v>539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236</v>
      </c>
      <c r="C29" t="s">
        <v>236</v>
      </c>
      <c r="D29" s="16"/>
      <c r="E29" s="16"/>
      <c r="F29" t="s">
        <v>236</v>
      </c>
      <c r="G29" t="s">
        <v>236</v>
      </c>
      <c r="I29" t="s">
        <v>236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242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42000</v>
      </c>
      <c r="H11" s="7"/>
      <c r="I11" s="75">
        <v>806.4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42000</v>
      </c>
      <c r="I12" s="81">
        <v>806.4</v>
      </c>
      <c r="K12" s="80">
        <v>1</v>
      </c>
      <c r="L12" s="80">
        <v>5.0000000000000001E-4</v>
      </c>
    </row>
    <row r="13" spans="2:60">
      <c r="B13" s="79" t="s">
        <v>824</v>
      </c>
      <c r="D13" s="16"/>
      <c r="E13" s="16"/>
      <c r="G13" s="81">
        <v>42000</v>
      </c>
      <c r="I13" s="81">
        <v>806.4</v>
      </c>
      <c r="K13" s="80">
        <v>1</v>
      </c>
      <c r="L13" s="80">
        <v>5.0000000000000001E-4</v>
      </c>
    </row>
    <row r="14" spans="2:60">
      <c r="B14" t="s">
        <v>825</v>
      </c>
      <c r="C14" t="s">
        <v>826</v>
      </c>
      <c r="D14" t="s">
        <v>100</v>
      </c>
      <c r="E14" t="s">
        <v>538</v>
      </c>
      <c r="F14" t="s">
        <v>102</v>
      </c>
      <c r="G14" s="77">
        <v>42000</v>
      </c>
      <c r="H14" s="77">
        <v>1920</v>
      </c>
      <c r="I14" s="77">
        <v>806.4</v>
      </c>
      <c r="J14" s="78">
        <v>2.1000000000000001E-2</v>
      </c>
      <c r="K14" s="78">
        <v>1</v>
      </c>
      <c r="L14" s="78">
        <v>5.0000000000000001E-4</v>
      </c>
    </row>
    <row r="15" spans="2:60">
      <c r="B15" s="79" t="s">
        <v>240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827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236</v>
      </c>
      <c r="C17" t="s">
        <v>236</v>
      </c>
      <c r="D17" s="16"/>
      <c r="E17" t="s">
        <v>236</v>
      </c>
      <c r="F17" t="s">
        <v>236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414.73599999999999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828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829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830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539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240</v>
      </c>
      <c r="C21" s="16"/>
      <c r="D21" s="16"/>
      <c r="E21" s="16"/>
      <c r="G21" s="81">
        <v>0</v>
      </c>
      <c r="I21" s="81">
        <v>414.73599999999999</v>
      </c>
      <c r="K21" s="80">
        <v>1</v>
      </c>
      <c r="L21" s="80">
        <v>2.0000000000000001E-4</v>
      </c>
    </row>
    <row r="22" spans="2:12">
      <c r="B22" s="79" t="s">
        <v>828</v>
      </c>
      <c r="C22" s="16"/>
      <c r="D22" s="16"/>
      <c r="E22" s="16"/>
      <c r="G22" s="81">
        <v>0</v>
      </c>
      <c r="I22" s="81">
        <v>414.73599999999999</v>
      </c>
      <c r="K22" s="80">
        <v>1</v>
      </c>
      <c r="L22" s="80">
        <v>2.0000000000000001E-4</v>
      </c>
    </row>
    <row r="23" spans="2:12">
      <c r="B23" t="s">
        <v>831</v>
      </c>
      <c r="C23" t="s">
        <v>832</v>
      </c>
      <c r="D23" t="s">
        <v>123</v>
      </c>
      <c r="E23" t="s">
        <v>833</v>
      </c>
      <c r="F23" t="s">
        <v>106</v>
      </c>
      <c r="G23" s="77">
        <v>-5600</v>
      </c>
      <c r="H23" s="77">
        <v>700</v>
      </c>
      <c r="I23" s="77">
        <v>-137.19999999999999</v>
      </c>
      <c r="J23" s="78">
        <v>0</v>
      </c>
      <c r="K23" s="78">
        <v>-0.33079999999999998</v>
      </c>
      <c r="L23" s="78">
        <v>-1E-4</v>
      </c>
    </row>
    <row r="24" spans="2:12">
      <c r="B24" t="s">
        <v>834</v>
      </c>
      <c r="C24" t="s">
        <v>835</v>
      </c>
      <c r="D24" t="s">
        <v>123</v>
      </c>
      <c r="E24" t="s">
        <v>833</v>
      </c>
      <c r="F24" t="s">
        <v>106</v>
      </c>
      <c r="G24" s="77">
        <v>5600</v>
      </c>
      <c r="H24" s="77">
        <v>2816</v>
      </c>
      <c r="I24" s="77">
        <v>551.93600000000004</v>
      </c>
      <c r="J24" s="78">
        <v>0</v>
      </c>
      <c r="K24" s="78">
        <v>1.3308</v>
      </c>
      <c r="L24" s="78">
        <v>2.9999999999999997E-4</v>
      </c>
    </row>
    <row r="25" spans="2:12">
      <c r="B25" s="79" t="s">
        <v>836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236</v>
      </c>
      <c r="C26" t="s">
        <v>236</v>
      </c>
      <c r="D26" s="16"/>
      <c r="E26" t="s">
        <v>236</v>
      </c>
      <c r="F26" t="s">
        <v>236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830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236</v>
      </c>
      <c r="C28" t="s">
        <v>236</v>
      </c>
      <c r="D28" s="16"/>
      <c r="E28" t="s">
        <v>236</v>
      </c>
      <c r="F28" t="s">
        <v>236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837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236</v>
      </c>
      <c r="C30" t="s">
        <v>236</v>
      </c>
      <c r="D30" s="16"/>
      <c r="E30" t="s">
        <v>236</v>
      </c>
      <c r="F30" t="s">
        <v>236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539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236</v>
      </c>
      <c r="C32" t="s">
        <v>236</v>
      </c>
      <c r="D32" s="16"/>
      <c r="E32" t="s">
        <v>236</v>
      </c>
      <c r="F32" t="s">
        <v>236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242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B36" t="s">
        <v>305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217756.13</v>
      </c>
      <c r="H11" s="25"/>
      <c r="I11" s="75">
        <v>733.54439068969543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240</v>
      </c>
      <c r="C14" s="19"/>
      <c r="D14" s="19"/>
      <c r="E14" s="19"/>
      <c r="F14" s="19"/>
      <c r="G14" s="81">
        <v>217756.13</v>
      </c>
      <c r="H14" s="19"/>
      <c r="I14" s="81">
        <v>733.54439068969543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838</v>
      </c>
      <c r="C15" t="s">
        <v>839</v>
      </c>
      <c r="D15" t="s">
        <v>123</v>
      </c>
      <c r="E15" t="s">
        <v>833</v>
      </c>
      <c r="F15" t="s">
        <v>110</v>
      </c>
      <c r="G15" s="77">
        <v>89</v>
      </c>
      <c r="H15" s="77">
        <v>1.2770999999999999</v>
      </c>
      <c r="I15" s="77">
        <v>4.1332013315999996E-3</v>
      </c>
      <c r="J15" s="78">
        <v>0</v>
      </c>
      <c r="K15" s="78">
        <v>0</v>
      </c>
      <c r="BF15" s="16" t="s">
        <v>127</v>
      </c>
    </row>
    <row r="16" spans="1:60">
      <c r="B16" t="s">
        <v>840</v>
      </c>
      <c r="C16" t="s">
        <v>841</v>
      </c>
      <c r="D16" t="s">
        <v>123</v>
      </c>
      <c r="E16" t="s">
        <v>833</v>
      </c>
      <c r="F16" t="s">
        <v>106</v>
      </c>
      <c r="G16" s="77">
        <v>72</v>
      </c>
      <c r="H16" s="77">
        <v>0.17080000000000001</v>
      </c>
      <c r="I16" s="77">
        <v>4.3041599999999998E-4</v>
      </c>
      <c r="J16" s="78">
        <v>0</v>
      </c>
      <c r="K16" s="78">
        <v>0</v>
      </c>
      <c r="BF16" s="16" t="s">
        <v>128</v>
      </c>
    </row>
    <row r="17" spans="2:58">
      <c r="B17" t="s">
        <v>842</v>
      </c>
      <c r="C17" t="s">
        <v>843</v>
      </c>
      <c r="D17" t="s">
        <v>123</v>
      </c>
      <c r="E17" t="s">
        <v>833</v>
      </c>
      <c r="F17" t="s">
        <v>113</v>
      </c>
      <c r="G17" s="77">
        <v>15</v>
      </c>
      <c r="H17" s="77">
        <v>0.71209999999999996</v>
      </c>
      <c r="I17" s="77">
        <v>4.5238288800000001E-4</v>
      </c>
      <c r="J17" s="78">
        <v>0</v>
      </c>
      <c r="K17" s="78">
        <v>0</v>
      </c>
      <c r="BF17" s="16" t="s">
        <v>129</v>
      </c>
    </row>
    <row r="18" spans="2:58">
      <c r="B18" t="s">
        <v>844</v>
      </c>
      <c r="C18" t="s">
        <v>845</v>
      </c>
      <c r="D18" t="s">
        <v>123</v>
      </c>
      <c r="E18" t="s">
        <v>833</v>
      </c>
      <c r="F18" t="s">
        <v>110</v>
      </c>
      <c r="G18" s="77">
        <v>-164315.85999999999</v>
      </c>
      <c r="H18" s="77">
        <v>100</v>
      </c>
      <c r="I18" s="77">
        <v>-597.51819330399996</v>
      </c>
      <c r="J18" s="78">
        <v>-0.81459999999999999</v>
      </c>
      <c r="K18" s="78">
        <v>-4.0000000000000002E-4</v>
      </c>
      <c r="BF18" s="16" t="s">
        <v>130</v>
      </c>
    </row>
    <row r="19" spans="2:58">
      <c r="B19" t="s">
        <v>846</v>
      </c>
      <c r="C19" t="s">
        <v>847</v>
      </c>
      <c r="D19" t="s">
        <v>123</v>
      </c>
      <c r="E19" t="s">
        <v>833</v>
      </c>
      <c r="F19" t="s">
        <v>113</v>
      </c>
      <c r="G19" s="77">
        <v>-6825</v>
      </c>
      <c r="H19" s="77">
        <v>100</v>
      </c>
      <c r="I19" s="77">
        <v>-28.905239999999999</v>
      </c>
      <c r="J19" s="78">
        <v>-3.9399999999999998E-2</v>
      </c>
      <c r="K19" s="78">
        <v>0</v>
      </c>
      <c r="BF19" s="16" t="s">
        <v>131</v>
      </c>
    </row>
    <row r="20" spans="2:58">
      <c r="B20" t="s">
        <v>848</v>
      </c>
      <c r="C20" t="s">
        <v>849</v>
      </c>
      <c r="D20" t="s">
        <v>123</v>
      </c>
      <c r="E20" t="s">
        <v>833</v>
      </c>
      <c r="F20" t="s">
        <v>106</v>
      </c>
      <c r="G20" s="77">
        <v>388559.99</v>
      </c>
      <c r="H20" s="77">
        <v>100</v>
      </c>
      <c r="I20" s="77">
        <v>1359.959965</v>
      </c>
      <c r="J20" s="78">
        <v>1.8540000000000001</v>
      </c>
      <c r="K20" s="78">
        <v>8.0000000000000004E-4</v>
      </c>
      <c r="BF20" s="16" t="s">
        <v>132</v>
      </c>
    </row>
    <row r="21" spans="2:58">
      <c r="B21" t="s">
        <v>850</v>
      </c>
      <c r="C21" t="s">
        <v>851</v>
      </c>
      <c r="D21" t="s">
        <v>123</v>
      </c>
      <c r="E21" t="s">
        <v>833</v>
      </c>
      <c r="F21" t="s">
        <v>106</v>
      </c>
      <c r="G21" s="77">
        <v>25</v>
      </c>
      <c r="H21" s="77">
        <v>1.1529499999999999</v>
      </c>
      <c r="I21" s="77">
        <v>1.00883125E-3</v>
      </c>
      <c r="J21" s="78">
        <v>0</v>
      </c>
      <c r="K21" s="78">
        <v>0</v>
      </c>
      <c r="BF21" s="16" t="s">
        <v>123</v>
      </c>
    </row>
    <row r="22" spans="2:58">
      <c r="B22" t="s">
        <v>852</v>
      </c>
      <c r="C22" t="s">
        <v>853</v>
      </c>
      <c r="D22" t="s">
        <v>123</v>
      </c>
      <c r="E22" t="s">
        <v>833</v>
      </c>
      <c r="F22" t="s">
        <v>110</v>
      </c>
      <c r="G22" s="77">
        <v>-13</v>
      </c>
      <c r="H22" s="77">
        <v>1.4878E-4</v>
      </c>
      <c r="I22" s="77">
        <v>-1.9341399999999999E-8</v>
      </c>
      <c r="J22" s="78">
        <v>0</v>
      </c>
      <c r="K22" s="78">
        <v>0</v>
      </c>
    </row>
    <row r="23" spans="2:58">
      <c r="B23" t="s">
        <v>854</v>
      </c>
      <c r="C23" t="s">
        <v>855</v>
      </c>
      <c r="D23" t="s">
        <v>123</v>
      </c>
      <c r="E23" t="s">
        <v>833</v>
      </c>
      <c r="F23" t="s">
        <v>106</v>
      </c>
      <c r="G23" s="77">
        <v>140</v>
      </c>
      <c r="H23" s="77">
        <v>0.37895000000000001</v>
      </c>
      <c r="I23" s="77">
        <v>1.8568549999999999E-3</v>
      </c>
      <c r="J23" s="78">
        <v>0</v>
      </c>
      <c r="K23" s="78">
        <v>0</v>
      </c>
    </row>
    <row r="24" spans="2:58">
      <c r="B24" t="s">
        <v>856</v>
      </c>
      <c r="C24" t="s">
        <v>857</v>
      </c>
      <c r="D24" t="s">
        <v>123</v>
      </c>
      <c r="E24" t="s">
        <v>833</v>
      </c>
      <c r="F24" t="s">
        <v>106</v>
      </c>
      <c r="G24" s="77">
        <v>-51</v>
      </c>
      <c r="H24" s="77">
        <v>1.2737500000000001E-2</v>
      </c>
      <c r="I24" s="77">
        <v>-2.2736437500000001E-5</v>
      </c>
      <c r="J24" s="78">
        <v>0</v>
      </c>
      <c r="K24" s="78">
        <v>0</v>
      </c>
    </row>
    <row r="25" spans="2:58">
      <c r="B25" t="s">
        <v>858</v>
      </c>
      <c r="C25" t="s">
        <v>859</v>
      </c>
      <c r="D25" t="s">
        <v>123</v>
      </c>
      <c r="E25" t="s">
        <v>833</v>
      </c>
      <c r="F25" t="s">
        <v>106</v>
      </c>
      <c r="G25" s="77">
        <v>60</v>
      </c>
      <c r="H25" s="77">
        <v>1.0500779999999999E-4</v>
      </c>
      <c r="I25" s="77">
        <v>6.3004680000000005E-8</v>
      </c>
      <c r="J25" s="78">
        <v>0</v>
      </c>
      <c r="K25" s="78">
        <v>0</v>
      </c>
    </row>
    <row r="26" spans="2:58">
      <c r="B26" t="s">
        <v>242</v>
      </c>
      <c r="C26" s="19"/>
      <c r="D26" s="19"/>
      <c r="E26" s="19"/>
      <c r="F26" s="19"/>
      <c r="G26" s="19"/>
      <c r="H26" s="19"/>
    </row>
    <row r="27" spans="2:58">
      <c r="B27" t="s">
        <v>303</v>
      </c>
      <c r="C27" s="19"/>
      <c r="D27" s="19"/>
      <c r="E27" s="19"/>
      <c r="F27" s="19"/>
      <c r="G27" s="19"/>
      <c r="H27" s="19"/>
    </row>
    <row r="28" spans="2:58">
      <c r="B28" t="s">
        <v>304</v>
      </c>
      <c r="C28" s="19"/>
      <c r="D28" s="19"/>
      <c r="E28" s="19"/>
      <c r="F28" s="19"/>
      <c r="G28" s="19"/>
      <c r="H28" s="19"/>
    </row>
    <row r="29" spans="2:58">
      <c r="B29" t="s">
        <v>305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860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236</v>
      </c>
      <c r="C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861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236</v>
      </c>
      <c r="C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236</v>
      </c>
      <c r="C19" t="s">
        <v>236</v>
      </c>
      <c r="E19" t="s">
        <v>236</v>
      </c>
      <c r="H19" s="77">
        <v>0</v>
      </c>
      <c r="I19" t="s">
        <v>236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236</v>
      </c>
      <c r="C21" t="s">
        <v>236</v>
      </c>
      <c r="E21" t="s">
        <v>236</v>
      </c>
      <c r="H21" s="77">
        <v>0</v>
      </c>
      <c r="I21" t="s">
        <v>236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865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236</v>
      </c>
      <c r="C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866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236</v>
      </c>
      <c r="C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860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236</v>
      </c>
      <c r="C28" t="s">
        <v>236</v>
      </c>
      <c r="E28" t="s">
        <v>236</v>
      </c>
      <c r="H28" s="77">
        <v>0</v>
      </c>
      <c r="I28" t="s">
        <v>236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861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236</v>
      </c>
      <c r="C30" t="s">
        <v>236</v>
      </c>
      <c r="E30" t="s">
        <v>236</v>
      </c>
      <c r="H30" s="77">
        <v>0</v>
      </c>
      <c r="I30" t="s">
        <v>236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236</v>
      </c>
      <c r="C33" t="s">
        <v>236</v>
      </c>
      <c r="E33" t="s">
        <v>236</v>
      </c>
      <c r="H33" s="77">
        <v>0</v>
      </c>
      <c r="I33" t="s">
        <v>236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236</v>
      </c>
      <c r="C35" t="s">
        <v>236</v>
      </c>
      <c r="E35" t="s">
        <v>236</v>
      </c>
      <c r="H35" s="77">
        <v>0</v>
      </c>
      <c r="I35" t="s">
        <v>236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865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236</v>
      </c>
      <c r="C37" t="s">
        <v>236</v>
      </c>
      <c r="E37" t="s">
        <v>236</v>
      </c>
      <c r="H37" s="77">
        <v>0</v>
      </c>
      <c r="I37" t="s">
        <v>236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866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236</v>
      </c>
      <c r="C39" t="s">
        <v>236</v>
      </c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236</v>
      </c>
      <c r="C14" t="s">
        <v>236</v>
      </c>
      <c r="D14" t="s">
        <v>236</v>
      </c>
      <c r="G14" s="77">
        <v>0</v>
      </c>
      <c r="H14" t="s">
        <v>236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868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236</v>
      </c>
      <c r="C16" t="s">
        <v>236</v>
      </c>
      <c r="D16" t="s">
        <v>236</v>
      </c>
      <c r="G16" s="77">
        <v>0</v>
      </c>
      <c r="H16" t="s">
        <v>236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869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G18" s="77">
        <v>0</v>
      </c>
      <c r="H18" t="s">
        <v>236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G20" s="77">
        <v>0</v>
      </c>
      <c r="H20" t="s">
        <v>236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539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236</v>
      </c>
      <c r="C22" t="s">
        <v>236</v>
      </c>
      <c r="D22" t="s">
        <v>236</v>
      </c>
      <c r="G22" s="77">
        <v>0</v>
      </c>
      <c r="H22" t="s">
        <v>236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G25" s="77">
        <v>0</v>
      </c>
      <c r="H25" t="s">
        <v>236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871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236</v>
      </c>
      <c r="C27" t="s">
        <v>236</v>
      </c>
      <c r="D27" t="s">
        <v>236</v>
      </c>
      <c r="G27" s="77">
        <v>0</v>
      </c>
      <c r="H27" t="s">
        <v>236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872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7">
        <v>0</v>
      </c>
      <c r="K14" t="s">
        <v>236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873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7">
        <v>0</v>
      </c>
      <c r="K16" t="s">
        <v>236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7">
        <v>0</v>
      </c>
      <c r="K18" t="s">
        <v>236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7">
        <v>0</v>
      </c>
      <c r="K20" t="s">
        <v>236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874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7">
        <v>0</v>
      </c>
      <c r="K23" t="s">
        <v>236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875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7">
        <v>0</v>
      </c>
      <c r="K25" t="s">
        <v>236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2.71</v>
      </c>
      <c r="K11" s="7"/>
      <c r="L11" s="7"/>
      <c r="M11" s="76">
        <v>4.1599999999999998E-2</v>
      </c>
      <c r="N11" s="75">
        <v>14791894.92</v>
      </c>
      <c r="O11" s="7"/>
      <c r="P11" s="75">
        <v>8877.8185510056792</v>
      </c>
      <c r="Q11" s="7"/>
      <c r="R11" s="76">
        <v>1</v>
      </c>
      <c r="S11" s="76">
        <v>5.1999999999999998E-3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2.71</v>
      </c>
      <c r="M12" s="80">
        <v>4.1599999999999998E-2</v>
      </c>
      <c r="N12" s="81">
        <v>14791894.92</v>
      </c>
      <c r="P12" s="81">
        <v>8877.8185510056792</v>
      </c>
      <c r="R12" s="80">
        <v>1</v>
      </c>
      <c r="S12" s="80">
        <v>5.1999999999999998E-3</v>
      </c>
    </row>
    <row r="13" spans="2:81">
      <c r="B13" s="79" t="s">
        <v>872</v>
      </c>
      <c r="C13" s="16"/>
      <c r="D13" s="16"/>
      <c r="E13" s="16"/>
      <c r="J13" s="81">
        <v>0.42</v>
      </c>
      <c r="M13" s="80">
        <v>-5.9999999999999995E-4</v>
      </c>
      <c r="N13" s="81">
        <v>7520967.96</v>
      </c>
      <c r="P13" s="81">
        <v>1785.7764610296797</v>
      </c>
      <c r="R13" s="80">
        <v>0.20119999999999999</v>
      </c>
      <c r="S13" s="80">
        <v>1E-3</v>
      </c>
    </row>
    <row r="14" spans="2:81">
      <c r="B14" t="s">
        <v>876</v>
      </c>
      <c r="C14" t="s">
        <v>877</v>
      </c>
      <c r="D14" t="s">
        <v>123</v>
      </c>
      <c r="E14" t="s">
        <v>578</v>
      </c>
      <c r="F14" t="s">
        <v>314</v>
      </c>
      <c r="G14" t="s">
        <v>337</v>
      </c>
      <c r="H14" t="s">
        <v>210</v>
      </c>
      <c r="I14" t="s">
        <v>878</v>
      </c>
      <c r="J14" s="77">
        <v>0</v>
      </c>
      <c r="K14" t="s">
        <v>102</v>
      </c>
      <c r="L14" s="78">
        <v>6.6000000000000003E-2</v>
      </c>
      <c r="M14" s="78">
        <v>0</v>
      </c>
      <c r="N14" s="77">
        <v>500000</v>
      </c>
      <c r="O14" s="77">
        <v>156.15</v>
      </c>
      <c r="P14" s="77">
        <v>780.75</v>
      </c>
      <c r="Q14" s="78">
        <v>0</v>
      </c>
      <c r="R14" s="78">
        <v>8.7900000000000006E-2</v>
      </c>
      <c r="S14" s="78">
        <v>5.0000000000000001E-4</v>
      </c>
    </row>
    <row r="15" spans="2:81">
      <c r="B15" t="s">
        <v>879</v>
      </c>
      <c r="C15" t="s">
        <v>880</v>
      </c>
      <c r="D15" t="s">
        <v>123</v>
      </c>
      <c r="E15" t="s">
        <v>881</v>
      </c>
      <c r="F15" t="s">
        <v>882</v>
      </c>
      <c r="G15" t="s">
        <v>419</v>
      </c>
      <c r="H15" t="s">
        <v>150</v>
      </c>
      <c r="I15" t="s">
        <v>883</v>
      </c>
      <c r="J15" s="77">
        <v>0.75</v>
      </c>
      <c r="K15" t="s">
        <v>102</v>
      </c>
      <c r="L15" s="78">
        <v>3.15E-2</v>
      </c>
      <c r="M15" s="78">
        <v>-1E-3</v>
      </c>
      <c r="N15" s="77">
        <v>918000</v>
      </c>
      <c r="O15" s="77">
        <v>109.48</v>
      </c>
      <c r="P15" s="77">
        <v>1005.0264</v>
      </c>
      <c r="Q15" s="78">
        <v>7.9000000000000008E-3</v>
      </c>
      <c r="R15" s="78">
        <v>0.1132</v>
      </c>
      <c r="S15" s="78">
        <v>5.9999999999999995E-4</v>
      </c>
    </row>
    <row r="16" spans="2:81">
      <c r="B16" t="s">
        <v>884</v>
      </c>
      <c r="C16" t="s">
        <v>885</v>
      </c>
      <c r="D16" t="s">
        <v>123</v>
      </c>
      <c r="E16" t="s">
        <v>886</v>
      </c>
      <c r="F16" t="s">
        <v>348</v>
      </c>
      <c r="G16" t="s">
        <v>236</v>
      </c>
      <c r="H16" t="s">
        <v>823</v>
      </c>
      <c r="I16" t="s">
        <v>887</v>
      </c>
      <c r="J16" s="77">
        <v>0</v>
      </c>
      <c r="K16" t="s">
        <v>102</v>
      </c>
      <c r="L16" s="78">
        <v>0.08</v>
      </c>
      <c r="M16" s="78">
        <v>0</v>
      </c>
      <c r="N16" s="77">
        <v>2815079.1</v>
      </c>
      <c r="O16" s="77">
        <v>9.9999999999999995E-7</v>
      </c>
      <c r="P16" s="77">
        <v>2.8150791E-5</v>
      </c>
      <c r="Q16" s="78">
        <v>2.5000000000000001E-2</v>
      </c>
      <c r="R16" s="78">
        <v>0</v>
      </c>
      <c r="S16" s="78">
        <v>0</v>
      </c>
    </row>
    <row r="17" spans="2:19">
      <c r="B17" t="s">
        <v>888</v>
      </c>
      <c r="C17" t="s">
        <v>889</v>
      </c>
      <c r="D17" t="s">
        <v>123</v>
      </c>
      <c r="E17" t="s">
        <v>890</v>
      </c>
      <c r="F17" t="s">
        <v>538</v>
      </c>
      <c r="G17" t="s">
        <v>236</v>
      </c>
      <c r="H17" t="s">
        <v>823</v>
      </c>
      <c r="I17" t="s">
        <v>891</v>
      </c>
      <c r="J17" s="77">
        <v>0</v>
      </c>
      <c r="K17" t="s">
        <v>102</v>
      </c>
      <c r="L17" s="78">
        <v>7.4499999999999997E-2</v>
      </c>
      <c r="M17" s="78">
        <v>0</v>
      </c>
      <c r="N17" s="77">
        <v>608840</v>
      </c>
      <c r="O17" s="77">
        <v>9.9999999999999995E-7</v>
      </c>
      <c r="P17" s="77">
        <v>6.0884E-6</v>
      </c>
      <c r="Q17" s="78">
        <v>1.2500000000000001E-2</v>
      </c>
      <c r="R17" s="78">
        <v>0</v>
      </c>
      <c r="S17" s="78">
        <v>0</v>
      </c>
    </row>
    <row r="18" spans="2:19">
      <c r="B18" t="s">
        <v>892</v>
      </c>
      <c r="C18" t="s">
        <v>893</v>
      </c>
      <c r="D18" t="s">
        <v>123</v>
      </c>
      <c r="E18" t="s">
        <v>890</v>
      </c>
      <c r="F18" t="s">
        <v>538</v>
      </c>
      <c r="G18" t="s">
        <v>236</v>
      </c>
      <c r="H18" t="s">
        <v>823</v>
      </c>
      <c r="I18" t="s">
        <v>894</v>
      </c>
      <c r="J18" s="77">
        <v>0</v>
      </c>
      <c r="K18" t="s">
        <v>102</v>
      </c>
      <c r="L18" s="78">
        <v>7.4999999999999997E-2</v>
      </c>
      <c r="M18" s="78">
        <v>0</v>
      </c>
      <c r="N18" s="77">
        <v>475854.14</v>
      </c>
      <c r="O18" s="77">
        <v>9.9999999999999995E-7</v>
      </c>
      <c r="P18" s="77">
        <v>4.7585413999999997E-6</v>
      </c>
      <c r="Q18" s="78">
        <v>8.3000000000000001E-3</v>
      </c>
      <c r="R18" s="78">
        <v>0</v>
      </c>
      <c r="S18" s="78">
        <v>0</v>
      </c>
    </row>
    <row r="19" spans="2:19">
      <c r="B19" t="s">
        <v>895</v>
      </c>
      <c r="C19" t="s">
        <v>896</v>
      </c>
      <c r="D19" t="s">
        <v>123</v>
      </c>
      <c r="E19" t="s">
        <v>890</v>
      </c>
      <c r="F19" t="s">
        <v>538</v>
      </c>
      <c r="G19" t="s">
        <v>236</v>
      </c>
      <c r="H19" t="s">
        <v>823</v>
      </c>
      <c r="J19" s="77">
        <v>0</v>
      </c>
      <c r="K19" t="s">
        <v>102</v>
      </c>
      <c r="L19" s="78">
        <v>7.4999999999999997E-2</v>
      </c>
      <c r="M19" s="78">
        <v>0</v>
      </c>
      <c r="N19" s="77">
        <v>158617.87</v>
      </c>
      <c r="O19" s="77">
        <v>9.9999999999999995E-7</v>
      </c>
      <c r="P19" s="77">
        <v>1.5861787E-6</v>
      </c>
      <c r="Q19" s="78">
        <v>0</v>
      </c>
      <c r="R19" s="78">
        <v>0</v>
      </c>
      <c r="S19" s="78">
        <v>0</v>
      </c>
    </row>
    <row r="20" spans="2:19">
      <c r="B20" t="s">
        <v>897</v>
      </c>
      <c r="C20" t="s">
        <v>898</v>
      </c>
      <c r="D20" t="s">
        <v>123</v>
      </c>
      <c r="E20" t="s">
        <v>899</v>
      </c>
      <c r="F20" t="s">
        <v>348</v>
      </c>
      <c r="G20" t="s">
        <v>236</v>
      </c>
      <c r="H20" t="s">
        <v>823</v>
      </c>
      <c r="I20" t="s">
        <v>883</v>
      </c>
      <c r="J20" s="77">
        <v>0</v>
      </c>
      <c r="K20" t="s">
        <v>102</v>
      </c>
      <c r="L20" s="78">
        <v>6.4000000000000001E-2</v>
      </c>
      <c r="M20" s="78">
        <v>0</v>
      </c>
      <c r="N20" s="77">
        <v>2000000</v>
      </c>
      <c r="O20" s="77">
        <v>9.9999999999999995E-7</v>
      </c>
      <c r="P20" s="77">
        <v>2.0000000000000002E-5</v>
      </c>
      <c r="Q20" s="78">
        <v>1.3299999999999999E-2</v>
      </c>
      <c r="R20" s="78">
        <v>0</v>
      </c>
      <c r="S20" s="78">
        <v>0</v>
      </c>
    </row>
    <row r="21" spans="2:19">
      <c r="B21" t="s">
        <v>900</v>
      </c>
      <c r="C21" t="s">
        <v>901</v>
      </c>
      <c r="D21" t="s">
        <v>123</v>
      </c>
      <c r="E21" t="s">
        <v>902</v>
      </c>
      <c r="F21" t="s">
        <v>322</v>
      </c>
      <c r="G21" t="s">
        <v>236</v>
      </c>
      <c r="H21" t="s">
        <v>823</v>
      </c>
      <c r="I21" t="s">
        <v>883</v>
      </c>
      <c r="J21" s="77">
        <v>0</v>
      </c>
      <c r="K21" t="s">
        <v>102</v>
      </c>
      <c r="L21" s="78">
        <v>7.3999999999999996E-2</v>
      </c>
      <c r="M21" s="78">
        <v>0</v>
      </c>
      <c r="N21" s="77">
        <v>44576.85</v>
      </c>
      <c r="O21" s="77">
        <v>9.9999999999999995E-7</v>
      </c>
      <c r="P21" s="77">
        <v>4.4576850000000001E-7</v>
      </c>
      <c r="Q21" s="78">
        <v>0</v>
      </c>
      <c r="R21" s="78">
        <v>0</v>
      </c>
      <c r="S21" s="78">
        <v>0</v>
      </c>
    </row>
    <row r="22" spans="2:19">
      <c r="B22" s="79" t="s">
        <v>873</v>
      </c>
      <c r="C22" s="16"/>
      <c r="D22" s="16"/>
      <c r="E22" s="16"/>
      <c r="J22" s="81">
        <v>3.29</v>
      </c>
      <c r="M22" s="80">
        <v>5.2200000000000003E-2</v>
      </c>
      <c r="N22" s="81">
        <v>7270926.96</v>
      </c>
      <c r="P22" s="81">
        <v>7092.0420899760002</v>
      </c>
      <c r="R22" s="80">
        <v>0.79879999999999995</v>
      </c>
      <c r="S22" s="80">
        <v>4.1999999999999997E-3</v>
      </c>
    </row>
    <row r="23" spans="2:19">
      <c r="B23" t="s">
        <v>903</v>
      </c>
      <c r="C23" t="s">
        <v>904</v>
      </c>
      <c r="D23" t="s">
        <v>123</v>
      </c>
      <c r="E23" t="s">
        <v>905</v>
      </c>
      <c r="F23" t="s">
        <v>538</v>
      </c>
      <c r="G23" t="s">
        <v>424</v>
      </c>
      <c r="H23" t="s">
        <v>150</v>
      </c>
      <c r="I23" t="s">
        <v>906</v>
      </c>
      <c r="J23" s="77">
        <v>3.48</v>
      </c>
      <c r="K23" t="s">
        <v>102</v>
      </c>
      <c r="L23" s="78">
        <v>4.4699999999999997E-2</v>
      </c>
      <c r="M23" s="78">
        <v>5.4899999999999997E-2</v>
      </c>
      <c r="N23" s="77">
        <v>4803126.96</v>
      </c>
      <c r="O23" s="77">
        <v>96.81</v>
      </c>
      <c r="P23" s="77">
        <v>4649.9072099759996</v>
      </c>
      <c r="Q23" s="78">
        <v>8.3999999999999995E-3</v>
      </c>
      <c r="R23" s="78">
        <v>0.52380000000000004</v>
      </c>
      <c r="S23" s="78">
        <v>2.7000000000000001E-3</v>
      </c>
    </row>
    <row r="24" spans="2:19">
      <c r="B24" t="s">
        <v>907</v>
      </c>
      <c r="C24" t="s">
        <v>908</v>
      </c>
      <c r="D24" t="s">
        <v>123</v>
      </c>
      <c r="E24" t="s">
        <v>909</v>
      </c>
      <c r="F24" t="s">
        <v>477</v>
      </c>
      <c r="G24" t="s">
        <v>444</v>
      </c>
      <c r="H24" t="s">
        <v>150</v>
      </c>
      <c r="I24" t="s">
        <v>910</v>
      </c>
      <c r="J24" s="77">
        <v>2.91</v>
      </c>
      <c r="K24" t="s">
        <v>102</v>
      </c>
      <c r="L24" s="78">
        <v>4.2999999999999997E-2</v>
      </c>
      <c r="M24" s="78">
        <v>4.7199999999999999E-2</v>
      </c>
      <c r="N24" s="77">
        <v>2467800</v>
      </c>
      <c r="O24" s="77">
        <v>98.96</v>
      </c>
      <c r="P24" s="77">
        <v>2442.1348800000001</v>
      </c>
      <c r="Q24" s="78">
        <v>1.34E-2</v>
      </c>
      <c r="R24" s="78">
        <v>0.27510000000000001</v>
      </c>
      <c r="S24" s="78">
        <v>1.4E-3</v>
      </c>
    </row>
    <row r="25" spans="2:19">
      <c r="B25" s="79" t="s">
        <v>308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236</v>
      </c>
      <c r="C26" t="s">
        <v>236</v>
      </c>
      <c r="D26" s="16"/>
      <c r="E26" s="16"/>
      <c r="F26" t="s">
        <v>236</v>
      </c>
      <c r="G26" t="s">
        <v>236</v>
      </c>
      <c r="J26" s="77">
        <v>0</v>
      </c>
      <c r="K26" t="s">
        <v>236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539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236</v>
      </c>
      <c r="C28" t="s">
        <v>236</v>
      </c>
      <c r="D28" s="16"/>
      <c r="E28" s="16"/>
      <c r="F28" t="s">
        <v>236</v>
      </c>
      <c r="G28" t="s">
        <v>236</v>
      </c>
      <c r="J28" s="77">
        <v>0</v>
      </c>
      <c r="K28" t="s">
        <v>236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240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236</v>
      </c>
      <c r="C31" t="s">
        <v>236</v>
      </c>
      <c r="D31" s="16"/>
      <c r="E31" s="16"/>
      <c r="F31" t="s">
        <v>236</v>
      </c>
      <c r="G31" t="s">
        <v>236</v>
      </c>
      <c r="J31" s="77">
        <v>0</v>
      </c>
      <c r="K31" t="s">
        <v>236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236</v>
      </c>
      <c r="C33" t="s">
        <v>236</v>
      </c>
      <c r="D33" s="16"/>
      <c r="E33" s="16"/>
      <c r="F33" t="s">
        <v>236</v>
      </c>
      <c r="G33" t="s">
        <v>236</v>
      </c>
      <c r="J33" s="77">
        <v>0</v>
      </c>
      <c r="K33" t="s">
        <v>236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242</v>
      </c>
      <c r="C34" s="16"/>
      <c r="D34" s="16"/>
      <c r="E34" s="16"/>
    </row>
    <row r="35" spans="2:19">
      <c r="B35" t="s">
        <v>303</v>
      </c>
      <c r="C35" s="16"/>
      <c r="D35" s="16"/>
      <c r="E35" s="16"/>
    </row>
    <row r="36" spans="2:19">
      <c r="B36" t="s">
        <v>304</v>
      </c>
      <c r="C36" s="16"/>
      <c r="D36" s="16"/>
      <c r="E36" s="16"/>
    </row>
    <row r="37" spans="2:19">
      <c r="B37" t="s">
        <v>305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26" sqref="K26:K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7231129.5</v>
      </c>
      <c r="I11" s="7"/>
      <c r="J11" s="75">
        <v>104702.17829126392</v>
      </c>
      <c r="K11" s="7"/>
      <c r="L11" s="76">
        <v>1</v>
      </c>
      <c r="M11" s="76">
        <v>6.1400000000000003E-2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1634268.56</v>
      </c>
      <c r="J12" s="81">
        <v>84167.959990087737</v>
      </c>
      <c r="L12" s="80">
        <v>0.80389999999999995</v>
      </c>
      <c r="M12" s="80">
        <v>4.9399999999999999E-2</v>
      </c>
    </row>
    <row r="13" spans="2:98">
      <c r="B13" t="s">
        <v>911</v>
      </c>
      <c r="C13" t="s">
        <v>912</v>
      </c>
      <c r="D13" t="s">
        <v>123</v>
      </c>
      <c r="E13" t="s">
        <v>913</v>
      </c>
      <c r="F13" t="s">
        <v>565</v>
      </c>
      <c r="G13" t="s">
        <v>106</v>
      </c>
      <c r="H13" s="77">
        <v>447292.15</v>
      </c>
      <c r="I13" s="77">
        <v>361.52859999999998</v>
      </c>
      <c r="J13" s="77">
        <v>5659.8116673171498</v>
      </c>
      <c r="K13" s="89">
        <v>7.4339056889095693E-3</v>
      </c>
      <c r="L13" s="78">
        <v>5.4100000000000002E-2</v>
      </c>
      <c r="M13" s="78">
        <v>3.3E-3</v>
      </c>
    </row>
    <row r="14" spans="2:98">
      <c r="B14" t="s">
        <v>914</v>
      </c>
      <c r="C14" t="s">
        <v>915</v>
      </c>
      <c r="D14" t="s">
        <v>123</v>
      </c>
      <c r="E14" t="s">
        <v>916</v>
      </c>
      <c r="F14" t="s">
        <v>538</v>
      </c>
      <c r="G14" t="s">
        <v>102</v>
      </c>
      <c r="H14" s="77">
        <v>66273</v>
      </c>
      <c r="I14" s="77">
        <v>38408.029839000046</v>
      </c>
      <c r="J14" s="77">
        <v>25454.153615200499</v>
      </c>
      <c r="K14" s="89">
        <v>4.7100000000000003E-2</v>
      </c>
      <c r="L14" s="78">
        <v>0.24310000000000001</v>
      </c>
      <c r="M14" s="78">
        <v>1.49E-2</v>
      </c>
    </row>
    <row r="15" spans="2:98">
      <c r="B15" t="s">
        <v>917</v>
      </c>
      <c r="C15" t="s">
        <v>918</v>
      </c>
      <c r="D15" t="s">
        <v>123</v>
      </c>
      <c r="E15" t="s">
        <v>695</v>
      </c>
      <c r="F15" t="s">
        <v>696</v>
      </c>
      <c r="G15" t="s">
        <v>102</v>
      </c>
      <c r="H15" s="77">
        <v>9219</v>
      </c>
      <c r="I15" s="77">
        <v>389.86354799999998</v>
      </c>
      <c r="J15" s="77">
        <v>35.941520490119998</v>
      </c>
      <c r="K15" s="89">
        <v>5.3499999999999999E-2</v>
      </c>
      <c r="L15" s="78">
        <v>2.9999999999999997E-4</v>
      </c>
      <c r="M15" s="78">
        <v>0</v>
      </c>
    </row>
    <row r="16" spans="2:98">
      <c r="B16" t="s">
        <v>919</v>
      </c>
      <c r="C16" t="s">
        <v>920</v>
      </c>
      <c r="D16" t="s">
        <v>123</v>
      </c>
      <c r="E16" t="s">
        <v>921</v>
      </c>
      <c r="F16" t="s">
        <v>652</v>
      </c>
      <c r="G16" t="s">
        <v>102</v>
      </c>
      <c r="H16" s="77">
        <v>67</v>
      </c>
      <c r="I16" s="77">
        <v>38276775.862068959</v>
      </c>
      <c r="J16" s="77">
        <v>25645.4398275862</v>
      </c>
      <c r="K16" s="89">
        <v>6.3534482758620683E-2</v>
      </c>
      <c r="L16" s="78">
        <v>0.24490000000000001</v>
      </c>
      <c r="M16" s="78">
        <v>1.4999999999999999E-2</v>
      </c>
    </row>
    <row r="17" spans="2:13">
      <c r="B17" t="s">
        <v>922</v>
      </c>
      <c r="C17" t="s">
        <v>923</v>
      </c>
      <c r="D17" t="s">
        <v>123</v>
      </c>
      <c r="E17" t="s">
        <v>909</v>
      </c>
      <c r="F17" t="s">
        <v>477</v>
      </c>
      <c r="G17" t="s">
        <v>106</v>
      </c>
      <c r="H17" s="77">
        <v>2623.49</v>
      </c>
      <c r="I17" s="77">
        <v>63937</v>
      </c>
      <c r="J17" s="77">
        <v>5870.8328045500002</v>
      </c>
      <c r="K17" s="89">
        <v>5.7000000000000002E-3</v>
      </c>
      <c r="L17" s="78">
        <v>5.6099999999999997E-2</v>
      </c>
      <c r="M17" s="78">
        <v>3.3999999999999998E-3</v>
      </c>
    </row>
    <row r="18" spans="2:13">
      <c r="B18" t="s">
        <v>924</v>
      </c>
      <c r="C18" t="s">
        <v>925</v>
      </c>
      <c r="D18" t="s">
        <v>123</v>
      </c>
      <c r="E18" t="s">
        <v>926</v>
      </c>
      <c r="F18" t="s">
        <v>348</v>
      </c>
      <c r="G18" t="s">
        <v>102</v>
      </c>
      <c r="H18" s="77">
        <v>179.51</v>
      </c>
      <c r="I18" s="77">
        <v>4645000</v>
      </c>
      <c r="J18" s="77">
        <v>8338.2394999999997</v>
      </c>
      <c r="K18" s="89">
        <v>0</v>
      </c>
      <c r="L18" s="78">
        <v>7.9600000000000004E-2</v>
      </c>
      <c r="M18" s="78">
        <v>4.8999999999999998E-3</v>
      </c>
    </row>
    <row r="19" spans="2:13">
      <c r="B19" t="s">
        <v>927</v>
      </c>
      <c r="C19" t="s">
        <v>928</v>
      </c>
      <c r="D19" t="s">
        <v>123</v>
      </c>
      <c r="E19" t="s">
        <v>929</v>
      </c>
      <c r="F19" t="s">
        <v>348</v>
      </c>
      <c r="G19" t="s">
        <v>110</v>
      </c>
      <c r="H19" s="77">
        <v>500000</v>
      </c>
      <c r="I19" s="77">
        <v>1E-26</v>
      </c>
      <c r="J19" s="77">
        <v>1.8179999999999999E-25</v>
      </c>
      <c r="K19" s="89">
        <v>8.9800000000000005E-2</v>
      </c>
      <c r="L19" s="78">
        <v>0</v>
      </c>
      <c r="M19" s="78">
        <v>0</v>
      </c>
    </row>
    <row r="20" spans="2:13">
      <c r="B20" t="s">
        <v>930</v>
      </c>
      <c r="C20" t="s">
        <v>931</v>
      </c>
      <c r="D20" t="s">
        <v>123</v>
      </c>
      <c r="E20" t="s">
        <v>932</v>
      </c>
      <c r="F20" t="s">
        <v>348</v>
      </c>
      <c r="G20" t="s">
        <v>102</v>
      </c>
      <c r="H20" s="77">
        <v>1405.41</v>
      </c>
      <c r="I20" s="77">
        <v>488912.17042100028</v>
      </c>
      <c r="J20" s="77">
        <v>6871.2205343137803</v>
      </c>
      <c r="K20" s="78">
        <v>3.1199999999999999E-2</v>
      </c>
      <c r="L20" s="78">
        <v>6.5600000000000006E-2</v>
      </c>
      <c r="M20" s="78">
        <v>4.0000000000000001E-3</v>
      </c>
    </row>
    <row r="21" spans="2:13">
      <c r="B21" t="s">
        <v>933</v>
      </c>
      <c r="C21" t="s">
        <v>934</v>
      </c>
      <c r="D21" t="s">
        <v>123</v>
      </c>
      <c r="E21" t="s">
        <v>935</v>
      </c>
      <c r="F21" t="s">
        <v>456</v>
      </c>
      <c r="G21" t="s">
        <v>106</v>
      </c>
      <c r="H21" s="77">
        <v>607209</v>
      </c>
      <c r="I21" s="77">
        <v>296.07694600000002</v>
      </c>
      <c r="J21" s="77">
        <v>6292.3205206299899</v>
      </c>
      <c r="K21" s="89">
        <v>6.0349889184446153E-3</v>
      </c>
      <c r="L21" s="78">
        <v>6.0100000000000001E-2</v>
      </c>
      <c r="M21" s="78">
        <v>3.7000000000000002E-3</v>
      </c>
    </row>
    <row r="22" spans="2:13">
      <c r="B22" s="79" t="s">
        <v>240</v>
      </c>
      <c r="C22" s="16"/>
      <c r="D22" s="16"/>
      <c r="E22" s="16"/>
      <c r="H22" s="81">
        <v>5596860.9400000004</v>
      </c>
      <c r="J22" s="81">
        <v>20534.218301176181</v>
      </c>
      <c r="L22" s="80">
        <v>0.1961</v>
      </c>
      <c r="M22" s="80">
        <v>1.2E-2</v>
      </c>
    </row>
    <row r="23" spans="2:13">
      <c r="B23" s="79" t="s">
        <v>309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310</v>
      </c>
      <c r="C25" s="16"/>
      <c r="D25" s="16"/>
      <c r="E25" s="16"/>
      <c r="H25" s="81">
        <v>5596860.9400000004</v>
      </c>
      <c r="J25" s="81">
        <v>20534.218301176181</v>
      </c>
      <c r="L25" s="80">
        <v>0.1961</v>
      </c>
      <c r="M25" s="80">
        <v>1.2E-2</v>
      </c>
    </row>
    <row r="26" spans="2:13">
      <c r="B26" t="s">
        <v>936</v>
      </c>
      <c r="C26" t="s">
        <v>937</v>
      </c>
      <c r="D26" t="s">
        <v>123</v>
      </c>
      <c r="E26" t="s">
        <v>938</v>
      </c>
      <c r="F26" t="s">
        <v>939</v>
      </c>
      <c r="G26" t="s">
        <v>110</v>
      </c>
      <c r="H26" s="77">
        <v>1903813</v>
      </c>
      <c r="I26" s="77">
        <v>100</v>
      </c>
      <c r="J26" s="77">
        <v>6923.0255932</v>
      </c>
      <c r="K26" s="89">
        <v>1.384072051268502E-2</v>
      </c>
      <c r="L26" s="78">
        <v>6.6100000000000006E-2</v>
      </c>
      <c r="M26" s="78">
        <v>4.1000000000000003E-3</v>
      </c>
    </row>
    <row r="27" spans="2:13">
      <c r="B27" t="s">
        <v>940</v>
      </c>
      <c r="C27" t="s">
        <v>941</v>
      </c>
      <c r="D27" t="s">
        <v>123</v>
      </c>
      <c r="E27" t="s">
        <v>942</v>
      </c>
      <c r="F27" t="s">
        <v>939</v>
      </c>
      <c r="G27" t="s">
        <v>110</v>
      </c>
      <c r="H27" s="77">
        <v>3118427</v>
      </c>
      <c r="I27" s="77">
        <v>105.13006200000031</v>
      </c>
      <c r="J27" s="77">
        <v>11921.5891729714</v>
      </c>
      <c r="K27" s="89">
        <v>2.2647578920621102E-2</v>
      </c>
      <c r="L27" s="78">
        <v>0.1139</v>
      </c>
      <c r="M27" s="78">
        <v>7.0000000000000001E-3</v>
      </c>
    </row>
    <row r="28" spans="2:13">
      <c r="B28" t="s">
        <v>943</v>
      </c>
      <c r="C28" t="s">
        <v>944</v>
      </c>
      <c r="D28" t="s">
        <v>123</v>
      </c>
      <c r="E28" t="s">
        <v>921</v>
      </c>
      <c r="F28" t="s">
        <v>939</v>
      </c>
      <c r="G28" t="s">
        <v>110</v>
      </c>
      <c r="H28" s="77">
        <v>574620.93999999994</v>
      </c>
      <c r="I28" s="77">
        <v>80.859623000000113</v>
      </c>
      <c r="J28" s="77">
        <v>1689.60353500478</v>
      </c>
      <c r="K28" s="78">
        <v>5.3581186109449827E-2</v>
      </c>
      <c r="L28" s="78">
        <v>1.61E-2</v>
      </c>
      <c r="M28" s="78">
        <v>1E-3</v>
      </c>
    </row>
    <row r="29" spans="2:13">
      <c r="B29" t="s">
        <v>242</v>
      </c>
      <c r="C29" s="16"/>
      <c r="D29" s="16"/>
      <c r="E29" s="16"/>
    </row>
    <row r="30" spans="2:13">
      <c r="B30" t="s">
        <v>303</v>
      </c>
      <c r="C30" s="16"/>
      <c r="D30" s="16"/>
      <c r="E30" s="16"/>
    </row>
    <row r="31" spans="2:13">
      <c r="B31" t="s">
        <v>304</v>
      </c>
      <c r="C31" s="16"/>
      <c r="D31" s="16"/>
      <c r="E31" s="16"/>
    </row>
    <row r="32" spans="2:13">
      <c r="B32" t="s">
        <v>305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240600132.27000001</v>
      </c>
      <c r="G11" s="7"/>
      <c r="H11" s="75">
        <v>439383.25066752743</v>
      </c>
      <c r="I11" s="7"/>
      <c r="J11" s="76">
        <v>1</v>
      </c>
      <c r="K11" s="76">
        <v>0.25779999999999997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198620101.40000001</v>
      </c>
      <c r="H12" s="81">
        <v>249743.22630911102</v>
      </c>
      <c r="J12" s="80">
        <v>0.56840000000000002</v>
      </c>
      <c r="K12" s="80">
        <v>0.14649999999999999</v>
      </c>
    </row>
    <row r="13" spans="2:55">
      <c r="B13" s="79" t="s">
        <v>945</v>
      </c>
      <c r="C13" s="16"/>
      <c r="F13" s="81">
        <v>6232522.54</v>
      </c>
      <c r="H13" s="81">
        <v>26621.643699791581</v>
      </c>
      <c r="J13" s="80">
        <v>6.0600000000000001E-2</v>
      </c>
      <c r="K13" s="80">
        <v>1.5599999999999999E-2</v>
      </c>
    </row>
    <row r="14" spans="2:55">
      <c r="B14" t="s">
        <v>946</v>
      </c>
      <c r="C14" t="s">
        <v>947</v>
      </c>
      <c r="D14" t="s">
        <v>106</v>
      </c>
      <c r="E14" t="s">
        <v>948</v>
      </c>
      <c r="F14" s="77">
        <v>716881</v>
      </c>
      <c r="G14" s="77">
        <v>95.905313000000206</v>
      </c>
      <c r="H14" s="77">
        <v>2406.3443841063599</v>
      </c>
      <c r="I14" s="78">
        <v>0</v>
      </c>
      <c r="J14" s="78">
        <v>5.4999999999999997E-3</v>
      </c>
      <c r="K14" s="78">
        <v>1.4E-3</v>
      </c>
    </row>
    <row r="15" spans="2:55">
      <c r="B15" t="s">
        <v>949</v>
      </c>
      <c r="C15" t="s">
        <v>950</v>
      </c>
      <c r="D15" t="s">
        <v>106</v>
      </c>
      <c r="E15" t="s">
        <v>315</v>
      </c>
      <c r="F15" s="77">
        <v>1954787.2</v>
      </c>
      <c r="G15" s="77">
        <v>73.207320999999965</v>
      </c>
      <c r="H15" s="77">
        <v>5008.6656912981898</v>
      </c>
      <c r="I15" s="78">
        <v>0</v>
      </c>
      <c r="J15" s="78">
        <v>1.14E-2</v>
      </c>
      <c r="K15" s="78">
        <v>2.8999999999999998E-3</v>
      </c>
    </row>
    <row r="16" spans="2:55">
      <c r="B16" t="s">
        <v>951</v>
      </c>
      <c r="C16" t="s">
        <v>952</v>
      </c>
      <c r="D16" t="s">
        <v>106</v>
      </c>
      <c r="E16" t="s">
        <v>953</v>
      </c>
      <c r="F16" s="77">
        <v>1550154.42</v>
      </c>
      <c r="G16" s="77">
        <v>215.07223899999957</v>
      </c>
      <c r="H16" s="77">
        <v>11668.8313666801</v>
      </c>
      <c r="I16" s="78">
        <v>0</v>
      </c>
      <c r="J16" s="78">
        <v>2.6599999999999999E-2</v>
      </c>
      <c r="K16" s="78">
        <v>6.7999999999999996E-3</v>
      </c>
    </row>
    <row r="17" spans="2:11">
      <c r="B17" t="s">
        <v>954</v>
      </c>
      <c r="C17" t="s">
        <v>955</v>
      </c>
      <c r="D17" t="s">
        <v>106</v>
      </c>
      <c r="E17" t="s">
        <v>956</v>
      </c>
      <c r="F17" s="77">
        <v>793976.92</v>
      </c>
      <c r="G17" s="77">
        <v>80.845701999999847</v>
      </c>
      <c r="H17" s="77">
        <v>2246.6367514219201</v>
      </c>
      <c r="I17" s="78">
        <v>0</v>
      </c>
      <c r="J17" s="78">
        <v>5.1000000000000004E-3</v>
      </c>
      <c r="K17" s="78">
        <v>1.2999999999999999E-3</v>
      </c>
    </row>
    <row r="18" spans="2:11">
      <c r="B18" t="s">
        <v>957</v>
      </c>
      <c r="C18" t="s">
        <v>958</v>
      </c>
      <c r="D18" t="s">
        <v>106</v>
      </c>
      <c r="E18" t="s">
        <v>959</v>
      </c>
      <c r="F18" s="77">
        <v>1216723</v>
      </c>
      <c r="G18" s="77">
        <v>124.24862299999988</v>
      </c>
      <c r="H18" s="77">
        <v>5291.1655062850105</v>
      </c>
      <c r="I18" s="78">
        <v>0</v>
      </c>
      <c r="J18" s="78">
        <v>1.2E-2</v>
      </c>
      <c r="K18" s="78">
        <v>3.0999999999999999E-3</v>
      </c>
    </row>
    <row r="19" spans="2:11">
      <c r="B19" s="79" t="s">
        <v>960</v>
      </c>
      <c r="C19" s="16"/>
      <c r="F19" s="81">
        <v>14787030.699999999</v>
      </c>
      <c r="H19" s="81">
        <v>20989.048560874839</v>
      </c>
      <c r="J19" s="80">
        <v>4.7800000000000002E-2</v>
      </c>
      <c r="K19" s="80">
        <v>1.23E-2</v>
      </c>
    </row>
    <row r="20" spans="2:11">
      <c r="B20" t="s">
        <v>961</v>
      </c>
      <c r="C20" t="s">
        <v>962</v>
      </c>
      <c r="D20" t="s">
        <v>102</v>
      </c>
      <c r="E20" t="s">
        <v>963</v>
      </c>
      <c r="F20" s="77">
        <v>5525456</v>
      </c>
      <c r="G20" s="77">
        <v>100.67579000000001</v>
      </c>
      <c r="H20" s="77">
        <v>5562.7964791023996</v>
      </c>
      <c r="I20" s="78">
        <v>0</v>
      </c>
      <c r="J20" s="78">
        <v>1.2699999999999999E-2</v>
      </c>
      <c r="K20" s="78">
        <v>3.3E-3</v>
      </c>
    </row>
    <row r="21" spans="2:11">
      <c r="B21" t="s">
        <v>964</v>
      </c>
      <c r="C21" t="s">
        <v>965</v>
      </c>
      <c r="D21" t="s">
        <v>102</v>
      </c>
      <c r="E21" t="s">
        <v>966</v>
      </c>
      <c r="F21" s="77">
        <v>5937223</v>
      </c>
      <c r="G21" s="77">
        <v>171.65657999999999</v>
      </c>
      <c r="H21" s="77">
        <v>10191.6339487734</v>
      </c>
      <c r="I21" s="78">
        <v>0</v>
      </c>
      <c r="J21" s="78">
        <v>2.3199999999999998E-2</v>
      </c>
      <c r="K21" s="78">
        <v>6.0000000000000001E-3</v>
      </c>
    </row>
    <row r="22" spans="2:11">
      <c r="B22" t="s">
        <v>967</v>
      </c>
      <c r="C22" t="s">
        <v>968</v>
      </c>
      <c r="D22" t="s">
        <v>102</v>
      </c>
      <c r="E22" t="s">
        <v>969</v>
      </c>
      <c r="F22" s="77">
        <v>3324351.7</v>
      </c>
      <c r="G22" s="77">
        <v>157.46282599999995</v>
      </c>
      <c r="H22" s="77">
        <v>5234.6181329990404</v>
      </c>
      <c r="I22" s="78">
        <v>0</v>
      </c>
      <c r="J22" s="78">
        <v>1.1900000000000001E-2</v>
      </c>
      <c r="K22" s="78">
        <v>3.0999999999999999E-3</v>
      </c>
    </row>
    <row r="23" spans="2:11">
      <c r="B23" s="79" t="s">
        <v>970</v>
      </c>
      <c r="C23" s="16"/>
      <c r="F23" s="81">
        <v>32854348.52</v>
      </c>
      <c r="H23" s="81">
        <v>43902.986933902801</v>
      </c>
      <c r="J23" s="80">
        <v>9.9900000000000003E-2</v>
      </c>
      <c r="K23" s="80">
        <v>2.58E-2</v>
      </c>
    </row>
    <row r="24" spans="2:11">
      <c r="B24" t="s">
        <v>971</v>
      </c>
      <c r="C24" t="s">
        <v>972</v>
      </c>
      <c r="D24" t="s">
        <v>102</v>
      </c>
      <c r="E24" t="s">
        <v>973</v>
      </c>
      <c r="F24" s="77">
        <v>6399627.5999999996</v>
      </c>
      <c r="G24" s="77">
        <v>225.43576300000018</v>
      </c>
      <c r="H24" s="77">
        <v>14427.049309218601</v>
      </c>
      <c r="I24" s="78">
        <v>0</v>
      </c>
      <c r="J24" s="78">
        <v>3.2800000000000003E-2</v>
      </c>
      <c r="K24" s="78">
        <v>8.5000000000000006E-3</v>
      </c>
    </row>
    <row r="25" spans="2:11">
      <c r="B25" t="s">
        <v>974</v>
      </c>
      <c r="C25" t="s">
        <v>975</v>
      </c>
      <c r="D25" t="s">
        <v>102</v>
      </c>
      <c r="E25" t="s">
        <v>976</v>
      </c>
      <c r="F25" s="77">
        <v>25790384.920000002</v>
      </c>
      <c r="G25" s="77">
        <v>111.71450800000002</v>
      </c>
      <c r="H25" s="77">
        <v>28811.601624684201</v>
      </c>
      <c r="I25" s="78">
        <v>0</v>
      </c>
      <c r="J25" s="78">
        <v>6.5600000000000006E-2</v>
      </c>
      <c r="K25" s="78">
        <v>1.6899999999999998E-2</v>
      </c>
    </row>
    <row r="26" spans="2:11">
      <c r="B26" t="s">
        <v>977</v>
      </c>
      <c r="C26" t="s">
        <v>978</v>
      </c>
      <c r="D26" t="s">
        <v>102</v>
      </c>
      <c r="E26" t="s">
        <v>979</v>
      </c>
      <c r="F26" s="77">
        <v>664336</v>
      </c>
      <c r="G26" s="77">
        <v>100</v>
      </c>
      <c r="H26" s="77">
        <v>664.33600000000001</v>
      </c>
      <c r="I26" s="78">
        <v>0</v>
      </c>
      <c r="J26" s="78">
        <v>1.5E-3</v>
      </c>
      <c r="K26" s="78">
        <v>4.0000000000000002E-4</v>
      </c>
    </row>
    <row r="27" spans="2:11">
      <c r="B27" s="79" t="s">
        <v>980</v>
      </c>
      <c r="C27" s="16"/>
      <c r="F27" s="81">
        <v>144746199.63999999</v>
      </c>
      <c r="H27" s="81">
        <v>158229.54711454181</v>
      </c>
      <c r="J27" s="80">
        <v>0.36009999999999998</v>
      </c>
      <c r="K27" s="80">
        <v>9.2799999999999994E-2</v>
      </c>
    </row>
    <row r="28" spans="2:11">
      <c r="B28" t="s">
        <v>981</v>
      </c>
      <c r="C28" t="s">
        <v>982</v>
      </c>
      <c r="D28" t="s">
        <v>106</v>
      </c>
      <c r="E28" t="s">
        <v>983</v>
      </c>
      <c r="F28" s="77">
        <v>4747516.49</v>
      </c>
      <c r="G28" s="77">
        <v>165.34508099999999</v>
      </c>
      <c r="H28" s="77">
        <v>27474.247450576</v>
      </c>
      <c r="I28" s="78">
        <v>0</v>
      </c>
      <c r="J28" s="78">
        <v>6.25E-2</v>
      </c>
      <c r="K28" s="78">
        <v>1.61E-2</v>
      </c>
    </row>
    <row r="29" spans="2:11">
      <c r="B29" t="s">
        <v>984</v>
      </c>
      <c r="C29" t="s">
        <v>985</v>
      </c>
      <c r="D29" t="s">
        <v>102</v>
      </c>
      <c r="E29" t="s">
        <v>883</v>
      </c>
      <c r="F29" s="77">
        <v>4851052.12</v>
      </c>
      <c r="G29" s="77">
        <v>63.400658999999983</v>
      </c>
      <c r="H29" s="77">
        <v>3075.5990125134699</v>
      </c>
      <c r="I29" s="78">
        <v>0</v>
      </c>
      <c r="J29" s="78">
        <v>7.0000000000000001E-3</v>
      </c>
      <c r="K29" s="78">
        <v>1.8E-3</v>
      </c>
    </row>
    <row r="30" spans="2:11">
      <c r="B30" t="s">
        <v>986</v>
      </c>
      <c r="C30" t="s">
        <v>987</v>
      </c>
      <c r="D30" t="s">
        <v>102</v>
      </c>
      <c r="E30" t="s">
        <v>988</v>
      </c>
      <c r="F30" s="77">
        <v>36290946.090000004</v>
      </c>
      <c r="G30" s="77">
        <v>55.569556999999939</v>
      </c>
      <c r="H30" s="77">
        <v>20166.7179733218</v>
      </c>
      <c r="I30" s="78">
        <v>0</v>
      </c>
      <c r="J30" s="78">
        <v>4.5900000000000003E-2</v>
      </c>
      <c r="K30" s="78">
        <v>1.18E-2</v>
      </c>
    </row>
    <row r="31" spans="2:11">
      <c r="B31" t="s">
        <v>989</v>
      </c>
      <c r="C31" t="s">
        <v>990</v>
      </c>
      <c r="D31" t="s">
        <v>102</v>
      </c>
      <c r="E31" t="s">
        <v>991</v>
      </c>
      <c r="F31" s="77">
        <v>4427811.8099999996</v>
      </c>
      <c r="G31" s="77">
        <v>89.396776000000102</v>
      </c>
      <c r="H31" s="77">
        <v>3958.3210054872502</v>
      </c>
      <c r="I31" s="78">
        <v>0</v>
      </c>
      <c r="J31" s="78">
        <v>8.9999999999999993E-3</v>
      </c>
      <c r="K31" s="78">
        <v>2.3E-3</v>
      </c>
    </row>
    <row r="32" spans="2:11">
      <c r="B32" t="s">
        <v>992</v>
      </c>
      <c r="C32" t="s">
        <v>993</v>
      </c>
      <c r="D32" t="s">
        <v>102</v>
      </c>
      <c r="E32" t="s">
        <v>994</v>
      </c>
      <c r="F32" s="77">
        <v>1821203.75</v>
      </c>
      <c r="G32" s="77">
        <v>83.97178299999986</v>
      </c>
      <c r="H32" s="77">
        <v>1529.2972609378601</v>
      </c>
      <c r="I32" s="78">
        <v>0</v>
      </c>
      <c r="J32" s="78">
        <v>3.5000000000000001E-3</v>
      </c>
      <c r="K32" s="78">
        <v>8.9999999999999998E-4</v>
      </c>
    </row>
    <row r="33" spans="2:11">
      <c r="B33" t="s">
        <v>995</v>
      </c>
      <c r="C33" t="s">
        <v>996</v>
      </c>
      <c r="D33" t="s">
        <v>102</v>
      </c>
      <c r="E33" t="s">
        <v>997</v>
      </c>
      <c r="F33" s="77">
        <v>47159419.200000003</v>
      </c>
      <c r="G33" s="77">
        <v>12.087393000000008</v>
      </c>
      <c r="H33" s="77">
        <v>5700.3443352214599</v>
      </c>
      <c r="I33" s="78">
        <v>0</v>
      </c>
      <c r="J33" s="78">
        <v>1.2999999999999999E-2</v>
      </c>
      <c r="K33" s="78">
        <v>3.3E-3</v>
      </c>
    </row>
    <row r="34" spans="2:11">
      <c r="B34" t="s">
        <v>998</v>
      </c>
      <c r="C34" t="s">
        <v>999</v>
      </c>
      <c r="D34" t="s">
        <v>102</v>
      </c>
      <c r="E34" t="s">
        <v>994</v>
      </c>
      <c r="F34" s="77">
        <v>51467</v>
      </c>
      <c r="G34" s="77">
        <v>100</v>
      </c>
      <c r="H34" s="77">
        <v>51.466999999999999</v>
      </c>
      <c r="I34" s="78">
        <v>0</v>
      </c>
      <c r="J34" s="78">
        <v>1E-4</v>
      </c>
      <c r="K34" s="78">
        <v>0</v>
      </c>
    </row>
    <row r="35" spans="2:11">
      <c r="B35" t="s">
        <v>1000</v>
      </c>
      <c r="C35" t="s">
        <v>1001</v>
      </c>
      <c r="D35" t="s">
        <v>102</v>
      </c>
      <c r="E35" t="s">
        <v>1002</v>
      </c>
      <c r="F35" s="77">
        <v>14722654.949999999</v>
      </c>
      <c r="G35" s="77">
        <v>22.82226300000001</v>
      </c>
      <c r="H35" s="77">
        <v>3360.04303327152</v>
      </c>
      <c r="I35" s="78">
        <v>0</v>
      </c>
      <c r="J35" s="78">
        <v>7.6E-3</v>
      </c>
      <c r="K35" s="78">
        <v>2E-3</v>
      </c>
    </row>
    <row r="36" spans="2:11">
      <c r="B36" t="s">
        <v>1003</v>
      </c>
      <c r="C36" t="s">
        <v>1004</v>
      </c>
      <c r="D36" t="s">
        <v>102</v>
      </c>
      <c r="E36" t="s">
        <v>1005</v>
      </c>
      <c r="F36" s="77">
        <v>57296</v>
      </c>
      <c r="G36" s="77">
        <v>94818.723880000005</v>
      </c>
      <c r="H36" s="77">
        <v>54327.336034284803</v>
      </c>
      <c r="I36" s="78">
        <v>0</v>
      </c>
      <c r="J36" s="78">
        <v>0.1236</v>
      </c>
      <c r="K36" s="78">
        <v>3.1899999999999998E-2</v>
      </c>
    </row>
    <row r="37" spans="2:11">
      <c r="B37" t="s">
        <v>1006</v>
      </c>
      <c r="C37" t="s">
        <v>1007</v>
      </c>
      <c r="D37" t="s">
        <v>102</v>
      </c>
      <c r="E37" t="s">
        <v>1008</v>
      </c>
      <c r="F37" s="77">
        <v>17973426</v>
      </c>
      <c r="G37" s="77">
        <v>125.15485800000012</v>
      </c>
      <c r="H37" s="77">
        <v>22494.615788035098</v>
      </c>
      <c r="I37" s="78">
        <v>0</v>
      </c>
      <c r="J37" s="78">
        <v>5.1200000000000002E-2</v>
      </c>
      <c r="K37" s="78">
        <v>1.32E-2</v>
      </c>
    </row>
    <row r="38" spans="2:11">
      <c r="B38" t="s">
        <v>1009</v>
      </c>
      <c r="C38" t="s">
        <v>1010</v>
      </c>
      <c r="D38" t="s">
        <v>102</v>
      </c>
      <c r="E38" t="s">
        <v>1011</v>
      </c>
      <c r="F38" s="77">
        <v>6881852</v>
      </c>
      <c r="G38" s="77">
        <v>167.94477199999943</v>
      </c>
      <c r="H38" s="77">
        <v>11557.710650777401</v>
      </c>
      <c r="I38" s="78">
        <v>0</v>
      </c>
      <c r="J38" s="78">
        <v>2.63E-2</v>
      </c>
      <c r="K38" s="78">
        <v>6.7999999999999996E-3</v>
      </c>
    </row>
    <row r="39" spans="2:11">
      <c r="B39" t="s">
        <v>1012</v>
      </c>
      <c r="C39" t="s">
        <v>1013</v>
      </c>
      <c r="D39" t="s">
        <v>102</v>
      </c>
      <c r="E39" t="s">
        <v>997</v>
      </c>
      <c r="F39" s="77">
        <v>5761554.2300000004</v>
      </c>
      <c r="G39" s="77">
        <v>78.691398000000078</v>
      </c>
      <c r="H39" s="77">
        <v>4533.8475701151401</v>
      </c>
      <c r="I39" s="78">
        <v>0</v>
      </c>
      <c r="J39" s="78">
        <v>1.03E-2</v>
      </c>
      <c r="K39" s="78">
        <v>2.7000000000000001E-3</v>
      </c>
    </row>
    <row r="40" spans="2:11">
      <c r="B40" s="79" t="s">
        <v>240</v>
      </c>
      <c r="C40" s="16"/>
      <c r="F40" s="81">
        <v>41980030.869999997</v>
      </c>
      <c r="H40" s="81">
        <v>189640.02435841641</v>
      </c>
      <c r="J40" s="80">
        <v>0.43159999999999998</v>
      </c>
      <c r="K40" s="80">
        <v>0.1113</v>
      </c>
    </row>
    <row r="41" spans="2:11">
      <c r="B41" s="79" t="s">
        <v>1014</v>
      </c>
      <c r="C41" s="16"/>
      <c r="F41" s="81">
        <v>4799647.8099999996</v>
      </c>
      <c r="H41" s="81">
        <v>49524.242490407589</v>
      </c>
      <c r="J41" s="80">
        <v>0.11269999999999999</v>
      </c>
      <c r="K41" s="80">
        <v>2.9100000000000001E-2</v>
      </c>
    </row>
    <row r="42" spans="2:11">
      <c r="B42" t="s">
        <v>1015</v>
      </c>
      <c r="C42" t="s">
        <v>1016</v>
      </c>
      <c r="D42" t="s">
        <v>106</v>
      </c>
      <c r="E42" t="s">
        <v>1017</v>
      </c>
      <c r="F42" s="77">
        <v>1082965.17</v>
      </c>
      <c r="G42" s="77">
        <v>566.18195699999944</v>
      </c>
      <c r="H42" s="77">
        <v>21460.436875970299</v>
      </c>
      <c r="I42" s="78">
        <v>0</v>
      </c>
      <c r="J42" s="78">
        <v>4.8800000000000003E-2</v>
      </c>
      <c r="K42" s="78">
        <v>1.26E-2</v>
      </c>
    </row>
    <row r="43" spans="2:11">
      <c r="B43" t="s">
        <v>1018</v>
      </c>
      <c r="C43" t="s">
        <v>1019</v>
      </c>
      <c r="D43" t="s">
        <v>106</v>
      </c>
      <c r="E43" t="s">
        <v>1020</v>
      </c>
      <c r="F43" s="77">
        <v>2348674.4300000002</v>
      </c>
      <c r="G43" s="77">
        <v>274.23584499999981</v>
      </c>
      <c r="H43" s="77">
        <v>22543.175092933001</v>
      </c>
      <c r="I43" s="78">
        <v>0</v>
      </c>
      <c r="J43" s="78">
        <v>5.1299999999999998E-2</v>
      </c>
      <c r="K43" s="78">
        <v>1.32E-2</v>
      </c>
    </row>
    <row r="44" spans="2:11">
      <c r="B44" t="s">
        <v>1021</v>
      </c>
      <c r="C44" t="s">
        <v>1022</v>
      </c>
      <c r="D44" t="s">
        <v>106</v>
      </c>
      <c r="E44" t="s">
        <v>1023</v>
      </c>
      <c r="F44" s="77">
        <v>1111851.21</v>
      </c>
      <c r="G44" s="77">
        <v>118.82579199999996</v>
      </c>
      <c r="H44" s="77">
        <v>4624.0810215042902</v>
      </c>
      <c r="I44" s="78">
        <v>0</v>
      </c>
      <c r="J44" s="78">
        <v>1.0500000000000001E-2</v>
      </c>
      <c r="K44" s="78">
        <v>2.7000000000000001E-3</v>
      </c>
    </row>
    <row r="45" spans="2:11">
      <c r="B45" t="s">
        <v>1024</v>
      </c>
      <c r="C45" t="s">
        <v>1025</v>
      </c>
      <c r="D45" t="s">
        <v>106</v>
      </c>
      <c r="E45" t="s">
        <v>1026</v>
      </c>
      <c r="F45" s="77">
        <v>256157</v>
      </c>
      <c r="G45" s="77">
        <v>100</v>
      </c>
      <c r="H45" s="77">
        <v>896.54949999999997</v>
      </c>
      <c r="I45" s="78">
        <v>0</v>
      </c>
      <c r="J45" s="78">
        <v>2E-3</v>
      </c>
      <c r="K45" s="78">
        <v>5.0000000000000001E-4</v>
      </c>
    </row>
    <row r="46" spans="2:11">
      <c r="B46" s="79" t="s">
        <v>1027</v>
      </c>
      <c r="C46" s="16"/>
      <c r="F46" s="81">
        <v>2676979.36</v>
      </c>
      <c r="H46" s="81">
        <v>14453.24290460126</v>
      </c>
      <c r="J46" s="80">
        <v>3.2899999999999999E-2</v>
      </c>
      <c r="K46" s="80">
        <v>8.5000000000000006E-3</v>
      </c>
    </row>
    <row r="47" spans="2:11">
      <c r="B47" t="s">
        <v>1028</v>
      </c>
      <c r="C47" t="s">
        <v>1029</v>
      </c>
      <c r="D47" t="s">
        <v>106</v>
      </c>
      <c r="E47" t="s">
        <v>1030</v>
      </c>
      <c r="F47" s="77">
        <v>251407.35999999999</v>
      </c>
      <c r="G47" s="77">
        <v>903.34661000000051</v>
      </c>
      <c r="H47" s="77">
        <v>7948.77952347674</v>
      </c>
      <c r="I47" s="78">
        <v>0</v>
      </c>
      <c r="J47" s="78">
        <v>1.8100000000000002E-2</v>
      </c>
      <c r="K47" s="78">
        <v>4.7000000000000002E-3</v>
      </c>
    </row>
    <row r="48" spans="2:11">
      <c r="B48" t="s">
        <v>1031</v>
      </c>
      <c r="C48" t="s">
        <v>1032</v>
      </c>
      <c r="D48" t="s">
        <v>106</v>
      </c>
      <c r="E48" t="s">
        <v>1033</v>
      </c>
      <c r="F48" s="77">
        <v>2425572</v>
      </c>
      <c r="G48" s="77">
        <v>76.617726000000005</v>
      </c>
      <c r="H48" s="77">
        <v>6504.4633811245203</v>
      </c>
      <c r="I48" s="78">
        <v>0</v>
      </c>
      <c r="J48" s="78">
        <v>1.4800000000000001E-2</v>
      </c>
      <c r="K48" s="78">
        <v>3.8E-3</v>
      </c>
    </row>
    <row r="49" spans="2:11">
      <c r="B49" s="79" t="s">
        <v>1034</v>
      </c>
      <c r="C49" s="16"/>
      <c r="F49" s="81">
        <v>19835833.07</v>
      </c>
      <c r="H49" s="81">
        <v>78100.430809433805</v>
      </c>
      <c r="J49" s="80">
        <v>0.17780000000000001</v>
      </c>
      <c r="K49" s="80">
        <v>4.58E-2</v>
      </c>
    </row>
    <row r="50" spans="2:11">
      <c r="B50" t="s">
        <v>1035</v>
      </c>
      <c r="C50" t="s">
        <v>1036</v>
      </c>
      <c r="D50" t="s">
        <v>106</v>
      </c>
      <c r="E50" t="s">
        <v>1037</v>
      </c>
      <c r="F50" s="77">
        <v>1948067</v>
      </c>
      <c r="G50" s="77">
        <v>107.63436</v>
      </c>
      <c r="H50" s="77">
        <v>7338.7630673741996</v>
      </c>
      <c r="I50" s="78">
        <v>0</v>
      </c>
      <c r="J50" s="78">
        <v>1.67E-2</v>
      </c>
      <c r="K50" s="78">
        <v>4.3E-3</v>
      </c>
    </row>
    <row r="51" spans="2:11">
      <c r="B51" t="s">
        <v>1038</v>
      </c>
      <c r="C51" t="s">
        <v>1039</v>
      </c>
      <c r="D51" t="s">
        <v>106</v>
      </c>
      <c r="E51" t="s">
        <v>1040</v>
      </c>
      <c r="F51" s="77">
        <v>4506570.8</v>
      </c>
      <c r="G51" s="77">
        <v>144.27719799999971</v>
      </c>
      <c r="H51" s="77">
        <v>22756.839266441599</v>
      </c>
      <c r="I51" s="78">
        <v>0</v>
      </c>
      <c r="J51" s="78">
        <v>5.1799999999999999E-2</v>
      </c>
      <c r="K51" s="78">
        <v>1.34E-2</v>
      </c>
    </row>
    <row r="52" spans="2:11">
      <c r="B52" t="s">
        <v>1041</v>
      </c>
      <c r="C52" t="s">
        <v>1042</v>
      </c>
      <c r="D52" t="s">
        <v>106</v>
      </c>
      <c r="E52" t="s">
        <v>1043</v>
      </c>
      <c r="F52" s="77">
        <v>897756.28</v>
      </c>
      <c r="G52" s="77">
        <v>102.2310660000001</v>
      </c>
      <c r="H52" s="77">
        <v>3212.25035294081</v>
      </c>
      <c r="I52" s="78">
        <v>0</v>
      </c>
      <c r="J52" s="78">
        <v>7.3000000000000001E-3</v>
      </c>
      <c r="K52" s="78">
        <v>1.9E-3</v>
      </c>
    </row>
    <row r="53" spans="2:11">
      <c r="B53" t="s">
        <v>1044</v>
      </c>
      <c r="C53" t="s">
        <v>1045</v>
      </c>
      <c r="D53" t="s">
        <v>106</v>
      </c>
      <c r="E53" t="s">
        <v>1046</v>
      </c>
      <c r="F53" s="77">
        <v>5066909.1500000004</v>
      </c>
      <c r="G53" s="77">
        <v>124.40876099999994</v>
      </c>
      <c r="H53" s="77">
        <v>22062.876130787201</v>
      </c>
      <c r="I53" s="78">
        <v>0</v>
      </c>
      <c r="J53" s="78">
        <v>5.0200000000000002E-2</v>
      </c>
      <c r="K53" s="78">
        <v>1.29E-2</v>
      </c>
    </row>
    <row r="54" spans="2:11">
      <c r="B54" t="s">
        <v>1047</v>
      </c>
      <c r="C54" t="s">
        <v>1048</v>
      </c>
      <c r="D54" t="s">
        <v>113</v>
      </c>
      <c r="E54" t="s">
        <v>979</v>
      </c>
      <c r="F54" s="77">
        <v>552022</v>
      </c>
      <c r="G54" s="77">
        <v>100</v>
      </c>
      <c r="H54" s="77">
        <v>2337.9235743999998</v>
      </c>
      <c r="I54" s="78">
        <v>0</v>
      </c>
      <c r="J54" s="78">
        <v>5.3E-3</v>
      </c>
      <c r="K54" s="78">
        <v>1.4E-3</v>
      </c>
    </row>
    <row r="55" spans="2:11">
      <c r="B55" t="s">
        <v>1049</v>
      </c>
      <c r="C55" t="s">
        <v>1050</v>
      </c>
      <c r="D55" t="s">
        <v>106</v>
      </c>
      <c r="E55" t="s">
        <v>973</v>
      </c>
      <c r="F55" s="77">
        <v>3171742.84</v>
      </c>
      <c r="G55" s="77">
        <v>107.17236400000017</v>
      </c>
      <c r="H55" s="77">
        <v>11897.311235700599</v>
      </c>
      <c r="I55" s="78">
        <v>0</v>
      </c>
      <c r="J55" s="78">
        <v>2.7099999999999999E-2</v>
      </c>
      <c r="K55" s="78">
        <v>7.0000000000000001E-3</v>
      </c>
    </row>
    <row r="56" spans="2:11">
      <c r="B56" t="s">
        <v>1051</v>
      </c>
      <c r="C56" t="s">
        <v>1052</v>
      </c>
      <c r="D56" t="s">
        <v>106</v>
      </c>
      <c r="E56" t="s">
        <v>1053</v>
      </c>
      <c r="F56" s="77">
        <v>3692765</v>
      </c>
      <c r="G56" s="77">
        <v>65.722855999999993</v>
      </c>
      <c r="H56" s="77">
        <v>8494.4671817893995</v>
      </c>
      <c r="I56" s="78">
        <v>0</v>
      </c>
      <c r="J56" s="78">
        <v>1.9300000000000001E-2</v>
      </c>
      <c r="K56" s="78">
        <v>5.0000000000000001E-3</v>
      </c>
    </row>
    <row r="57" spans="2:11">
      <c r="B57" s="79" t="s">
        <v>1054</v>
      </c>
      <c r="C57" s="16"/>
      <c r="F57" s="81">
        <v>14667570.630000001</v>
      </c>
      <c r="H57" s="81">
        <v>47562.108153973742</v>
      </c>
      <c r="J57" s="80">
        <v>0.1082</v>
      </c>
      <c r="K57" s="80">
        <v>2.7900000000000001E-2</v>
      </c>
    </row>
    <row r="58" spans="2:11">
      <c r="B58" t="s">
        <v>1055</v>
      </c>
      <c r="C58" t="s">
        <v>1056</v>
      </c>
      <c r="D58" t="s">
        <v>106</v>
      </c>
      <c r="E58" t="s">
        <v>1057</v>
      </c>
      <c r="F58" s="77">
        <v>1116209.44</v>
      </c>
      <c r="G58" s="77">
        <v>90.177671000000046</v>
      </c>
      <c r="H58" s="77">
        <v>3523.0008676594998</v>
      </c>
      <c r="I58" s="78">
        <v>0</v>
      </c>
      <c r="J58" s="78">
        <v>8.0000000000000002E-3</v>
      </c>
      <c r="K58" s="78">
        <v>2.0999999999999999E-3</v>
      </c>
    </row>
    <row r="59" spans="2:11">
      <c r="B59" t="s">
        <v>1058</v>
      </c>
      <c r="C59" t="s">
        <v>1059</v>
      </c>
      <c r="D59" t="s">
        <v>110</v>
      </c>
      <c r="E59" t="s">
        <v>1060</v>
      </c>
      <c r="F59" s="77">
        <v>1106313</v>
      </c>
      <c r="G59" s="77">
        <v>133.5133000000001</v>
      </c>
      <c r="H59" s="77">
        <v>5371.2355104689004</v>
      </c>
      <c r="I59" s="78">
        <v>0</v>
      </c>
      <c r="J59" s="78">
        <v>1.2200000000000001E-2</v>
      </c>
      <c r="K59" s="78">
        <v>3.2000000000000002E-3</v>
      </c>
    </row>
    <row r="60" spans="2:11">
      <c r="B60" t="s">
        <v>1061</v>
      </c>
      <c r="C60" t="s">
        <v>1062</v>
      </c>
      <c r="D60" t="s">
        <v>106</v>
      </c>
      <c r="E60" t="s">
        <v>963</v>
      </c>
      <c r="F60" s="77">
        <v>3647456.73</v>
      </c>
      <c r="G60" s="77">
        <v>77.443718000000047</v>
      </c>
      <c r="H60" s="77">
        <v>9886.5413645362805</v>
      </c>
      <c r="I60" s="78">
        <v>0</v>
      </c>
      <c r="J60" s="78">
        <v>2.2499999999999999E-2</v>
      </c>
      <c r="K60" s="78">
        <v>5.7999999999999996E-3</v>
      </c>
    </row>
    <row r="61" spans="2:11">
      <c r="B61" t="s">
        <v>1063</v>
      </c>
      <c r="C61" t="s">
        <v>1064</v>
      </c>
      <c r="D61" t="s">
        <v>106</v>
      </c>
      <c r="E61" t="s">
        <v>1065</v>
      </c>
      <c r="F61" s="77">
        <v>1977090</v>
      </c>
      <c r="G61" s="77">
        <v>100</v>
      </c>
      <c r="H61" s="77">
        <v>6919.8149999999996</v>
      </c>
      <c r="I61" s="78">
        <v>0</v>
      </c>
      <c r="J61" s="78">
        <v>1.5699999999999999E-2</v>
      </c>
      <c r="K61" s="78">
        <v>4.1000000000000003E-3</v>
      </c>
    </row>
    <row r="62" spans="2:11">
      <c r="B62" t="s">
        <v>1066</v>
      </c>
      <c r="C62" t="s">
        <v>1067</v>
      </c>
      <c r="D62" t="s">
        <v>106</v>
      </c>
      <c r="E62" t="s">
        <v>458</v>
      </c>
      <c r="F62" s="77">
        <v>456180.39</v>
      </c>
      <c r="G62" s="77">
        <v>31.77757800000002</v>
      </c>
      <c r="H62" s="77">
        <v>507.37077738533998</v>
      </c>
      <c r="I62" s="78">
        <v>0</v>
      </c>
      <c r="J62" s="78">
        <v>1.1999999999999999E-3</v>
      </c>
      <c r="K62" s="78">
        <v>2.9999999999999997E-4</v>
      </c>
    </row>
    <row r="63" spans="2:11">
      <c r="B63" t="s">
        <v>1068</v>
      </c>
      <c r="C63" t="s">
        <v>1069</v>
      </c>
      <c r="D63" t="s">
        <v>106</v>
      </c>
      <c r="E63" t="s">
        <v>1070</v>
      </c>
      <c r="F63" s="77">
        <v>2677035.56</v>
      </c>
      <c r="G63" s="77">
        <v>111.80704499999993</v>
      </c>
      <c r="H63" s="77">
        <v>10475.900236323199</v>
      </c>
      <c r="I63" s="78">
        <v>0</v>
      </c>
      <c r="J63" s="78">
        <v>2.3800000000000002E-2</v>
      </c>
      <c r="K63" s="78">
        <v>6.1000000000000004E-3</v>
      </c>
    </row>
    <row r="64" spans="2:11">
      <c r="B64" t="s">
        <v>1071</v>
      </c>
      <c r="C64" t="s">
        <v>1072</v>
      </c>
      <c r="D64" t="s">
        <v>106</v>
      </c>
      <c r="E64" t="s">
        <v>1073</v>
      </c>
      <c r="F64" s="77">
        <v>1016576.8</v>
      </c>
      <c r="G64" s="77">
        <v>171.28326100000007</v>
      </c>
      <c r="H64" s="77">
        <v>6094.2906276330696</v>
      </c>
      <c r="I64" s="78">
        <v>0</v>
      </c>
      <c r="J64" s="78">
        <v>1.3899999999999999E-2</v>
      </c>
      <c r="K64" s="78">
        <v>3.5999999999999999E-3</v>
      </c>
    </row>
    <row r="65" spans="2:11">
      <c r="B65" t="s">
        <v>1074</v>
      </c>
      <c r="C65" t="s">
        <v>1075</v>
      </c>
      <c r="D65" t="s">
        <v>106</v>
      </c>
      <c r="E65" t="s">
        <v>1043</v>
      </c>
      <c r="F65" s="77">
        <v>1725915.71</v>
      </c>
      <c r="G65" s="77">
        <v>44.29978399999996</v>
      </c>
      <c r="H65" s="77">
        <v>2676.0192604322301</v>
      </c>
      <c r="I65" s="78">
        <v>0</v>
      </c>
      <c r="J65" s="78">
        <v>6.1000000000000004E-3</v>
      </c>
      <c r="K65" s="78">
        <v>1.6000000000000001E-3</v>
      </c>
    </row>
    <row r="66" spans="2:11">
      <c r="B66" t="s">
        <v>1076</v>
      </c>
      <c r="C66" t="s">
        <v>1077</v>
      </c>
      <c r="D66" t="s">
        <v>106</v>
      </c>
      <c r="E66" t="s">
        <v>883</v>
      </c>
      <c r="F66" s="77">
        <v>682102</v>
      </c>
      <c r="G66" s="77">
        <v>63.779611000000003</v>
      </c>
      <c r="H66" s="77">
        <v>1522.6470077812701</v>
      </c>
      <c r="I66" s="78">
        <v>0</v>
      </c>
      <c r="J66" s="78">
        <v>3.5000000000000001E-3</v>
      </c>
      <c r="K66" s="78">
        <v>8.9999999999999998E-4</v>
      </c>
    </row>
    <row r="67" spans="2:11">
      <c r="B67" t="s">
        <v>1078</v>
      </c>
      <c r="C67" t="s">
        <v>1079</v>
      </c>
      <c r="D67" t="s">
        <v>106</v>
      </c>
      <c r="E67" t="s">
        <v>883</v>
      </c>
      <c r="F67" s="77">
        <v>262691</v>
      </c>
      <c r="G67" s="77">
        <v>63.658442999999998</v>
      </c>
      <c r="H67" s="77">
        <v>585.28750175395498</v>
      </c>
      <c r="I67" s="78">
        <v>0</v>
      </c>
      <c r="J67" s="78">
        <v>1.2999999999999999E-3</v>
      </c>
      <c r="K67" s="78">
        <v>2.9999999999999997E-4</v>
      </c>
    </row>
    <row r="68" spans="2:11">
      <c r="B68" t="s">
        <v>242</v>
      </c>
      <c r="C68" s="16"/>
    </row>
    <row r="69" spans="2:11">
      <c r="B69" t="s">
        <v>303</v>
      </c>
      <c r="C69" s="16"/>
    </row>
    <row r="70" spans="2:11">
      <c r="B70" t="s">
        <v>304</v>
      </c>
      <c r="C70" s="16"/>
    </row>
    <row r="71" spans="2:11">
      <c r="B71" t="s">
        <v>305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1282808.6299999999</v>
      </c>
      <c r="H11" s="7"/>
      <c r="I11" s="75">
        <v>1171.785639765415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1080</v>
      </c>
      <c r="C12" s="16"/>
      <c r="D12" s="16"/>
      <c r="G12" s="81">
        <v>1282808.6299999999</v>
      </c>
      <c r="I12" s="81">
        <v>1171.785639765415</v>
      </c>
      <c r="K12" s="80">
        <v>1</v>
      </c>
      <c r="L12" s="80">
        <v>6.9999999999999999E-4</v>
      </c>
    </row>
    <row r="13" spans="2:59">
      <c r="B13" t="s">
        <v>1081</v>
      </c>
      <c r="C13" t="s">
        <v>1082</v>
      </c>
      <c r="D13" t="s">
        <v>565</v>
      </c>
      <c r="E13" t="s">
        <v>106</v>
      </c>
      <c r="F13" t="s">
        <v>1083</v>
      </c>
      <c r="G13" s="77">
        <v>17524.150000000001</v>
      </c>
      <c r="H13" s="77">
        <v>82.488299999999995</v>
      </c>
      <c r="I13" s="77">
        <v>50.593806985575</v>
      </c>
      <c r="J13" s="78">
        <v>0</v>
      </c>
      <c r="K13" s="78">
        <v>4.3200000000000002E-2</v>
      </c>
      <c r="L13" s="78">
        <v>0</v>
      </c>
    </row>
    <row r="14" spans="2:59">
      <c r="B14" t="s">
        <v>1084</v>
      </c>
      <c r="C14" t="s">
        <v>1085</v>
      </c>
      <c r="D14" t="s">
        <v>565</v>
      </c>
      <c r="E14" t="s">
        <v>106</v>
      </c>
      <c r="F14" t="s">
        <v>1057</v>
      </c>
      <c r="G14" s="77">
        <v>214884.48000000001</v>
      </c>
      <c r="H14" s="77">
        <v>91.398300000000006</v>
      </c>
      <c r="I14" s="77">
        <v>687.40266589344003</v>
      </c>
      <c r="J14" s="78">
        <v>0</v>
      </c>
      <c r="K14" s="78">
        <v>0.58660000000000001</v>
      </c>
      <c r="L14" s="78">
        <v>4.0000000000000002E-4</v>
      </c>
    </row>
    <row r="15" spans="2:59">
      <c r="B15" t="s">
        <v>1086</v>
      </c>
      <c r="C15" t="s">
        <v>1087</v>
      </c>
      <c r="D15" t="s">
        <v>477</v>
      </c>
      <c r="E15" t="s">
        <v>102</v>
      </c>
      <c r="F15" t="s">
        <v>1088</v>
      </c>
      <c r="G15" s="77">
        <v>1050400</v>
      </c>
      <c r="H15" s="77">
        <v>41.297521600000003</v>
      </c>
      <c r="I15" s="77">
        <v>433.78916688639998</v>
      </c>
      <c r="J15" s="78">
        <v>0</v>
      </c>
      <c r="K15" s="78">
        <v>0.37019999999999997</v>
      </c>
      <c r="L15" s="78">
        <v>2.9999999999999997E-4</v>
      </c>
    </row>
    <row r="16" spans="2:59">
      <c r="B16" s="79" t="s">
        <v>827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236</v>
      </c>
      <c r="C17" t="s">
        <v>236</v>
      </c>
      <c r="D17" t="s">
        <v>236</v>
      </c>
      <c r="E17" t="s">
        <v>236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C18" s="16"/>
      <c r="D18" s="16"/>
    </row>
    <row r="19" spans="2:12">
      <c r="B19" t="s">
        <v>303</v>
      </c>
      <c r="C19" s="16"/>
      <c r="D19" s="16"/>
    </row>
    <row r="20" spans="2:12">
      <c r="B20" t="s">
        <v>304</v>
      </c>
      <c r="C20" s="16"/>
      <c r="D20" s="16"/>
    </row>
    <row r="21" spans="2:12">
      <c r="B21" t="s">
        <v>305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829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830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539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828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836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830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837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539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-60126524</v>
      </c>
      <c r="H11" s="7"/>
      <c r="I11" s="75">
        <v>-9552.4610037786206</v>
      </c>
      <c r="J11" s="76">
        <v>1</v>
      </c>
      <c r="K11" s="76">
        <v>-5.5999999999999999E-3</v>
      </c>
      <c r="AW11" s="16"/>
    </row>
    <row r="12" spans="2:49">
      <c r="B12" s="79" t="s">
        <v>204</v>
      </c>
      <c r="C12" s="16"/>
      <c r="D12" s="16"/>
      <c r="G12" s="81">
        <v>-60126524</v>
      </c>
      <c r="I12" s="81">
        <v>-9552.4610037786206</v>
      </c>
      <c r="J12" s="80">
        <v>1</v>
      </c>
      <c r="K12" s="80">
        <v>-5.5999999999999999E-3</v>
      </c>
    </row>
    <row r="13" spans="2:49">
      <c r="B13" s="79" t="s">
        <v>828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236</v>
      </c>
      <c r="C14" t="s">
        <v>236</v>
      </c>
      <c r="D14" t="s">
        <v>236</v>
      </c>
      <c r="E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829</v>
      </c>
      <c r="C15" s="16"/>
      <c r="D15" s="16"/>
      <c r="G15" s="81">
        <v>-88748524</v>
      </c>
      <c r="I15" s="81">
        <v>-11471.660222246142</v>
      </c>
      <c r="J15" s="80">
        <v>1.2009000000000001</v>
      </c>
      <c r="K15" s="80">
        <v>-6.7000000000000002E-3</v>
      </c>
    </row>
    <row r="16" spans="2:49">
      <c r="B16" t="s">
        <v>1090</v>
      </c>
      <c r="C16" t="s">
        <v>1091</v>
      </c>
      <c r="D16" t="s">
        <v>123</v>
      </c>
      <c r="E16" t="s">
        <v>110</v>
      </c>
      <c r="F16" t="s">
        <v>1092</v>
      </c>
      <c r="G16" s="77">
        <v>-517399</v>
      </c>
      <c r="H16" s="77">
        <v>-0.19523677762419911</v>
      </c>
      <c r="I16" s="77">
        <v>1.0101531350598301</v>
      </c>
      <c r="J16" s="78">
        <v>-1E-4</v>
      </c>
      <c r="K16" s="78">
        <v>0</v>
      </c>
    </row>
    <row r="17" spans="2:11">
      <c r="B17" t="s">
        <v>1093</v>
      </c>
      <c r="C17" t="s">
        <v>1094</v>
      </c>
      <c r="D17" t="s">
        <v>123</v>
      </c>
      <c r="E17" t="s">
        <v>110</v>
      </c>
      <c r="F17" t="s">
        <v>1095</v>
      </c>
      <c r="G17" s="77">
        <v>-23138125</v>
      </c>
      <c r="H17" s="77">
        <v>10.891509546528338</v>
      </c>
      <c r="I17" s="77">
        <v>-2520.0910932626598</v>
      </c>
      <c r="J17" s="78">
        <v>0.26379999999999998</v>
      </c>
      <c r="K17" s="78">
        <v>-1.5E-3</v>
      </c>
    </row>
    <row r="18" spans="2:11">
      <c r="B18" t="s">
        <v>1096</v>
      </c>
      <c r="C18" t="s">
        <v>1097</v>
      </c>
      <c r="D18" t="s">
        <v>123</v>
      </c>
      <c r="E18" t="s">
        <v>106</v>
      </c>
      <c r="F18" t="s">
        <v>386</v>
      </c>
      <c r="G18" s="77">
        <v>-7672000</v>
      </c>
      <c r="H18" s="77">
        <v>16.238796893683656</v>
      </c>
      <c r="I18" s="77">
        <v>-1245.8404976834099</v>
      </c>
      <c r="J18" s="78">
        <v>0.13039999999999999</v>
      </c>
      <c r="K18" s="78">
        <v>-6.9999999999999999E-4</v>
      </c>
    </row>
    <row r="19" spans="2:11">
      <c r="B19" t="s">
        <v>1098</v>
      </c>
      <c r="C19" t="s">
        <v>1099</v>
      </c>
      <c r="D19" t="s">
        <v>123</v>
      </c>
      <c r="E19" t="s">
        <v>106</v>
      </c>
      <c r="F19" t="s">
        <v>1095</v>
      </c>
      <c r="G19" s="77">
        <v>-57146000</v>
      </c>
      <c r="H19" s="77">
        <v>13.467111408518042</v>
      </c>
      <c r="I19" s="77">
        <v>-7695.9154855117204</v>
      </c>
      <c r="J19" s="78">
        <v>0.80559999999999998</v>
      </c>
      <c r="K19" s="78">
        <v>-4.4999999999999997E-3</v>
      </c>
    </row>
    <row r="20" spans="2:11">
      <c r="B20" t="s">
        <v>1100</v>
      </c>
      <c r="C20" t="s">
        <v>1101</v>
      </c>
      <c r="D20" t="s">
        <v>123</v>
      </c>
      <c r="E20" t="s">
        <v>113</v>
      </c>
      <c r="F20" t="s">
        <v>1102</v>
      </c>
      <c r="G20" s="77">
        <v>-275000</v>
      </c>
      <c r="H20" s="77">
        <v>3.9357450630587998</v>
      </c>
      <c r="I20" s="77">
        <v>-10.8232989234117</v>
      </c>
      <c r="J20" s="78">
        <v>1.1000000000000001E-3</v>
      </c>
      <c r="K20" s="78">
        <v>0</v>
      </c>
    </row>
    <row r="21" spans="2:11">
      <c r="B21" s="79" t="s">
        <v>1089</v>
      </c>
      <c r="C21" s="16"/>
      <c r="D21" s="16"/>
      <c r="G21" s="81">
        <v>0</v>
      </c>
      <c r="I21" s="81">
        <v>1374.9191367566</v>
      </c>
      <c r="J21" s="80">
        <v>-0.1439</v>
      </c>
      <c r="K21" s="80">
        <v>8.0000000000000004E-4</v>
      </c>
    </row>
    <row r="22" spans="2:11">
      <c r="B22" t="s">
        <v>1103</v>
      </c>
      <c r="C22" t="s">
        <v>1104</v>
      </c>
      <c r="D22" t="s">
        <v>123</v>
      </c>
      <c r="E22" t="s">
        <v>110</v>
      </c>
      <c r="F22" t="s">
        <v>260</v>
      </c>
      <c r="G22" s="77">
        <v>2734000</v>
      </c>
      <c r="H22" s="77">
        <v>-8.6246221434694945</v>
      </c>
      <c r="I22" s="77">
        <v>-235.79716940245601</v>
      </c>
      <c r="J22" s="78">
        <v>2.47E-2</v>
      </c>
      <c r="K22" s="78">
        <v>-1E-4</v>
      </c>
    </row>
    <row r="23" spans="2:11">
      <c r="B23" t="s">
        <v>1105</v>
      </c>
      <c r="C23" t="s">
        <v>1106</v>
      </c>
      <c r="D23" t="s">
        <v>123</v>
      </c>
      <c r="E23" t="s">
        <v>110</v>
      </c>
      <c r="F23" t="s">
        <v>1107</v>
      </c>
      <c r="G23" s="77">
        <v>2732000</v>
      </c>
      <c r="H23" s="77">
        <v>-10.728775426720425</v>
      </c>
      <c r="I23" s="77">
        <v>-293.11014465800201</v>
      </c>
      <c r="J23" s="78">
        <v>3.0700000000000002E-2</v>
      </c>
      <c r="K23" s="78">
        <v>-2.0000000000000001E-4</v>
      </c>
    </row>
    <row r="24" spans="2:11">
      <c r="B24" t="s">
        <v>1108</v>
      </c>
      <c r="C24" t="s">
        <v>1109</v>
      </c>
      <c r="D24" t="s">
        <v>123</v>
      </c>
      <c r="E24" t="s">
        <v>110</v>
      </c>
      <c r="F24" t="s">
        <v>1110</v>
      </c>
      <c r="G24" s="77">
        <v>2732000</v>
      </c>
      <c r="H24" s="77">
        <v>-23.836616993655635</v>
      </c>
      <c r="I24" s="77">
        <v>-651.216376266672</v>
      </c>
      <c r="J24" s="78">
        <v>6.8199999999999997E-2</v>
      </c>
      <c r="K24" s="78">
        <v>-4.0000000000000002E-4</v>
      </c>
    </row>
    <row r="25" spans="2:11">
      <c r="B25" t="s">
        <v>1111</v>
      </c>
      <c r="C25" t="s">
        <v>1112</v>
      </c>
      <c r="D25" t="s">
        <v>123</v>
      </c>
      <c r="E25" t="s">
        <v>110</v>
      </c>
      <c r="F25" t="s">
        <v>1113</v>
      </c>
      <c r="G25" s="77">
        <v>-8198000</v>
      </c>
      <c r="H25" s="77">
        <v>-31.16666049138485</v>
      </c>
      <c r="I25" s="77">
        <v>2555.0428270837301</v>
      </c>
      <c r="J25" s="78">
        <v>-0.26750000000000002</v>
      </c>
      <c r="K25" s="78">
        <v>1.5E-3</v>
      </c>
    </row>
    <row r="26" spans="2:11">
      <c r="B26" s="79" t="s">
        <v>830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236</v>
      </c>
      <c r="C27" t="s">
        <v>236</v>
      </c>
      <c r="D27" t="s">
        <v>236</v>
      </c>
      <c r="E27" t="s">
        <v>236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539</v>
      </c>
      <c r="C28" s="16"/>
      <c r="D28" s="16"/>
      <c r="G28" s="81">
        <v>28622000</v>
      </c>
      <c r="I28" s="81">
        <v>544.28008171092199</v>
      </c>
      <c r="J28" s="80">
        <v>-5.7000000000000002E-2</v>
      </c>
      <c r="K28" s="80">
        <v>2.9999999999999997E-4</v>
      </c>
    </row>
    <row r="29" spans="2:11">
      <c r="B29" t="s">
        <v>1114</v>
      </c>
      <c r="C29" t="s">
        <v>1115</v>
      </c>
      <c r="D29" t="s">
        <v>123</v>
      </c>
      <c r="E29" t="s">
        <v>102</v>
      </c>
      <c r="F29" t="s">
        <v>1116</v>
      </c>
      <c r="G29" s="77">
        <v>28622000</v>
      </c>
      <c r="H29" s="77">
        <v>1.9016144284498708</v>
      </c>
      <c r="I29" s="77">
        <v>544.28008171092199</v>
      </c>
      <c r="J29" s="78">
        <v>-5.7000000000000002E-2</v>
      </c>
      <c r="K29" s="78">
        <v>2.9999999999999997E-4</v>
      </c>
    </row>
    <row r="30" spans="2:11">
      <c r="B30" s="79" t="s">
        <v>240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828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236</v>
      </c>
      <c r="C32" t="s">
        <v>236</v>
      </c>
      <c r="D32" t="s">
        <v>236</v>
      </c>
      <c r="E32" t="s">
        <v>236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836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236</v>
      </c>
      <c r="C34" t="s">
        <v>236</v>
      </c>
      <c r="D34" t="s">
        <v>236</v>
      </c>
      <c r="E34" t="s">
        <v>236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830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236</v>
      </c>
      <c r="C36" t="s">
        <v>236</v>
      </c>
      <c r="D36" t="s">
        <v>236</v>
      </c>
      <c r="E36" t="s">
        <v>236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539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236</v>
      </c>
      <c r="C38" t="s">
        <v>236</v>
      </c>
      <c r="D38" t="s">
        <v>236</v>
      </c>
      <c r="E38" t="s">
        <v>236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242</v>
      </c>
      <c r="C39" s="16"/>
      <c r="D39" s="16"/>
    </row>
    <row r="40" spans="2:11">
      <c r="B40" t="s">
        <v>303</v>
      </c>
      <c r="C40" s="16"/>
      <c r="D40" s="16"/>
    </row>
    <row r="41" spans="2:11">
      <c r="B41" t="s">
        <v>304</v>
      </c>
      <c r="C41" s="16"/>
      <c r="D41" s="16"/>
    </row>
    <row r="42" spans="2:11">
      <c r="B42" t="s">
        <v>305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860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861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7">
        <v>0</v>
      </c>
      <c r="I19" t="s">
        <v>236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7">
        <v>0</v>
      </c>
      <c r="I21" t="s">
        <v>236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860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7">
        <v>0</v>
      </c>
      <c r="I28" t="s">
        <v>236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861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236</v>
      </c>
      <c r="C30" t="s">
        <v>236</v>
      </c>
      <c r="D30" s="16"/>
      <c r="E30" t="s">
        <v>236</v>
      </c>
      <c r="H30" s="77">
        <v>0</v>
      </c>
      <c r="I30" t="s">
        <v>236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236</v>
      </c>
      <c r="C33" t="s">
        <v>236</v>
      </c>
      <c r="D33" s="16"/>
      <c r="E33" t="s">
        <v>236</v>
      </c>
      <c r="H33" s="77">
        <v>0</v>
      </c>
      <c r="I33" t="s">
        <v>236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236</v>
      </c>
      <c r="C35" t="s">
        <v>236</v>
      </c>
      <c r="D35" s="16"/>
      <c r="E35" t="s">
        <v>236</v>
      </c>
      <c r="H35" s="77">
        <v>0</v>
      </c>
      <c r="I35" t="s">
        <v>236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236</v>
      </c>
      <c r="C37" t="s">
        <v>236</v>
      </c>
      <c r="D37" s="16"/>
      <c r="E37" t="s">
        <v>236</v>
      </c>
      <c r="H37" s="77">
        <v>0</v>
      </c>
      <c r="I37" t="s">
        <v>236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236</v>
      </c>
      <c r="C39" t="s">
        <v>236</v>
      </c>
      <c r="D39" s="16"/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1.22</v>
      </c>
      <c r="J11" s="18"/>
      <c r="K11" s="18"/>
      <c r="L11" s="18"/>
      <c r="M11" s="76">
        <v>7.2700000000000001E-2</v>
      </c>
      <c r="N11" s="75">
        <v>17369853.541999999</v>
      </c>
      <c r="O11" s="7"/>
      <c r="P11" s="75">
        <v>18918.54837978254</v>
      </c>
      <c r="Q11" s="76">
        <v>1</v>
      </c>
      <c r="R11" s="76">
        <v>1.11E-2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1.22</v>
      </c>
      <c r="M12" s="80">
        <v>7.2700000000000001E-2</v>
      </c>
      <c r="N12" s="81">
        <v>17369853.541999999</v>
      </c>
      <c r="P12" s="81">
        <v>18918.54837978254</v>
      </c>
      <c r="Q12" s="80">
        <v>1</v>
      </c>
      <c r="R12" s="80">
        <v>1.11E-2</v>
      </c>
    </row>
    <row r="13" spans="2:60">
      <c r="B13" s="79" t="s">
        <v>1117</v>
      </c>
      <c r="I13" s="81">
        <v>1.72</v>
      </c>
      <c r="M13" s="80">
        <v>0</v>
      </c>
      <c r="N13" s="81">
        <v>319182.73200000002</v>
      </c>
      <c r="P13" s="81">
        <v>345.90677053895018</v>
      </c>
      <c r="Q13" s="80">
        <v>1.83E-2</v>
      </c>
      <c r="R13" s="80">
        <v>2.0000000000000001E-4</v>
      </c>
    </row>
    <row r="14" spans="2:60">
      <c r="B14" t="s">
        <v>1192</v>
      </c>
      <c r="C14" t="s">
        <v>1118</v>
      </c>
      <c r="D14" t="s">
        <v>1119</v>
      </c>
      <c r="F14" t="s">
        <v>1120</v>
      </c>
      <c r="G14" t="s">
        <v>1121</v>
      </c>
      <c r="H14" t="s">
        <v>1122</v>
      </c>
      <c r="I14" s="77">
        <v>1.75</v>
      </c>
      <c r="J14" t="s">
        <v>1123</v>
      </c>
      <c r="K14" t="s">
        <v>102</v>
      </c>
      <c r="L14" s="78">
        <v>0</v>
      </c>
      <c r="M14" s="78">
        <v>0</v>
      </c>
      <c r="N14" s="77">
        <v>301552.625</v>
      </c>
      <c r="O14" s="77">
        <v>109.00437710394164</v>
      </c>
      <c r="P14" s="77">
        <v>328.70556052183503</v>
      </c>
      <c r="Q14" s="78">
        <v>1.7399999999999999E-2</v>
      </c>
      <c r="R14" s="78">
        <v>2.0000000000000001E-4</v>
      </c>
    </row>
    <row r="15" spans="2:60">
      <c r="B15" t="s">
        <v>1193</v>
      </c>
      <c r="C15" t="s">
        <v>1118</v>
      </c>
      <c r="D15" t="s">
        <v>1124</v>
      </c>
      <c r="F15" t="s">
        <v>1120</v>
      </c>
      <c r="G15" t="s">
        <v>286</v>
      </c>
      <c r="H15" t="s">
        <v>1122</v>
      </c>
      <c r="I15" s="77">
        <v>1.21</v>
      </c>
      <c r="J15" t="s">
        <v>1123</v>
      </c>
      <c r="K15" t="s">
        <v>102</v>
      </c>
      <c r="L15" s="78">
        <v>0</v>
      </c>
      <c r="M15" s="78">
        <v>0</v>
      </c>
      <c r="N15" s="77">
        <v>17630.107</v>
      </c>
      <c r="O15" s="77">
        <v>97.567246852870497</v>
      </c>
      <c r="P15" s="77">
        <v>17.201210017115201</v>
      </c>
      <c r="Q15" s="78">
        <v>8.9999999999999998E-4</v>
      </c>
      <c r="R15" s="78">
        <v>0</v>
      </c>
    </row>
    <row r="16" spans="2:60">
      <c r="B16" s="79" t="s">
        <v>1125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236</v>
      </c>
      <c r="D17" t="s">
        <v>236</v>
      </c>
      <c r="F17" t="s">
        <v>236</v>
      </c>
      <c r="I17" s="77">
        <v>0</v>
      </c>
      <c r="J17" t="s">
        <v>236</v>
      </c>
      <c r="K17" t="s">
        <v>236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1126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236</v>
      </c>
      <c r="D19" t="s">
        <v>236</v>
      </c>
      <c r="F19" t="s">
        <v>236</v>
      </c>
      <c r="I19" s="77">
        <v>0</v>
      </c>
      <c r="J19" t="s">
        <v>236</v>
      </c>
      <c r="K19" t="s">
        <v>236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1127</v>
      </c>
      <c r="I20" s="81">
        <v>0.5</v>
      </c>
      <c r="M20" s="80">
        <v>4.0599999999999997E-2</v>
      </c>
      <c r="N20" s="81">
        <v>7288483.7000000002</v>
      </c>
      <c r="P20" s="81">
        <v>9514.0714697105905</v>
      </c>
      <c r="Q20" s="80">
        <v>0.50290000000000001</v>
      </c>
      <c r="R20" s="80">
        <v>5.5999999999999999E-3</v>
      </c>
    </row>
    <row r="21" spans="2:18">
      <c r="B21" t="s">
        <v>1128</v>
      </c>
      <c r="C21" t="s">
        <v>1118</v>
      </c>
      <c r="D21" t="s">
        <v>1129</v>
      </c>
      <c r="E21" t="s">
        <v>921</v>
      </c>
      <c r="F21" t="s">
        <v>1130</v>
      </c>
      <c r="G21" t="s">
        <v>506</v>
      </c>
      <c r="H21" t="s">
        <v>1122</v>
      </c>
      <c r="J21" t="s">
        <v>652</v>
      </c>
      <c r="K21" t="s">
        <v>102</v>
      </c>
      <c r="L21" s="78">
        <v>0</v>
      </c>
      <c r="M21" s="78">
        <v>0</v>
      </c>
      <c r="N21" s="77">
        <v>975943</v>
      </c>
      <c r="O21" s="77">
        <v>311.76470599999999</v>
      </c>
      <c r="P21" s="77">
        <v>3042.6458246775801</v>
      </c>
      <c r="Q21" s="78">
        <v>0.1608</v>
      </c>
      <c r="R21" s="78">
        <v>1.8E-3</v>
      </c>
    </row>
    <row r="22" spans="2:18">
      <c r="B22" t="s">
        <v>1131</v>
      </c>
      <c r="C22" t="s">
        <v>1118</v>
      </c>
      <c r="D22" t="s">
        <v>1132</v>
      </c>
      <c r="E22" t="s">
        <v>921</v>
      </c>
      <c r="F22" t="s">
        <v>1130</v>
      </c>
      <c r="G22" t="s">
        <v>1133</v>
      </c>
      <c r="H22" t="s">
        <v>1122</v>
      </c>
      <c r="I22" s="77">
        <v>0.73</v>
      </c>
      <c r="J22" t="s">
        <v>652</v>
      </c>
      <c r="K22" t="s">
        <v>102</v>
      </c>
      <c r="L22" s="78">
        <v>7.0000000000000007E-2</v>
      </c>
      <c r="M22" s="78">
        <v>5.9700000000000003E-2</v>
      </c>
      <c r="N22" s="77">
        <v>6312540.7000000002</v>
      </c>
      <c r="O22" s="77">
        <v>102.51697299999998</v>
      </c>
      <c r="P22" s="77">
        <v>6471.4256450330104</v>
      </c>
      <c r="Q22" s="78">
        <v>0.34210000000000002</v>
      </c>
      <c r="R22" s="78">
        <v>3.8E-3</v>
      </c>
    </row>
    <row r="23" spans="2:18">
      <c r="B23" s="79" t="s">
        <v>1134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236</v>
      </c>
      <c r="D24" t="s">
        <v>236</v>
      </c>
      <c r="F24" t="s">
        <v>236</v>
      </c>
      <c r="I24" s="77">
        <v>0</v>
      </c>
      <c r="J24" t="s">
        <v>236</v>
      </c>
      <c r="K24" t="s">
        <v>236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1135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1136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236</v>
      </c>
      <c r="D27" t="s">
        <v>236</v>
      </c>
      <c r="F27" t="s">
        <v>236</v>
      </c>
      <c r="I27" s="77">
        <v>0</v>
      </c>
      <c r="J27" t="s">
        <v>236</v>
      </c>
      <c r="K27" t="s">
        <v>236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1137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236</v>
      </c>
      <c r="D29" t="s">
        <v>236</v>
      </c>
      <c r="F29" t="s">
        <v>236</v>
      </c>
      <c r="I29" s="77">
        <v>0</v>
      </c>
      <c r="J29" t="s">
        <v>236</v>
      </c>
      <c r="K29" t="s">
        <v>236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1138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236</v>
      </c>
      <c r="D31" t="s">
        <v>236</v>
      </c>
      <c r="F31" t="s">
        <v>236</v>
      </c>
      <c r="I31" s="77">
        <v>0</v>
      </c>
      <c r="J31" t="s">
        <v>236</v>
      </c>
      <c r="K31" t="s">
        <v>236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1139</v>
      </c>
      <c r="I32" s="81">
        <v>1.97</v>
      </c>
      <c r="M32" s="80">
        <v>0.1091</v>
      </c>
      <c r="N32" s="81">
        <v>9762187.1099999994</v>
      </c>
      <c r="P32" s="81">
        <v>9058.5701395329997</v>
      </c>
      <c r="Q32" s="80">
        <v>0.4788</v>
      </c>
      <c r="R32" s="80">
        <v>5.3E-3</v>
      </c>
    </row>
    <row r="33" spans="2:18">
      <c r="B33" t="s">
        <v>1140</v>
      </c>
      <c r="C33" t="s">
        <v>1118</v>
      </c>
      <c r="D33" t="s">
        <v>1141</v>
      </c>
      <c r="E33" t="s">
        <v>1142</v>
      </c>
      <c r="F33" t="s">
        <v>419</v>
      </c>
      <c r="G33" t="s">
        <v>1143</v>
      </c>
      <c r="H33" t="s">
        <v>150</v>
      </c>
      <c r="I33" s="77">
        <v>1.68</v>
      </c>
      <c r="J33" t="s">
        <v>456</v>
      </c>
      <c r="K33" t="s">
        <v>102</v>
      </c>
      <c r="L33" s="78">
        <v>5.1799999999999999E-2</v>
      </c>
      <c r="M33" s="78">
        <v>0.1192</v>
      </c>
      <c r="N33" s="77">
        <v>7504000</v>
      </c>
      <c r="O33" s="77">
        <v>92.42</v>
      </c>
      <c r="P33" s="77">
        <v>6935.1967999999997</v>
      </c>
      <c r="Q33" s="78">
        <v>0.36659999999999998</v>
      </c>
      <c r="R33" s="78">
        <v>4.1000000000000003E-3</v>
      </c>
    </row>
    <row r="34" spans="2:18">
      <c r="B34" t="s">
        <v>1144</v>
      </c>
      <c r="C34" t="s">
        <v>1118</v>
      </c>
      <c r="D34" t="s">
        <v>1145</v>
      </c>
      <c r="E34" t="s">
        <v>916</v>
      </c>
      <c r="F34" t="s">
        <v>236</v>
      </c>
      <c r="G34" t="s">
        <v>1146</v>
      </c>
      <c r="H34" t="s">
        <v>823</v>
      </c>
      <c r="I34" s="77">
        <v>2.94</v>
      </c>
      <c r="J34" t="s">
        <v>322</v>
      </c>
      <c r="K34" t="s">
        <v>102</v>
      </c>
      <c r="L34" s="78">
        <v>5.2999999999999999E-2</v>
      </c>
      <c r="M34" s="78">
        <v>7.6200000000000004E-2</v>
      </c>
      <c r="N34" s="77">
        <v>2258187.11</v>
      </c>
      <c r="O34" s="77">
        <v>94.03</v>
      </c>
      <c r="P34" s="77">
        <v>2123.373339533</v>
      </c>
      <c r="Q34" s="78">
        <v>0.11219999999999999</v>
      </c>
      <c r="R34" s="78">
        <v>1.1999999999999999E-3</v>
      </c>
    </row>
    <row r="35" spans="2:18">
      <c r="B35" s="79" t="s">
        <v>240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1147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236</v>
      </c>
      <c r="D37" t="s">
        <v>236</v>
      </c>
      <c r="F37" t="s">
        <v>236</v>
      </c>
      <c r="I37" s="77">
        <v>0</v>
      </c>
      <c r="J37" t="s">
        <v>236</v>
      </c>
      <c r="K37" t="s">
        <v>236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1126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236</v>
      </c>
      <c r="D39" t="s">
        <v>236</v>
      </c>
      <c r="F39" t="s">
        <v>236</v>
      </c>
      <c r="I39" s="77">
        <v>0</v>
      </c>
      <c r="J39" t="s">
        <v>236</v>
      </c>
      <c r="K39" t="s">
        <v>236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1127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236</v>
      </c>
      <c r="D41" t="s">
        <v>236</v>
      </c>
      <c r="F41" t="s">
        <v>236</v>
      </c>
      <c r="I41" s="77">
        <v>0</v>
      </c>
      <c r="J41" t="s">
        <v>236</v>
      </c>
      <c r="K41" t="s">
        <v>236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1139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236</v>
      </c>
      <c r="D43" t="s">
        <v>236</v>
      </c>
      <c r="F43" t="s">
        <v>236</v>
      </c>
      <c r="I43" s="77">
        <v>0</v>
      </c>
      <c r="J43" t="s">
        <v>236</v>
      </c>
      <c r="K43" t="s">
        <v>236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242</v>
      </c>
    </row>
    <row r="45" spans="2:18">
      <c r="B45" t="s">
        <v>303</v>
      </c>
    </row>
    <row r="46" spans="2:18">
      <c r="B46" t="s">
        <v>304</v>
      </c>
    </row>
    <row r="47" spans="2:18">
      <c r="B47" t="s">
        <v>305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872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236</v>
      </c>
      <c r="C14" t="s">
        <v>236</v>
      </c>
      <c r="E14" t="s">
        <v>236</v>
      </c>
      <c r="G14" s="77">
        <v>0</v>
      </c>
      <c r="H14" t="s">
        <v>236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873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236</v>
      </c>
      <c r="C16" t="s">
        <v>236</v>
      </c>
      <c r="E16" t="s">
        <v>236</v>
      </c>
      <c r="G16" s="77">
        <v>0</v>
      </c>
      <c r="H16" t="s">
        <v>236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1148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236</v>
      </c>
      <c r="C18" t="s">
        <v>236</v>
      </c>
      <c r="E18" t="s">
        <v>236</v>
      </c>
      <c r="G18" s="77">
        <v>0</v>
      </c>
      <c r="H18" t="s">
        <v>236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1149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236</v>
      </c>
      <c r="C20" t="s">
        <v>236</v>
      </c>
      <c r="E20" t="s">
        <v>236</v>
      </c>
      <c r="G20" s="77">
        <v>0</v>
      </c>
      <c r="H20" t="s">
        <v>236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236</v>
      </c>
      <c r="C22" t="s">
        <v>236</v>
      </c>
      <c r="E22" t="s">
        <v>236</v>
      </c>
      <c r="G22" s="77">
        <v>0</v>
      </c>
      <c r="H22" t="s">
        <v>236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236</v>
      </c>
      <c r="C24" t="s">
        <v>236</v>
      </c>
      <c r="E24" t="s">
        <v>236</v>
      </c>
      <c r="G24" s="77">
        <v>0</v>
      </c>
      <c r="H24" t="s">
        <v>236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242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83504.750413714195</v>
      </c>
      <c r="H11" s="76">
        <v>1</v>
      </c>
      <c r="I11" s="76">
        <v>4.9000000000000002E-2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83504.750413714195</v>
      </c>
      <c r="H12" s="80">
        <v>1</v>
      </c>
      <c r="I12" s="80">
        <v>4.9000000000000002E-2</v>
      </c>
    </row>
    <row r="13" spans="2:55">
      <c r="B13" s="79" t="s">
        <v>1150</v>
      </c>
      <c r="E13" s="80">
        <v>0</v>
      </c>
      <c r="F13" s="19"/>
      <c r="G13" s="81">
        <v>83504.750413714195</v>
      </c>
      <c r="H13" s="80">
        <v>1</v>
      </c>
      <c r="I13" s="80">
        <v>4.9000000000000002E-2</v>
      </c>
    </row>
    <row r="14" spans="2:55">
      <c r="B14" t="s">
        <v>1151</v>
      </c>
      <c r="C14" t="s">
        <v>1002</v>
      </c>
      <c r="D14" t="s">
        <v>1152</v>
      </c>
      <c r="E14" s="78">
        <v>0</v>
      </c>
      <c r="F14" t="s">
        <v>102</v>
      </c>
      <c r="G14" s="77">
        <v>33975.000391657399</v>
      </c>
      <c r="H14" s="78">
        <v>0.40689999999999998</v>
      </c>
      <c r="I14" s="78">
        <v>1.9900000000000001E-2</v>
      </c>
      <c r="J14" t="s">
        <v>1153</v>
      </c>
    </row>
    <row r="15" spans="2:55">
      <c r="B15" t="s">
        <v>1154</v>
      </c>
      <c r="C15" t="s">
        <v>1002</v>
      </c>
      <c r="D15" t="s">
        <v>1152</v>
      </c>
      <c r="E15" s="78">
        <v>0</v>
      </c>
      <c r="F15" t="s">
        <v>102</v>
      </c>
      <c r="G15" s="77">
        <v>50154.750022056804</v>
      </c>
      <c r="H15" s="78">
        <v>0.60060000000000002</v>
      </c>
      <c r="I15" s="78">
        <v>2.9399999999999999E-2</v>
      </c>
      <c r="J15" t="s">
        <v>1153</v>
      </c>
    </row>
    <row r="16" spans="2:55">
      <c r="B16" t="s">
        <v>1155</v>
      </c>
      <c r="C16" t="s">
        <v>1156</v>
      </c>
      <c r="D16" t="s">
        <v>1152</v>
      </c>
      <c r="E16" s="78">
        <v>0</v>
      </c>
      <c r="F16" t="s">
        <v>102</v>
      </c>
      <c r="G16" s="77">
        <v>-625</v>
      </c>
      <c r="H16" s="78">
        <v>-7.4999999999999997E-3</v>
      </c>
      <c r="I16" s="78">
        <v>-4.0000000000000002E-4</v>
      </c>
      <c r="J16" t="s">
        <v>1153</v>
      </c>
    </row>
    <row r="17" spans="2:9">
      <c r="B17" s="79" t="s">
        <v>1157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236</v>
      </c>
      <c r="E18" s="78">
        <v>0</v>
      </c>
      <c r="F18" t="s">
        <v>236</v>
      </c>
      <c r="G18" s="77">
        <v>0</v>
      </c>
      <c r="H18" s="78">
        <v>0</v>
      </c>
      <c r="I18" s="78">
        <v>0</v>
      </c>
    </row>
    <row r="19" spans="2:9">
      <c r="B19" s="79" t="s">
        <v>240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1150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236</v>
      </c>
      <c r="E21" s="78">
        <v>0</v>
      </c>
      <c r="F21" t="s">
        <v>236</v>
      </c>
      <c r="G21" s="77">
        <v>0</v>
      </c>
      <c r="H21" s="78">
        <v>0</v>
      </c>
      <c r="I21" s="78">
        <v>0</v>
      </c>
    </row>
    <row r="22" spans="2:9">
      <c r="B22" s="79" t="s">
        <v>1157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236</v>
      </c>
      <c r="E23" s="78">
        <v>0</v>
      </c>
      <c r="F23" t="s">
        <v>236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236</v>
      </c>
      <c r="D13" t="s">
        <v>236</v>
      </c>
      <c r="E13" s="19"/>
      <c r="F13" s="78">
        <v>0</v>
      </c>
      <c r="G13" t="s">
        <v>236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236</v>
      </c>
      <c r="D15" t="s">
        <v>236</v>
      </c>
      <c r="E15" s="19"/>
      <c r="F15" s="78">
        <v>0</v>
      </c>
      <c r="G15" t="s">
        <v>236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15770.977049319999</v>
      </c>
      <c r="J11" s="76">
        <v>1</v>
      </c>
      <c r="K11" s="76">
        <v>9.2999999999999992E-3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236</v>
      </c>
      <c r="C13" t="s">
        <v>236</v>
      </c>
      <c r="D13" t="s">
        <v>236</v>
      </c>
      <c r="E13" s="19"/>
      <c r="F13" s="78">
        <v>0</v>
      </c>
      <c r="G13" t="s">
        <v>236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15770.977049319999</v>
      </c>
      <c r="J14" s="80">
        <v>1</v>
      </c>
      <c r="K14" s="80">
        <v>9.2999999999999992E-3</v>
      </c>
    </row>
    <row r="15" spans="2:60">
      <c r="B15" t="s">
        <v>1158</v>
      </c>
      <c r="C15" t="s">
        <v>1159</v>
      </c>
      <c r="D15" t="s">
        <v>236</v>
      </c>
      <c r="E15" t="s">
        <v>823</v>
      </c>
      <c r="F15" s="78">
        <v>0</v>
      </c>
      <c r="G15" t="s">
        <v>202</v>
      </c>
      <c r="H15" s="78">
        <v>0</v>
      </c>
      <c r="I15" s="77">
        <v>-0.35258460600000002</v>
      </c>
      <c r="J15" s="78">
        <v>0</v>
      </c>
      <c r="K15" s="78">
        <v>0</v>
      </c>
    </row>
    <row r="16" spans="2:60">
      <c r="B16" t="s">
        <v>1160</v>
      </c>
      <c r="C16" t="s">
        <v>1161</v>
      </c>
      <c r="D16" t="s">
        <v>236</v>
      </c>
      <c r="E16" t="s">
        <v>823</v>
      </c>
      <c r="F16" s="78">
        <v>0</v>
      </c>
      <c r="G16" t="s">
        <v>113</v>
      </c>
      <c r="H16" s="78">
        <v>0</v>
      </c>
      <c r="I16" s="77">
        <v>2668.9502792640001</v>
      </c>
      <c r="J16" s="78">
        <v>0.16919999999999999</v>
      </c>
      <c r="K16" s="78">
        <v>1.6000000000000001E-3</v>
      </c>
    </row>
    <row r="17" spans="2:11">
      <c r="B17" t="s">
        <v>1162</v>
      </c>
      <c r="C17" t="s">
        <v>1163</v>
      </c>
      <c r="D17" t="s">
        <v>236</v>
      </c>
      <c r="E17" t="s">
        <v>823</v>
      </c>
      <c r="F17" s="78">
        <v>0</v>
      </c>
      <c r="G17" t="s">
        <v>203</v>
      </c>
      <c r="H17" s="78">
        <v>0</v>
      </c>
      <c r="I17" s="77">
        <v>-244.82584510199999</v>
      </c>
      <c r="J17" s="78">
        <v>-1.55E-2</v>
      </c>
      <c r="K17" s="78">
        <v>-1E-4</v>
      </c>
    </row>
    <row r="18" spans="2:11">
      <c r="B18" t="s">
        <v>1164</v>
      </c>
      <c r="C18" t="s">
        <v>1165</v>
      </c>
      <c r="D18" t="s">
        <v>236</v>
      </c>
      <c r="E18" t="s">
        <v>823</v>
      </c>
      <c r="F18" s="78">
        <v>0</v>
      </c>
      <c r="G18" t="s">
        <v>110</v>
      </c>
      <c r="H18" s="78">
        <v>0</v>
      </c>
      <c r="I18" s="77">
        <v>-2770.1876652360002</v>
      </c>
      <c r="J18" s="78">
        <v>-0.1757</v>
      </c>
      <c r="K18" s="78">
        <v>-1.6000000000000001E-3</v>
      </c>
    </row>
    <row r="19" spans="2:11">
      <c r="B19" t="s">
        <v>1166</v>
      </c>
      <c r="C19" t="s">
        <v>1167</v>
      </c>
      <c r="D19" t="s">
        <v>236</v>
      </c>
      <c r="E19" t="s">
        <v>823</v>
      </c>
      <c r="F19" s="78">
        <v>0</v>
      </c>
      <c r="G19" t="s">
        <v>106</v>
      </c>
      <c r="H19" s="78">
        <v>0</v>
      </c>
      <c r="I19" s="77">
        <v>16117.392865</v>
      </c>
      <c r="J19" s="78">
        <v>1.022</v>
      </c>
      <c r="K19" s="78">
        <v>9.4999999999999998E-3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M37"/>
  <sheetViews>
    <sheetView rightToLeft="1" topLeftCell="A10" workbookViewId="0">
      <selection activeCell="V24" sqref="V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2" width="5.7109375" style="19" customWidth="1"/>
    <col min="13" max="13" width="6.85546875" style="19" customWidth="1"/>
    <col min="14" max="14" width="6.42578125" style="16" customWidth="1"/>
    <col min="15" max="15" width="6.7109375" style="16" customWidth="1"/>
    <col min="16" max="16" width="7.28515625" style="16" customWidth="1"/>
    <col min="17" max="28" width="5.7109375" style="16" customWidth="1"/>
    <col min="29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103" t="s">
        <v>169</v>
      </c>
      <c r="C7" s="104"/>
      <c r="D7" s="104"/>
    </row>
    <row r="8" spans="2:13" s="19" customFormat="1" ht="47.25">
      <c r="B8" s="50" t="s">
        <v>96</v>
      </c>
      <c r="C8" s="56" t="s">
        <v>170</v>
      </c>
      <c r="D8" s="57" t="s">
        <v>171</v>
      </c>
    </row>
    <row r="9" spans="2:13" s="19" customFormat="1">
      <c r="B9" s="20"/>
      <c r="C9" s="31" t="s">
        <v>185</v>
      </c>
      <c r="D9" s="45" t="s">
        <v>74</v>
      </c>
    </row>
    <row r="10" spans="2:13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2:13" s="23" customFormat="1" ht="18" customHeight="1">
      <c r="B11" s="24" t="s">
        <v>172</v>
      </c>
      <c r="C11" s="75">
        <f>C12+C28</f>
        <v>100341.53289871599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</row>
    <row r="12" spans="2:13">
      <c r="B12" s="82" t="s">
        <v>204</v>
      </c>
      <c r="C12" s="83">
        <f>SUM(C13:C27)</f>
        <v>72056.499493115989</v>
      </c>
    </row>
    <row r="13" spans="2:13">
      <c r="B13" s="84" t="s">
        <v>1168</v>
      </c>
      <c r="C13" s="85">
        <v>4728.1220000000003</v>
      </c>
      <c r="D13" s="86">
        <v>45959</v>
      </c>
    </row>
    <row r="14" spans="2:13">
      <c r="B14" s="84" t="s">
        <v>1169</v>
      </c>
      <c r="C14" s="85">
        <v>4199.8909999999996</v>
      </c>
      <c r="D14" s="86">
        <v>44961</v>
      </c>
    </row>
    <row r="15" spans="2:13">
      <c r="B15" s="84" t="s">
        <v>1170</v>
      </c>
      <c r="C15" s="85">
        <v>1401.6996799999997</v>
      </c>
      <c r="D15" s="86">
        <v>46760</v>
      </c>
    </row>
    <row r="16" spans="2:13">
      <c r="B16" s="87" t="s">
        <v>1171</v>
      </c>
      <c r="C16" s="85">
        <v>1670.7950000000001</v>
      </c>
      <c r="D16" s="86">
        <v>45347</v>
      </c>
    </row>
    <row r="17" spans="2:4">
      <c r="B17" s="84" t="s">
        <v>1172</v>
      </c>
      <c r="C17" s="85">
        <v>5409.75</v>
      </c>
      <c r="D17" s="86">
        <v>44854</v>
      </c>
    </row>
    <row r="18" spans="2:4">
      <c r="B18" s="84" t="s">
        <v>1173</v>
      </c>
      <c r="C18" s="85">
        <v>3323.019313115984</v>
      </c>
      <c r="D18" s="86">
        <v>45307</v>
      </c>
    </row>
    <row r="19" spans="2:4">
      <c r="B19" s="84" t="s">
        <v>1174</v>
      </c>
      <c r="C19" s="85">
        <v>9993.9560000000001</v>
      </c>
      <c r="D19" s="86">
        <v>44926</v>
      </c>
    </row>
    <row r="20" spans="2:4">
      <c r="B20" s="84" t="s">
        <v>1175</v>
      </c>
      <c r="C20" s="85">
        <v>1414.395</v>
      </c>
      <c r="D20" s="86">
        <v>44926</v>
      </c>
    </row>
    <row r="21" spans="2:4">
      <c r="B21" s="88" t="s">
        <v>1176</v>
      </c>
      <c r="C21" s="85">
        <v>4186.8014999999996</v>
      </c>
      <c r="D21" s="86">
        <v>46197</v>
      </c>
    </row>
    <row r="22" spans="2:4">
      <c r="B22" s="84" t="s">
        <v>1177</v>
      </c>
      <c r="C22" s="85">
        <v>7726.1750000000002</v>
      </c>
      <c r="D22" s="86">
        <v>46196</v>
      </c>
    </row>
    <row r="23" spans="2:4">
      <c r="B23" s="84" t="s">
        <v>1178</v>
      </c>
      <c r="C23" s="85">
        <v>3763.6235000000001</v>
      </c>
      <c r="D23" s="86">
        <v>47331</v>
      </c>
    </row>
    <row r="24" spans="2:4">
      <c r="B24" s="84" t="s">
        <v>1179</v>
      </c>
      <c r="C24" s="85">
        <v>2722.6675</v>
      </c>
      <c r="D24" s="86">
        <v>46386</v>
      </c>
    </row>
    <row r="25" spans="2:4">
      <c r="B25" s="84" t="s">
        <v>1180</v>
      </c>
      <c r="C25" s="85">
        <v>8881.4069999999992</v>
      </c>
      <c r="D25" s="86">
        <v>46204</v>
      </c>
    </row>
    <row r="26" spans="2:4">
      <c r="B26" s="84" t="s">
        <v>1189</v>
      </c>
      <c r="C26" s="85">
        <f>7305664/1000</f>
        <v>7305.6639999999998</v>
      </c>
      <c r="D26" s="86">
        <v>46182</v>
      </c>
    </row>
    <row r="27" spans="2:4">
      <c r="B27" s="84" t="s">
        <v>1190</v>
      </c>
      <c r="C27" s="85">
        <f>5328533/1000</f>
        <v>5328.5330000000004</v>
      </c>
      <c r="D27" s="86">
        <v>46202</v>
      </c>
    </row>
    <row r="28" spans="2:4">
      <c r="B28" s="82" t="s">
        <v>240</v>
      </c>
      <c r="C28" s="83">
        <f>SUM(C29:C37)</f>
        <v>28285.033405599999</v>
      </c>
    </row>
    <row r="29" spans="2:4">
      <c r="B29" s="84" t="s">
        <v>1181</v>
      </c>
      <c r="C29" s="85">
        <v>962.62249999999995</v>
      </c>
      <c r="D29" s="86">
        <v>45503</v>
      </c>
    </row>
    <row r="30" spans="2:4">
      <c r="B30" s="84" t="s">
        <v>1182</v>
      </c>
      <c r="C30" s="85">
        <v>3419.3180000000002</v>
      </c>
      <c r="D30" s="86">
        <v>44926</v>
      </c>
    </row>
    <row r="31" spans="2:4">
      <c r="B31" s="84" t="s">
        <v>1183</v>
      </c>
      <c r="C31" s="85">
        <v>5715.8010000000004</v>
      </c>
      <c r="D31" s="86">
        <v>44926</v>
      </c>
    </row>
    <row r="32" spans="2:4">
      <c r="B32" s="84" t="s">
        <v>1184</v>
      </c>
      <c r="C32" s="85">
        <v>6760.0959999999995</v>
      </c>
      <c r="D32" s="86">
        <v>44926</v>
      </c>
    </row>
    <row r="33" spans="2:4">
      <c r="B33" s="84" t="s">
        <v>1185</v>
      </c>
      <c r="C33" s="85">
        <v>1139.873</v>
      </c>
      <c r="D33" s="86">
        <v>44926</v>
      </c>
    </row>
    <row r="34" spans="2:4">
      <c r="B34" s="84" t="s">
        <v>1186</v>
      </c>
      <c r="C34" s="85">
        <v>22.991499999999998</v>
      </c>
      <c r="D34" s="86">
        <v>44977</v>
      </c>
    </row>
    <row r="35" spans="2:4">
      <c r="B35" s="84" t="s">
        <v>1187</v>
      </c>
      <c r="C35" s="85">
        <f>5014524.48/1000</f>
        <v>5014.52448</v>
      </c>
      <c r="D35" s="86">
        <v>45748</v>
      </c>
    </row>
    <row r="36" spans="2:4">
      <c r="B36" s="84" t="s">
        <v>1188</v>
      </c>
      <c r="C36" s="85">
        <f>1658450.5/1000</f>
        <v>1658.4504999999999</v>
      </c>
      <c r="D36" s="86">
        <v>47269</v>
      </c>
    </row>
    <row r="37" spans="2:4">
      <c r="B37" s="84" t="s">
        <v>1191</v>
      </c>
      <c r="C37" s="85">
        <f>3591356.4256/1000</f>
        <v>3591.3564256</v>
      </c>
      <c r="D37" s="86">
        <v>45261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872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873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242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C7DD86-2D6E-4FC2-ABF1-03A6C188C55D}"/>
</file>

<file path=customXml/itemProps2.xml><?xml version="1.0" encoding="utf-8"?>
<ds:datastoreItem xmlns:ds="http://schemas.openxmlformats.org/officeDocument/2006/customXml" ds:itemID="{4D38B520-8615-4ACB-9A2A-F01D79F14315}"/>
</file>

<file path=customXml/itemProps3.xml><?xml version="1.0" encoding="utf-8"?>
<ds:datastoreItem xmlns:ds="http://schemas.openxmlformats.org/officeDocument/2006/customXml" ds:itemID="{11FF353E-1A87-4EE0-A8FE-E9753AFCD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2022-07-26T04:45:14Z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