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G11" i="16" l="1"/>
  <c r="G10" i="16" s="1"/>
  <c r="I17" i="16"/>
  <c r="I11" i="16" s="1"/>
  <c r="F11" i="24"/>
  <c r="F10" i="24" l="1"/>
  <c r="I10" i="16"/>
  <c r="K17" i="16" s="1"/>
  <c r="I13" i="2"/>
  <c r="F9" i="24" l="1"/>
  <c r="I11" i="2"/>
  <c r="K23" i="16"/>
  <c r="K21" i="16"/>
  <c r="K19" i="16"/>
  <c r="K15" i="16"/>
  <c r="K13" i="16"/>
  <c r="C26" i="1"/>
  <c r="K22" i="16"/>
  <c r="K20" i="16"/>
  <c r="K18" i="16"/>
  <c r="K16" i="16"/>
  <c r="K14" i="16"/>
  <c r="K12" i="16"/>
  <c r="K10" i="16"/>
  <c r="K11" i="16"/>
  <c r="G14" i="24" l="1"/>
  <c r="G13" i="24"/>
  <c r="G12" i="24"/>
  <c r="G9" i="24"/>
  <c r="C34" i="1"/>
  <c r="G11" i="24"/>
  <c r="G10" i="24"/>
  <c r="I10" i="2"/>
  <c r="B21" i="27"/>
  <c r="B10" i="27"/>
  <c r="I9" i="2" l="1"/>
  <c r="B9" i="27"/>
  <c r="C42" i="1" s="1"/>
  <c r="J15" i="2" l="1"/>
  <c r="J14" i="2"/>
  <c r="J25" i="2"/>
  <c r="J24" i="2"/>
  <c r="J12" i="2"/>
  <c r="J23" i="2"/>
  <c r="J22" i="2"/>
  <c r="J21" i="2"/>
  <c r="J20" i="2"/>
  <c r="C10" i="1"/>
  <c r="C41" i="1" s="1"/>
  <c r="D12" i="1" s="1"/>
  <c r="J18" i="2"/>
  <c r="J16" i="2"/>
  <c r="J9" i="2"/>
  <c r="J17" i="2"/>
  <c r="J19" i="2"/>
  <c r="J13" i="2"/>
  <c r="J11" i="2"/>
  <c r="J10" i="2"/>
  <c r="H13" i="24" l="1"/>
  <c r="L19" i="16"/>
  <c r="D34" i="1"/>
  <c r="D26" i="1"/>
  <c r="L14" i="16"/>
  <c r="K22" i="2"/>
  <c r="D20" i="1"/>
  <c r="D16" i="1"/>
  <c r="D32" i="1"/>
  <c r="K12" i="2"/>
  <c r="D36" i="1"/>
  <c r="K17" i="2"/>
  <c r="D25" i="1"/>
  <c r="D41" i="1"/>
  <c r="D21" i="1"/>
  <c r="K24" i="2"/>
  <c r="D30" i="1"/>
  <c r="D23" i="1"/>
  <c r="K13" i="2"/>
  <c r="L21" i="16"/>
  <c r="D18" i="1"/>
  <c r="H9" i="24"/>
  <c r="D27" i="1"/>
  <c r="K14" i="2"/>
  <c r="L22" i="16"/>
  <c r="D15" i="1"/>
  <c r="K16" i="2"/>
  <c r="K10" i="2"/>
  <c r="D29" i="1"/>
  <c r="L11" i="16"/>
  <c r="D33" i="1"/>
  <c r="L15" i="16"/>
  <c r="K21" i="2"/>
  <c r="K20" i="2"/>
  <c r="D31" i="1"/>
  <c r="K25" i="2"/>
  <c r="D40" i="1"/>
  <c r="D19" i="1"/>
  <c r="D35" i="1"/>
  <c r="H10" i="24"/>
  <c r="L20" i="16"/>
  <c r="L18" i="16"/>
  <c r="D38" i="1"/>
  <c r="D13" i="1"/>
  <c r="H12" i="24"/>
  <c r="D14" i="1"/>
  <c r="L23" i="16"/>
  <c r="D17" i="1"/>
  <c r="L12" i="16"/>
  <c r="L13" i="16"/>
  <c r="L17" i="16"/>
  <c r="D39" i="1"/>
  <c r="K23" i="2"/>
  <c r="H11" i="24"/>
  <c r="K19" i="2"/>
  <c r="L16" i="16"/>
  <c r="K11" i="2"/>
  <c r="K18" i="2"/>
  <c r="L10" i="16"/>
  <c r="D28" i="1"/>
  <c r="H14" i="24"/>
  <c r="D24" i="1"/>
  <c r="K15" i="2"/>
  <c r="K9" i="2"/>
  <c r="D10" i="1" s="1"/>
</calcChain>
</file>

<file path=xl/sharedStrings.xml><?xml version="1.0" encoding="utf-8"?>
<sst xmlns="http://schemas.openxmlformats.org/spreadsheetml/2006/main" count="4200" uniqueCount="1141">
  <si>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</si>
  <si>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</si>
  <si>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</si>
  <si>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</si>
  <si>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</si>
  <si>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</si>
  <si>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</si>
  <si>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</si>
  <si>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</si>
  <si>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</si>
  <si>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</si>
  <si>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</si>
  <si>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</si>
  <si>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</si>
  <si>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</si>
  <si>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</si>
  <si>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</si>
  <si>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</si>
  <si>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</si>
  <si>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</si>
  <si>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</si>
  <si>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</si>
  <si>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</si>
  <si>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</si>
  <si>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</si>
  <si>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</si>
  <si>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</si>
  <si>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</si>
  <si>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</si>
  <si>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</si>
  <si>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</si>
  <si>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</si>
  <si>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</si>
  <si>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</si>
  <si>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</si>
  <si>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</si>
  <si>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</si>
  <si>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</si>
  <si>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</si>
  <si>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</si>
  <si>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</si>
  <si>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</si>
  <si>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</si>
  <si>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</si>
  <si>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</si>
  <si>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</si>
  <si>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</si>
  <si>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</si>
  <si>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</si>
  <si>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</si>
  <si>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</si>
  <si>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</si>
  <si>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</si>
  <si>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</si>
  <si>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</si>
  <si>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</si>
  <si>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</si>
  <si>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</si>
  <si>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</si>
  <si>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</si>
  <si>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</si>
  <si>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</si>
  <si>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</si>
  <si>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</si>
  <si>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</si>
  <si>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</si>
  <si>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</si>
  <si>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</si>
  <si>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</si>
  <si>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</si>
  <si>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</si>
  <si>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</si>
  <si>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</si>
  <si>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</si>
  <si>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</si>
  <si>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</si>
  <si>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</si>
  <si>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</si>
  <si>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</si>
  <si>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</si>
  <si>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</si>
  <si>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</si>
  <si>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</si>
  <si>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</si>
  <si>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</si>
  <si>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</si>
  <si>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</si>
  <si>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</si>
  <si>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</si>
  <si>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</si>
  <si>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</si>
  <si>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</si>
  <si>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</si>
  <si>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</si>
  <si>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</si>
  <si>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</si>
  <si>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</si>
  <si>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</si>
  <si>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</si>
  <si>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</si>
  <si>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</si>
  <si>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</si>
  <si>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</si>
  <si>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</si>
  <si>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</si>
  <si>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</si>
  <si>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</si>
  <si>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</si>
  <si>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</si>
  <si>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</si>
  <si>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</si>
  <si>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</si>
  <si>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</si>
  <si>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</si>
  <si>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</si>
  <si>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</si>
  <si>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</si>
  <si>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</si>
  <si>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</si>
  <si>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</si>
  <si>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</si>
  <si>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</si>
  <si>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</si>
  <si>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</si>
  <si>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</si>
  <si>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</si>
  <si>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</si>
  <si>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</si>
  <si>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</si>
  <si>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</si>
  <si>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</si>
  <si>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</si>
  <si>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</si>
  <si>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</si>
  <si>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</si>
  <si>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</si>
  <si>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</si>
  <si>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</si>
  <si>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</si>
  <si>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</si>
  <si>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</si>
  <si>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</si>
  <si>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</si>
  <si>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</si>
  <si>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</si>
  <si>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</si>
  <si>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</si>
  <si>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</si>
  <si>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</si>
  <si>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</si>
  <si>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</si>
  <si>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</si>
  <si>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</si>
  <si>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</si>
  <si>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</si>
  <si>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</si>
  <si>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</si>
  <si>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</si>
  <si>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</si>
  <si>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</si>
  <si>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</si>
  <si>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</si>
  <si>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</si>
  <si>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</si>
  <si>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</si>
  <si>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</si>
  <si>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</si>
  <si>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</si>
  <si>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</si>
  <si>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</si>
  <si>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</si>
  <si>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</si>
  <si>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</si>
  <si>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</si>
  <si>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</si>
  <si>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</si>
  <si>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</si>
  <si>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</si>
  <si>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</si>
  <si>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</si>
  <si>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</si>
  <si>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</si>
  <si>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</si>
  <si>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</si>
  <si>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</si>
  <si>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</si>
  <si>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</si>
  <si>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</si>
  <si>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</si>
  <si>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</si>
  <si>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</si>
  <si>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</si>
  <si>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</si>
  <si>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</si>
  <si>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</si>
  <si>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</si>
  <si>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</si>
  <si>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</si>
  <si>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</si>
  <si>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</si>
  <si>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</si>
  <si>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</si>
  <si>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</si>
  <si>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</si>
  <si>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</si>
  <si>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</si>
  <si>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</si>
  <si>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</si>
  <si>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</si>
  <si>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</si>
  <si>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</si>
  <si>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</si>
  <si>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</si>
  <si>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</si>
  <si>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</si>
  <si>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</si>
  <si>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</si>
  <si>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</si>
  <si>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</si>
  <si>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</si>
  <si>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</si>
  <si>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</si>
  <si>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</si>
  <si>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</si>
  <si>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</si>
  <si>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</si>
  <si>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</si>
  <si>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</si>
  <si>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</si>
  <si>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</si>
  <si>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</si>
  <si>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</si>
  <si>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</si>
  <si>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</si>
  <si>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</si>
  <si>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</si>
  <si>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</si>
  <si>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</si>
  <si>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</si>
  <si>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</si>
  <si>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</si>
  <si>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</si>
  <si>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</si>
  <si>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</si>
  <si>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</si>
  <si>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</si>
  <si>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</si>
  <si>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</si>
  <si>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</si>
  <si>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</si>
  <si>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</si>
  <si>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13/04/21</t>
  </si>
  <si>
    <t>ממצמ0922- האוצר - ממשלתית צמודה</t>
  </si>
  <si>
    <t>1124056</t>
  </si>
  <si>
    <t>ממצמ0923</t>
  </si>
  <si>
    <t>1128081</t>
  </si>
  <si>
    <t>04/08/20</t>
  </si>
  <si>
    <t>ממשל צמודה 1131- האוצר - ממשלתית צמודה</t>
  </si>
  <si>
    <t>1172220</t>
  </si>
  <si>
    <t>09/06/21</t>
  </si>
  <si>
    <t>סה"כ לא צמודות</t>
  </si>
  <si>
    <t>סה"כ מלווה קצר מועד</t>
  </si>
  <si>
    <t>סה"כ שחר</t>
  </si>
  <si>
    <t>ממשל שקלית 0327</t>
  </si>
  <si>
    <t>1139344</t>
  </si>
  <si>
    <t>20/01/21</t>
  </si>
  <si>
    <t>ממשל שקלית 0330- האוצר - ממשלתית שקלית</t>
  </si>
  <si>
    <t>1160985</t>
  </si>
  <si>
    <t>06/04/21</t>
  </si>
  <si>
    <t>ממשל שקלית 0537- האוצר - ממשלתית שקלית</t>
  </si>
  <si>
    <t>1166180</t>
  </si>
  <si>
    <t>15/03/21</t>
  </si>
  <si>
    <t>ממשל שקלית 0928</t>
  </si>
  <si>
    <t>1150879</t>
  </si>
  <si>
    <t>30/12/20</t>
  </si>
  <si>
    <t>ממשלתי 0825- האוצר - ממשלתית שקלית</t>
  </si>
  <si>
    <t>1135557</t>
  </si>
  <si>
    <t>ממשלתי שקלי 723</t>
  </si>
  <si>
    <t>1167105</t>
  </si>
  <si>
    <t>29/03/21</t>
  </si>
  <si>
    <t>ממשק 1026- האוצר - ממשלתית שקלית</t>
  </si>
  <si>
    <t>1099456</t>
  </si>
  <si>
    <t>26/05/20</t>
  </si>
  <si>
    <t>ממשק0142- האוצר - ממשלתית שקלית</t>
  </si>
  <si>
    <t>1125400</t>
  </si>
  <si>
    <t>10/01/21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</si>
  <si>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</si>
  <si>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</si>
  <si>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</si>
  <si>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</si>
  <si>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</si>
  <si>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</si>
  <si>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</si>
  <si>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</si>
  <si>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</si>
  <si>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</si>
  <si>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</si>
  <si>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</si>
  <si>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</si>
  <si>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</si>
  <si>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</si>
  <si>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</si>
  <si>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</si>
  <si>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</si>
  <si>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</si>
  <si>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</si>
  <si>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</si>
  <si>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</si>
  <si>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</si>
  <si>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</si>
  <si>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</si>
  <si>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</si>
  <si>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</si>
  <si>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</si>
  <si>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דיסקונט מנפיקים 4- דיסקונט מנפיקים</t>
  </si>
  <si>
    <t>7480049</t>
  </si>
  <si>
    <t>520029935</t>
  </si>
  <si>
    <t>Aa1.il</t>
  </si>
  <si>
    <t>24/11/08</t>
  </si>
  <si>
    <t>חשמל אג27</t>
  </si>
  <si>
    <t>6000210</t>
  </si>
  <si>
    <t>520000472</t>
  </si>
  <si>
    <t>אנרגיה</t>
  </si>
  <si>
    <t>12/10/20</t>
  </si>
  <si>
    <t>נמלי ישראל אג "ח א- נמלי ישראל</t>
  </si>
  <si>
    <t>1145564</t>
  </si>
  <si>
    <t>513569780</t>
  </si>
  <si>
    <t>נדלן מניב בישראל</t>
  </si>
  <si>
    <t>עזריאלי אג"ח ד</t>
  </si>
  <si>
    <t>1138650</t>
  </si>
  <si>
    <t>510960719</t>
  </si>
  <si>
    <t>22/12/20</t>
  </si>
  <si>
    <t>אמות אג ו'- אמות</t>
  </si>
  <si>
    <t>1158609</t>
  </si>
  <si>
    <t>520026683</t>
  </si>
  <si>
    <t>Aa2.il</t>
  </si>
  <si>
    <t>14/11/19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</si>
  <si>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</si>
  <si>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</si>
  <si>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</si>
  <si>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</si>
  <si>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</si>
  <si>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 (כ.ד)</t>
  </si>
  <si>
    <t>2260495</t>
  </si>
  <si>
    <t>520024126</t>
  </si>
  <si>
    <t>26/12/18</t>
  </si>
  <si>
    <t>פועלים הנ שה נד 1- פועלים הנפקות</t>
  </si>
  <si>
    <t>1940444</t>
  </si>
  <si>
    <t>06/10/15</t>
  </si>
  <si>
    <t>אדמה אגח  2</t>
  </si>
  <si>
    <t>1110915</t>
  </si>
  <si>
    <t>520043605</t>
  </si>
  <si>
    <t>כימיה, גומי ופלסטיק</t>
  </si>
  <si>
    <t>ilAA-</t>
  </si>
  <si>
    <t>16/12/19</t>
  </si>
  <si>
    <t>אלוני חץ אג8- אלוני חץ</t>
  </si>
  <si>
    <t>3900271</t>
  </si>
  <si>
    <t>520038506</t>
  </si>
  <si>
    <t>Aa3.il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</si>
  <si>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</si>
  <si>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</si>
  <si>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</si>
  <si>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</si>
  <si>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</si>
  <si>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</si>
  <si>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</si>
  <si>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</si>
  <si>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מזרחי טפחות שה 1</t>
  </si>
  <si>
    <t>6950083</t>
  </si>
  <si>
    <t>520000522</t>
  </si>
  <si>
    <t>18/03/20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</si>
  <si>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</si>
  <si>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</si>
  <si>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</si>
  <si>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</si>
  <si>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</si>
  <si>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</si>
  <si>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</si>
  <si>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</si>
  <si>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</si>
  <si>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</si>
  <si>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</si>
  <si>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</si>
  <si>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</si>
  <si>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</si>
  <si>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</si>
  <si>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</si>
  <si>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</si>
  <si>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A1.il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</si>
  <si>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</si>
  <si>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</si>
  <si>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</si>
  <si>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</si>
  <si>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</si>
  <si>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</si>
  <si>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</si>
  <si>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</si>
  <si>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</si>
  <si>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</si>
  <si>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אדגר אג"ח 9- אדגר השקעות</t>
  </si>
  <si>
    <t>1820190</t>
  </si>
  <si>
    <t>520035171</t>
  </si>
  <si>
    <t>A3.il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</si>
  <si>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</si>
  <si>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</si>
  <si>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</si>
  <si>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</si>
  <si>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</si>
  <si>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</si>
  <si>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</si>
  <si>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</si>
  <si>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</si>
  <si>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כיל       אגח ה</t>
  </si>
  <si>
    <t>2810299</t>
  </si>
  <si>
    <t>520027830</t>
  </si>
  <si>
    <t>10/04/16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</si>
  <si>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</si>
  <si>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</si>
  <si>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</si>
  <si>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</si>
  <si>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</si>
  <si>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</si>
  <si>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</si>
  <si>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</si>
  <si>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</si>
  <si>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</si>
  <si>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</si>
  <si>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פז נפט אגח ח- פז חברת הנפט</t>
  </si>
  <si>
    <t>1162817</t>
  </si>
  <si>
    <t>18/02/20</t>
  </si>
  <si>
    <t>דמרי אג"ח 8- דמרי</t>
  </si>
  <si>
    <t>1153725</t>
  </si>
  <si>
    <t>511399388</t>
  </si>
  <si>
    <t>בנייה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</si>
  <si>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</si>
  <si>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</si>
  <si>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</si>
  <si>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</si>
  <si>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</si>
  <si>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</si>
  <si>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</si>
  <si>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</si>
  <si>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</si>
  <si>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</si>
  <si>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</si>
  <si>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26/10/16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</si>
  <si>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</si>
  <si>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</si>
  <si>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</si>
  <si>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</si>
  <si>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</si>
  <si>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</si>
  <si>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</si>
  <si>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אנרגיה מתחדשת</t>
  </si>
  <si>
    <t>15/12/19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</si>
  <si>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</si>
  <si>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</si>
  <si>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</si>
  <si>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</si>
  <si>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</si>
  <si>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</si>
  <si>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</si>
  <si>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</si>
  <si>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</si>
  <si>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</si>
  <si>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15- חברה לישראל</t>
  </si>
  <si>
    <t>5760327</t>
  </si>
  <si>
    <t>520028010</t>
  </si>
  <si>
    <t>השקעה ואחזקות</t>
  </si>
  <si>
    <t>25/05/21</t>
  </si>
  <si>
    <t>חברה לישראל אגח14- חברה לישראל</t>
  </si>
  <si>
    <t>5760301</t>
  </si>
  <si>
    <t>סלקום    אגח יב- סלקום</t>
  </si>
  <si>
    <t>1143080</t>
  </si>
  <si>
    <t>511930125</t>
  </si>
  <si>
    <t>שכון ובי אגח 10- שיכון ובינוי</t>
  </si>
  <si>
    <t>1175132</t>
  </si>
  <si>
    <t>520036104</t>
  </si>
  <si>
    <t>29/04/21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</si>
  <si>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</si>
  <si>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</si>
  <si>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</si>
  <si>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</si>
  <si>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</si>
  <si>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</si>
  <si>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</si>
  <si>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</si>
  <si>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</si>
  <si>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</si>
  <si>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</si>
  <si>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</si>
  <si>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</si>
  <si>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</si>
  <si>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</si>
  <si>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</si>
  <si>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</si>
  <si>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</si>
  <si>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</si>
  <si>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</si>
  <si>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</si>
  <si>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</si>
  <si>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</si>
  <si>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</si>
  <si>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</si>
  <si>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</si>
  <si>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</si>
  <si>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</si>
  <si>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</si>
  <si>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</si>
  <si>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Fitch</t>
  </si>
  <si>
    <t>23/06/21</t>
  </si>
  <si>
    <t>CNC INDUSTRIES 5.375 6/26</t>
  </si>
  <si>
    <t>US15137TAA88</t>
  </si>
  <si>
    <t>NYSE</t>
  </si>
  <si>
    <t>4885</t>
  </si>
  <si>
    <t>Health Care Equip &amp; Services</t>
  </si>
  <si>
    <t>Ba1</t>
  </si>
  <si>
    <t>Moodys</t>
  </si>
  <si>
    <t>31/07/18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</si>
  <si>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</si>
  <si>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</si>
  <si>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</si>
  <si>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</si>
  <si>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</si>
  <si>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</si>
  <si>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</si>
  <si>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</si>
  <si>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</si>
  <si>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</si>
  <si>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</si>
  <si>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</si>
  <si>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</si>
  <si>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</si>
  <si>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</si>
  <si>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</si>
  <si>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</si>
  <si>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</si>
  <si>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</si>
  <si>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</si>
  <si>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</si>
  <si>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</si>
  <si>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</si>
  <si>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</si>
  <si>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</si>
  <si>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</si>
  <si>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</si>
  <si>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</si>
  <si>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</si>
  <si>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</si>
  <si>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</si>
  <si>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</si>
  <si>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</si>
  <si>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</si>
  <si>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</si>
  <si>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</si>
  <si>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</si>
  <si>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</si>
  <si>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</si>
  <si>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</si>
  <si>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</si>
  <si>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</si>
  <si>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</si>
  <si>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</si>
  <si>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</si>
  <si>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</si>
  <si>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</si>
  <si>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</si>
  <si>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</si>
  <si>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</si>
  <si>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</si>
  <si>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</si>
  <si>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</si>
  <si>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</si>
  <si>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מליסרון- מליסרון</t>
  </si>
  <si>
    <t>323014</t>
  </si>
  <si>
    <t>520037789</t>
  </si>
  <si>
    <t>עזריאלי קבוצה</t>
  </si>
  <si>
    <t>1119478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</si>
  <si>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</si>
  <si>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</si>
  <si>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</si>
  <si>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</si>
  <si>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</si>
  <si>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</si>
  <si>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</si>
  <si>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</si>
  <si>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</si>
  <si>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</si>
  <si>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</si>
  <si>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</si>
  <si>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</si>
  <si>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</si>
  <si>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</si>
  <si>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</si>
  <si>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</si>
  <si>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</si>
  <si>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</si>
  <si>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</si>
  <si>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חברה לישראל- חברה לישראל</t>
  </si>
  <si>
    <t>576017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</si>
  <si>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</si>
  <si>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</si>
  <si>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</si>
  <si>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</si>
  <si>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</si>
  <si>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</si>
  <si>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</si>
  <si>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</si>
  <si>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</si>
  <si>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</si>
  <si>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</si>
  <si>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</si>
  <si>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</si>
  <si>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</si>
  <si>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</si>
  <si>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</si>
  <si>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</si>
  <si>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</si>
  <si>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</si>
  <si>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</si>
  <si>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</si>
  <si>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</si>
  <si>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</si>
  <si>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</si>
  <si>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</si>
  <si>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</si>
  <si>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</si>
  <si>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</si>
  <si>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</si>
  <si>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</si>
  <si>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</si>
  <si>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</si>
  <si>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</si>
  <si>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</si>
  <si>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</si>
  <si>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</si>
  <si>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</si>
  <si>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</si>
  <si>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</si>
  <si>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</si>
  <si>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</si>
  <si>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</si>
  <si>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</si>
  <si>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</si>
  <si>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</si>
  <si>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</si>
  <si>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</si>
  <si>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</si>
  <si>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</si>
  <si>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</si>
  <si>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</si>
  <si>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</si>
  <si>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</si>
  <si>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</si>
  <si>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</si>
  <si>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</si>
  <si>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</si>
  <si>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</si>
  <si>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</si>
  <si>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</si>
  <si>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</si>
  <si>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</si>
  <si>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</si>
  <si>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</si>
  <si>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</si>
  <si>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יומן אקסטנשנס</t>
  </si>
  <si>
    <t>1170000</t>
  </si>
  <si>
    <t>514707736</t>
  </si>
  <si>
    <t>מכשור רפואי</t>
  </si>
  <si>
    <t>משביר לצרכן- 365 המשביר</t>
  </si>
  <si>
    <t>1104959</t>
  </si>
  <si>
    <t>513389270</t>
  </si>
  <si>
    <t>מגוריט- מגוריט</t>
  </si>
  <si>
    <t>1139195</t>
  </si>
  <si>
    <t>515434074</t>
  </si>
  <si>
    <t>הייקון מערכות- הייקון מערכות בע"מ</t>
  </si>
  <si>
    <t>1169945</t>
  </si>
  <si>
    <t>514347160</t>
  </si>
  <si>
    <t>רובוטיקה ותלת מימד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</si>
  <si>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</si>
  <si>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</si>
  <si>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</si>
  <si>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</si>
  <si>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</si>
  <si>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</si>
  <si>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</si>
  <si>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</si>
  <si>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</si>
  <si>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</si>
  <si>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</si>
  <si>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</si>
  <si>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</si>
  <si>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</si>
  <si>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</si>
  <si>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</si>
  <si>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</si>
  <si>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</si>
  <si>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</si>
  <si>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</si>
  <si>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</si>
  <si>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</si>
  <si>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</si>
  <si>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</si>
  <si>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ZIM- צים</t>
  </si>
  <si>
    <t>166188</t>
  </si>
  <si>
    <t>520015041</t>
  </si>
  <si>
    <t>SOLAREDGE</t>
  </si>
  <si>
    <t>US83417M1045</t>
  </si>
  <si>
    <t>4744</t>
  </si>
  <si>
    <t>Technology Hardware &amp; Equip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</si>
  <si>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</si>
  <si>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</si>
  <si>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</si>
  <si>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</si>
  <si>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</si>
  <si>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</si>
  <si>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</si>
  <si>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</si>
  <si>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</si>
  <si>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</si>
  <si>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</si>
  <si>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</si>
  <si>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</si>
  <si>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</si>
  <si>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</si>
  <si>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</si>
  <si>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</si>
  <si>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</si>
  <si>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</si>
  <si>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</si>
  <si>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</si>
  <si>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</si>
  <si>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</si>
  <si>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</si>
  <si>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</si>
  <si>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</si>
  <si>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</si>
  <si>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</si>
  <si>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</si>
  <si>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</si>
  <si>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</si>
  <si>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</si>
  <si>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</si>
  <si>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</si>
  <si>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</si>
  <si>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</si>
  <si>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</si>
  <si>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</si>
  <si>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</si>
  <si>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</si>
  <si>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</si>
  <si>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RTS ATRIUM 25/0 הקצאת זכויות בגין נייר 92742- ATRIUM EUROPEAN</t>
  </si>
  <si>
    <t>NL0015000DG0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</si>
  <si>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</si>
  <si>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</si>
  <si>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</si>
  <si>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</si>
  <si>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</si>
  <si>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</si>
  <si>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</si>
  <si>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</si>
  <si>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סה"כ שמחקות מדדי מניות בחו"ל</t>
  </si>
  <si>
    <t>Indxx China Internet (4D) ETF קסם- קסם קרנות נאמנות</t>
  </si>
  <si>
    <t>1170844</t>
  </si>
  <si>
    <t>510938608</t>
  </si>
  <si>
    <t>קסם ETF (4D) אינדקס מפעילי בורסות עולמיות- קסם קרנות נאמנות</t>
  </si>
  <si>
    <t>1175207</t>
  </si>
  <si>
    <t>קסם ETF אינדקס Cloud Computing- קסם קרנות נאמנות</t>
  </si>
  <si>
    <t>1169465</t>
  </si>
  <si>
    <t>קסם KOSPI 200 (D4) ETF- קסם קרנות נאמנות</t>
  </si>
  <si>
    <t>1145754</t>
  </si>
  <si>
    <t>סה"כ שמחקות מדדים אחרים בישראל</t>
  </si>
  <si>
    <t>פסגות סל תל בונד 60 סדרה 3- פסגות קרנות מדד</t>
  </si>
  <si>
    <t>1148006</t>
  </si>
  <si>
    <t>513765339</t>
  </si>
  <si>
    <t>אג"ח</t>
  </si>
  <si>
    <t>סה"כ שמחקות מדדים אחרים בחו"ל</t>
  </si>
  <si>
    <t>סה"כ short</t>
  </si>
  <si>
    <t>סה"כ שמחקות מדדי מניות</t>
  </si>
  <si>
    <t>SOLAR- INVESCO</t>
  </si>
  <si>
    <t>US46138G7060</t>
  </si>
  <si>
    <t>1290</t>
  </si>
  <si>
    <t>SOXX - SEMICONDUCTOR- BlackRock</t>
  </si>
  <si>
    <t>US4642875235</t>
  </si>
  <si>
    <t>2235</t>
  </si>
  <si>
    <t>Other</t>
  </si>
  <si>
    <t>Global X China Clean Energy ETF</t>
  </si>
  <si>
    <t>HK0000562667</t>
  </si>
  <si>
    <t>5249</t>
  </si>
  <si>
    <t>EWY - SOUTH KOREA- BlackRock</t>
  </si>
  <si>
    <t>US4642867729</t>
  </si>
  <si>
    <t>GLOBAL X</t>
  </si>
  <si>
    <t>US37954Y6730</t>
  </si>
  <si>
    <t>5099</t>
  </si>
  <si>
    <t>GLOBAL X -Telemedicine &amp; Digital Health</t>
  </si>
  <si>
    <t>US37954Y2853</t>
  </si>
  <si>
    <t>FXI - CHINA 50- ISHARES</t>
  </si>
  <si>
    <t>US4642871846</t>
  </si>
  <si>
    <t>4601</t>
  </si>
  <si>
    <t>iShares Healthcare Innovation</t>
  </si>
  <si>
    <t>IE00BYZK4776</t>
  </si>
  <si>
    <t>CSI-KWEB CHINA</t>
  </si>
  <si>
    <t>US5007673065</t>
  </si>
  <si>
    <t>4868</t>
  </si>
  <si>
    <t>LYXOR MSCI EMERG MARKET</t>
  </si>
  <si>
    <t>LU0635178014</t>
  </si>
  <si>
    <t>4617</t>
  </si>
  <si>
    <t>HEALTH CARE XLV- STATE STREET-SPDRS</t>
  </si>
  <si>
    <t>us81369y2090</t>
  </si>
  <si>
    <t>4640</t>
  </si>
  <si>
    <t>XLE - Energy Select- STATE STREET-SPDRS</t>
  </si>
  <si>
    <t>us81369y5069</t>
  </si>
  <si>
    <t>VANGURUARD INFO</t>
  </si>
  <si>
    <t>US92204A7028</t>
  </si>
  <si>
    <t>4922</t>
  </si>
  <si>
    <t>WISDOMTREE INDIA</t>
  </si>
  <si>
    <t>US97717W422</t>
  </si>
  <si>
    <t>3115</t>
  </si>
  <si>
    <t>XTRACKERS CSI300 SWAP</t>
  </si>
  <si>
    <t>LU0779800910</t>
  </si>
  <si>
    <t>5246</t>
  </si>
  <si>
    <t>סה"כ שמחקות מדדים אחרים</t>
  </si>
  <si>
    <t>ISHARES JPM EM - IEMB LN</t>
  </si>
  <si>
    <t>IE00B2NPKV68</t>
  </si>
  <si>
    <t>PIMCO EM ADVANTAGE -EMLB LN</t>
  </si>
  <si>
    <t>IE00B4P11460</t>
  </si>
  <si>
    <t>5198</t>
  </si>
  <si>
    <t>INVESCO DB AGRICOLTURE</t>
  </si>
  <si>
    <t>US46140H1068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</si>
  <si>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</si>
  <si>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</si>
  <si>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</si>
  <si>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</si>
  <si>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</si>
  <si>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</si>
  <si>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</si>
  <si>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</si>
  <si>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</si>
  <si>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</si>
  <si>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</si>
  <si>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</si>
  <si>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</si>
  <si>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</si>
  <si>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</si>
  <si>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</si>
  <si>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</si>
  <si>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</si>
  <si>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</si>
  <si>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</si>
  <si>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</si>
  <si>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</si>
  <si>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</si>
  <si>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</si>
  <si>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</si>
  <si>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</si>
  <si>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SPXW PUT 3000 31/12/2021</t>
  </si>
  <si>
    <t>BBG00YMK88L7</t>
  </si>
  <si>
    <t>סה"כ מטבע</t>
  </si>
  <si>
    <t>סה"כ סחורות</t>
  </si>
  <si>
    <t>DAX -DFWU1-17/09/21</t>
  </si>
  <si>
    <t>DE000C52VJ09</t>
  </si>
  <si>
    <t>FTSE100-Z U1-17/09/21</t>
  </si>
  <si>
    <t>GB00J8RB4H81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</si>
  <si>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</si>
  <si>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</si>
  <si>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</si>
  <si>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</si>
  <si>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</si>
  <si>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NASDAQ-NQU1- 17/09/2021</t>
  </si>
  <si>
    <t>BBG00VDHP5Y3</t>
  </si>
  <si>
    <t>S&amp;P500 E-MINI -ESU1-17/09/2021</t>
  </si>
  <si>
    <t>BBG00VDHP5J0</t>
  </si>
  <si>
    <t>ULTRA 10 YEAR US - UXYU1 - 21/09/21</t>
  </si>
  <si>
    <t>BBG00YHYJ4F7</t>
  </si>
  <si>
    <t>US 2 YEARS - TUU1- 31/08/21</t>
  </si>
  <si>
    <t>BBG00YN8BDG4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</si>
  <si>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</si>
  <si>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</si>
  <si>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</si>
  <si>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</si>
  <si>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</si>
  <si>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</si>
  <si>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</si>
  <si>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</si>
  <si>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</si>
  <si>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</si>
  <si>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</si>
  <si>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</si>
  <si>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</si>
  <si>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</si>
  <si>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</si>
  <si>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</si>
  <si>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</si>
  <si>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</si>
  <si>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</si>
  <si>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מימון ישיר אג"ח א-רמ- מימון ישיר קב</t>
  </si>
  <si>
    <t>1139740</t>
  </si>
  <si>
    <t>513893123</t>
  </si>
  <si>
    <t>אשראי חוץ בנקאי</t>
  </si>
  <si>
    <t>דליה אנ אגחא-רמ- דליה אנרגיה</t>
  </si>
  <si>
    <t>1171362</t>
  </si>
  <si>
    <t>516269248</t>
  </si>
  <si>
    <t>05/01/21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</si>
  <si>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</si>
  <si>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</si>
  <si>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</si>
  <si>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</si>
  <si>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</si>
  <si>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</si>
  <si>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</si>
  <si>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</si>
  <si>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</si>
  <si>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</si>
  <si>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</si>
  <si>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</si>
  <si>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</si>
  <si>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</si>
  <si>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</si>
  <si>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</si>
  <si>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</si>
  <si>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</si>
  <si>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</si>
  <si>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</si>
  <si>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</si>
  <si>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</si>
  <si>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</si>
  <si>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</si>
  <si>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</si>
  <si>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</si>
  <si>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</si>
  <si>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</si>
  <si>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</si>
  <si>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</si>
  <si>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</si>
  <si>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</si>
  <si>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</si>
  <si>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</si>
  <si>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</si>
  <si>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</si>
  <si>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</si>
  <si>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</si>
  <si>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</si>
  <si>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</si>
  <si>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</si>
  <si>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</si>
  <si>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</si>
  <si>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</si>
  <si>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</si>
  <si>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</si>
  <si>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</si>
  <si>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</si>
  <si>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</si>
  <si>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</si>
  <si>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</si>
  <si>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</si>
  <si>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</si>
  <si>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</si>
  <si>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</si>
  <si>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</si>
  <si>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10/09/20</t>
  </si>
  <si>
    <t>קרן 2 JTLV- קרן 2 JTLV</t>
  </si>
  <si>
    <t>07/04/21</t>
  </si>
  <si>
    <t>סה"כ קרנות השקעה אחרות</t>
  </si>
  <si>
    <t>קרן First Time</t>
  </si>
  <si>
    <t>קרן השקעה FIMI 6</t>
  </si>
  <si>
    <t>01/06/21</t>
  </si>
  <si>
    <t>IDE קרן אלפא 2- קרן אלפא</t>
  </si>
  <si>
    <t>28/02/19</t>
  </si>
  <si>
    <t>IDE קרן אלפא 3- קרן אלפא</t>
  </si>
  <si>
    <t>קרן להב 1- קרן להב</t>
  </si>
  <si>
    <t>קרן להב 2- קרן להב</t>
  </si>
  <si>
    <t>02/09/20</t>
  </si>
  <si>
    <t>קרן להב 3- קרן להב</t>
  </si>
  <si>
    <t>קרן קוגיטו- קרן קוגיטו</t>
  </si>
  <si>
    <t>07/06/21</t>
  </si>
  <si>
    <t>קרן שקד- קרן שקד</t>
  </si>
  <si>
    <t>16/03/21</t>
  </si>
  <si>
    <t>קרן ION</t>
  </si>
  <si>
    <t>07/07/20</t>
  </si>
  <si>
    <t>דן תחבורה- דן תחבורה</t>
  </si>
  <si>
    <t>11/02/21</t>
  </si>
  <si>
    <t>קרן הליוס 4- קרן הליוס</t>
  </si>
  <si>
    <t>24/06/21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</si>
  <si>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</si>
  <si>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</si>
  <si>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</si>
  <si>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</si>
  <si>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</si>
  <si>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</si>
  <si>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</si>
  <si>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</si>
  <si>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</si>
  <si>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</si>
  <si>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</si>
  <si>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</si>
  <si>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17/06/21</t>
  </si>
  <si>
    <t>אלקטרה נדל"ן (MF) קרן מספר 1- Electra Multifamily Investments Fund LP</t>
  </si>
  <si>
    <t>04/06/19</t>
  </si>
  <si>
    <t>מיילסטון 4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</si>
  <si>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</si>
  <si>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</si>
  <si>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</si>
  <si>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</si>
  <si>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</si>
  <si>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</si>
  <si>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27/05/21</t>
  </si>
  <si>
    <t>SG VC 5 קרן- SG VC</t>
  </si>
  <si>
    <t>26/05/21</t>
  </si>
  <si>
    <t>קרן חוב פונטיפקס 4- Pontifax Medison Debt Financing</t>
  </si>
  <si>
    <t>15/02/21</t>
  </si>
  <si>
    <t>קרן COLLER 8</t>
  </si>
  <si>
    <t>30/05/21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</si>
  <si>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</si>
  <si>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</si>
  <si>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</si>
  <si>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</si>
  <si>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</si>
  <si>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</si>
  <si>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22/03/21</t>
  </si>
  <si>
    <t>קרן ויולה קרדיט 6- קרן ויולה</t>
  </si>
  <si>
    <t>12/05/21</t>
  </si>
  <si>
    <t>קרן ION CROSS OVER 2- ION</t>
  </si>
  <si>
    <t>AGATE Medical  2- AGATE MEDICAL</t>
  </si>
  <si>
    <t>AGATE Medical- AGATE MEDICAL</t>
  </si>
  <si>
    <t>סה"כ כתבי אופציה בישראל</t>
  </si>
  <si>
    <t>SMART SHOOTER LTD אופציה לא סחירה 18/02/23- סמארט שוטר</t>
  </si>
  <si>
    <t>742131</t>
  </si>
  <si>
    <t>23/02/21</t>
  </si>
  <si>
    <t>אופ ב . המשביר ידני- 365 המשביר</t>
  </si>
  <si>
    <t>11049511</t>
  </si>
  <si>
    <t>24/12/18</t>
  </si>
  <si>
    <t>סה"כ מט"ח/מט"ח</t>
  </si>
  <si>
    <t>פורוורד אירו/שקל 05/10/21 3.955 153851</t>
  </si>
  <si>
    <t>153851</t>
  </si>
  <si>
    <t>פורוורד דולר/שקל 05/10/21 3.24 153848</t>
  </si>
  <si>
    <t>153848</t>
  </si>
  <si>
    <t>סה"כ כנגד חסכון עמיתים/מבוטחים</t>
  </si>
  <si>
    <t>996185</t>
  </si>
  <si>
    <t>לא</t>
  </si>
  <si>
    <t>3157</t>
  </si>
  <si>
    <t>4340</t>
  </si>
  <si>
    <t>19/11/17</t>
  </si>
  <si>
    <t>הלוואות עמיתים</t>
  </si>
  <si>
    <t>31/03/20</t>
  </si>
  <si>
    <t>סה"כ מבוטחות במשכנתא או תיקי משכנתאות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</si>
  <si>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</si>
  <si>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</si>
  <si>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</si>
  <si>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</si>
  <si>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</si>
  <si>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</si>
  <si>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</si>
  <si>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</si>
  <si>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</si>
  <si>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</si>
  <si>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</si>
  <si>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</si>
  <si>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הלוואה – מלונות בראון ד' 01.04.2023</t>
  </si>
  <si>
    <t>96027</t>
  </si>
  <si>
    <t>15/10/20</t>
  </si>
  <si>
    <t>סינמה סיטי הלוואה 1 08/01/27</t>
  </si>
  <si>
    <t>96039</t>
  </si>
  <si>
    <t>30/06/21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</si>
  <si>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</si>
  <si>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</si>
  <si>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</si>
  <si>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</si>
  <si>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</si>
  <si>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</si>
  <si>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</si>
  <si>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</si>
  <si>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</si>
  <si>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</si>
  <si>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</si>
  <si>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</si>
  <si>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</si>
  <si>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</si>
  <si>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24/02/21</t>
  </si>
  <si>
    <t>משרדים</t>
  </si>
  <si>
    <t>אשדוד</t>
  </si>
  <si>
    <t>נכס אשדוד-משרדים 2</t>
  </si>
  <si>
    <t>31/12/18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</si>
  <si>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</si>
  <si>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</si>
  <si>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</si>
  <si>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</si>
  <si>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</si>
  <si>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</si>
  <si>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</si>
  <si>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</si>
  <si>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</si>
  <si>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</si>
  <si>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</si>
  <si>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</si>
  <si>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</si>
  <si>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</si>
  <si>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</si>
  <si>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</si>
  <si>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</si>
  <si>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</si>
  <si>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</si>
  <si>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</si>
  <si>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</si>
  <si>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</si>
  <si>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</si>
  <si>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</si>
  <si>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</si>
  <si>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</si>
  <si>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SG VC 5</t>
  </si>
  <si>
    <t xml:space="preserve"> first time 
</t>
  </si>
  <si>
    <t>דאון טאון חיפה</t>
  </si>
  <si>
    <t>נדל"ן מניב בישראל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</si>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</sst>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wrapText="1" indent="1"/>
    </xf>
    <xf numFmtId="3" fontId="1" fillId="0" borderId="0" xfId="0" applyNumberFormat="1" applyFont="1"/>
    <xf numFmtId="3" fontId="17" fillId="0" borderId="0" xfId="0" applyNumberFormat="1" applyFont="1"/>
    <xf numFmtId="3" fontId="17" fillId="4" borderId="0" xfId="0" applyNumberFormat="1" applyFont="1" applyFill="1"/>
    <xf numFmtId="14" fontId="0" fillId="0" borderId="0" xfId="0" applyNumberFormat="1"/>
    <xf numFmtId="14" fontId="0" fillId="0" borderId="0" xfId="0" applyNumberFormat="1" applyFill="1"/>
    <xf numFmtId="4" fontId="0" fillId="0" borderId="0" xfId="0" applyNumberFormat="1" applyFont="1" applyFill="1"/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3" tableBorderDxfId="432">
  <autoFilter ref="B6:D42">
    <filterColumn colId="0" hiddenButton="1"/>
    <filterColumn colId="1" hiddenButton="1"/>
    <filterColumn colId="2" hiddenButton="1"/>
  </autoFilter>
  <tableColumns count="3">
    <tableColumn id="1" name="עמודה1" dataDxfId="431" dataCellStyle="Normal_2007-16618"/>
    <tableColumn id="2" name="שווי הוגן" dataDxfId="430"/>
    <tableColumn id="3" name="שעור מנכסי השקעה*" dataDxfId="4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28" dataDxfId="426" headerRowBorderDxfId="427" tableBorderDxfId="425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24" dataCellStyle="Normal_2007-16618"/>
    <tableColumn id="2" name="שע&quot;ח" dataDxfId="423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8" totalsRowShown="0" headerRowDxfId="422" dataDxfId="420" headerRowBorderDxfId="421" tableBorderDxfId="419">
  <autoFilter ref="A6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8"/>
    <tableColumn id="2" name="מספר ני&quot;ע" dataDxfId="417"/>
    <tableColumn id="3" name="מספר מנפיק" dataDxfId="416"/>
    <tableColumn id="4" name="דירוג" dataDxfId="415"/>
    <tableColumn id="5" name="שם מדרג" dataDxfId="414"/>
    <tableColumn id="6" name="סוג מטבע" dataDxfId="413"/>
    <tableColumn id="7" name="שיעור ריבית" dataDxfId="412"/>
    <tableColumn id="8" name="תשואה לפידיון" dataDxfId="411"/>
    <tableColumn id="9" name="שווי שוק" dataDxfId="410"/>
    <tableColumn id="10" name="שעור מנכסי אפיק ההשקעה" dataDxfId="409"/>
    <tableColumn id="11" name="שעור מסך נכסי השקעה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9" totalsRowShown="0" headerRowDxfId="407" dataDxfId="405" headerRowBorderDxfId="406" tableBorderDxfId="404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3"/>
    <tableColumn id="2" name="מספר ני&quot;ע" dataDxfId="402"/>
    <tableColumn id="3" name="זירת מסחר" dataDxfId="401"/>
    <tableColumn id="4" name="דירוג" dataDxfId="400"/>
    <tableColumn id="5" name="שם מדרג" dataDxfId="399"/>
    <tableColumn id="6" name="תאריך רכישה" dataDxfId="398"/>
    <tableColumn id="7" name="מח&quot;מ" dataDxfId="397"/>
    <tableColumn id="8" name="סוג מטבע" dataDxfId="396"/>
    <tableColumn id="9" name="שיעור ריבית" dataDxfId="395"/>
    <tableColumn id="10" name="תשואה לפידיון" dataDxfId="394"/>
    <tableColumn id="11" name="ערך נקוב****" dataDxfId="393"/>
    <tableColumn id="12" name="שער***" dataDxfId="392"/>
    <tableColumn id="13" name="פדיון/ריבית/דיבידנד לקבל*****  " dataDxfId="391"/>
    <tableColumn id="14" name="שווי שוק" dataDxfId="390"/>
    <tableColumn id="15" name="שעור מערך נקוב**** מונפק" dataDxfId="389"/>
    <tableColumn id="16" name="שעור מנכסי אפיק ההשקעה" dataDxfId="388"/>
    <tableColumn id="17" name="שעור מסך נכסי השקעה**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6" dataDxfId="384" headerRowBorderDxfId="385" tableBorderDxfId="38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2"/>
    <tableColumn id="2" name="מספר ני&quot;ע" dataDxfId="381"/>
    <tableColumn id="3" name="זירת מסחר" dataDxfId="380"/>
    <tableColumn id="4" name="ספק מידע" dataDxfId="379"/>
    <tableColumn id="5" name="מספר מנפיק" dataDxfId="378"/>
    <tableColumn id="6" name="ענף מסחר" dataDxfId="377"/>
    <tableColumn id="7" name="דירוג" dataDxfId="376"/>
    <tableColumn id="8" name="שם מדרג" dataDxfId="375"/>
    <tableColumn id="9" name="תאריך רכישה" dataDxfId="374"/>
    <tableColumn id="10" name="מח&quot;מ" dataDxfId="373"/>
    <tableColumn id="11" name="סוג מטבע" dataDxfId="372"/>
    <tableColumn id="12" name="שיעור ריבית" dataDxfId="371"/>
    <tableColumn id="13" name="תשואה לפידיון" dataDxfId="370"/>
    <tableColumn id="14" name="ערך נקוב****" dataDxfId="369"/>
    <tableColumn id="15" name="שער***" dataDxfId="368"/>
    <tableColumn id="16" name="פדיון/ריבית/דיבידנד לקבל*****  " dataDxfId="367"/>
    <tableColumn id="17" name="שווי שוק" dataDxfId="366"/>
    <tableColumn id="18" name="שעור מערך נקוב מונפק" dataDxfId="365"/>
    <tableColumn id="19" name="שעור מנכסי אפיק ההשקעה" dataDxfId="364"/>
    <tableColumn id="20" name="שעור מסך נכסי השקעה**" dataDxfId="3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4" totalsRowShown="0" headerRowDxfId="362" dataDxfId="360" headerRowBorderDxfId="361" tableBorderDxfId="359">
  <autoFilter ref="A7:T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58"/>
    <tableColumn id="4" name="ספק מידע" dataDxfId="357"/>
    <tableColumn id="5" name="מספר מנפיק" dataDxfId="356"/>
    <tableColumn id="6" name="ענף מסחר"/>
    <tableColumn id="7" name="דירוג"/>
    <tableColumn id="8" name="שם מדרג" dataDxfId="355"/>
    <tableColumn id="9" name="תאריך רכישה" dataDxfId="354"/>
    <tableColumn id="10" name="מח&quot;מ" dataDxfId="353"/>
    <tableColumn id="11" name="סוג מטבע"/>
    <tableColumn id="12" name="שיעור ריבית" dataDxfId="352"/>
    <tableColumn id="13" name="תשואה לפידיון" dataDxfId="351"/>
    <tableColumn id="14" name="ערך נקוב****" dataDxfId="350"/>
    <tableColumn id="15" name="שער***" dataDxfId="349"/>
    <tableColumn id="16" name="פדיון/ריבית/דיבידנד לקבל*****  "/>
    <tableColumn id="17" name="שווי שוק" dataDxfId="348"/>
    <tableColumn id="18" name="שעור מערך נקוב מונפק" dataDxfId="347"/>
    <tableColumn id="19" name="שעור מנכסי אפיק ההשקעה" dataDxfId="346"/>
    <tableColumn id="20" name="שעור מסך נכסי השקעה**" dataDxfId="3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6" totalsRowShown="0" headerRowDxfId="344" dataDxfId="342" headerRowBorderDxfId="343" tableBorderDxfId="341">
  <autoFilter ref="A7:N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40"/>
    <tableColumn id="9" name="שער***" dataDxfId="339"/>
    <tableColumn id="10" name="פדיון/ריבית/דיבידנד לקבל*****  " dataDxfId="338"/>
    <tableColumn id="11" name="שווי שוק" dataDxfId="337"/>
    <tableColumn id="12" name="שעור מערך נקוב מונפק" dataDxfId="336"/>
    <tableColumn id="13" name="שעור מנכסי אפיק ההשקעה" dataDxfId="335"/>
    <tableColumn id="14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1" totalsRowShown="0" headerRowDxfId="333" dataDxfId="331" headerRowBorderDxfId="332" tableBorderDxfId="330">
  <autoFilter ref="A7:M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9"/>
    <tableColumn id="4" name="מספר מנפיק" dataDxfId="328"/>
    <tableColumn id="5" name="ענף מסחר"/>
    <tableColumn id="6" name="סוג מטבע"/>
    <tableColumn id="7" name="ערך נקוב****" dataDxfId="327"/>
    <tableColumn id="8" name="שער***" dataDxfId="326"/>
    <tableColumn id="9" name="פדיון/ריבית/דיבידנד לקבל*****  "/>
    <tableColumn id="10" name="שווי שוק" dataDxfId="325"/>
    <tableColumn id="11" name="שעור מערך נקוב מונפק" dataDxfId="324"/>
    <tableColumn id="12" name="שעור מנכסי אפיק ההשקעה" dataDxfId="323"/>
    <tableColumn id="13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21" dataDxfId="319" headerRowBorderDxfId="320" tableBorderDxfId="318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7"/>
    <tableColumn id="10" name="שער***" dataDxfId="316"/>
    <tableColumn id="11" name="שווי שוק" dataDxfId="315"/>
    <tableColumn id="12" name="שעור מערך נקוב מונפק" dataDxfId="314"/>
    <tableColumn id="13" name="שעור מנכסי אפיק ההשקעה" dataDxfId="313"/>
    <tableColumn id="14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11" dataDxfId="309" headerRowBorderDxfId="310" tableBorderDxfId="30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7"/>
    <tableColumn id="2" name="מספר ני&quot;ע" dataDxfId="306"/>
    <tableColumn id="3" name="זירת מסחר" dataDxfId="305"/>
    <tableColumn id="4" name="ענף מסחר" dataDxfId="304"/>
    <tableColumn id="5" name="סוג מטבע" dataDxfId="303"/>
    <tableColumn id="6" name="ערך נקוב****" dataDxfId="302"/>
    <tableColumn id="7" name="שער***" dataDxfId="301"/>
    <tableColumn id="8" name="שווי שוק" dataDxfId="300"/>
    <tableColumn id="9" name="שעור מערך נקוב מונפק" dataDxfId="299"/>
    <tableColumn id="10" name="שעור מנכסי אפיק ההשקעה" dataDxfId="298"/>
    <tableColumn id="11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6" dataDxfId="294" headerRowBorderDxfId="295" tableBorderDxfId="29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2"/>
    <tableColumn id="4" name="ענף מסחר"/>
    <tableColumn id="5" name="סוג מטבע"/>
    <tableColumn id="6" name="ערך נקוב****" dataDxfId="291"/>
    <tableColumn id="7" name="שער***" dataDxfId="290"/>
    <tableColumn id="8" name="שווי שוק" dataDxfId="289"/>
    <tableColumn id="9" name="שעור מערך נקוב מונפק" dataDxfId="288"/>
    <tableColumn id="10" name="שעור מנכסי אפיק ההשקעה" dataDxfId="287"/>
    <tableColumn id="11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2" totalsRowShown="0" headerRowDxfId="285" dataDxfId="283" headerRowBorderDxfId="284" tableBorderDxfId="282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נכסי אפיק ההשקעה" dataDxfId="278"/>
    <tableColumn id="10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6" dataDxfId="274" headerRowBorderDxfId="275" tableBorderDxfId="27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2"/>
    <tableColumn id="4" name="דירוג"/>
    <tableColumn id="5" name="שם מדרג" dataDxfId="271"/>
    <tableColumn id="6" name="תאריך רכישה" dataDxfId="270"/>
    <tableColumn id="7" name="מח&quot;מ" dataDxfId="269"/>
    <tableColumn id="8" name="סוג מטבע"/>
    <tableColumn id="9" name="שיעור ריבית" dataDxfId="268"/>
    <tableColumn id="10" name="תשואה לפידיון" dataDxfId="267"/>
    <tableColumn id="11" name="ערך נקוב****" dataDxfId="266"/>
    <tableColumn id="12" name="שער***" dataDxfId="265"/>
    <tableColumn id="13" name="שווי שוק" dataDxfId="264"/>
    <tableColumn id="14" name="שעור מערך נקוב מונפק" dataDxfId="263"/>
    <tableColumn id="15" name="שעור מנכסי אפיק ההשקעה" dataDxfId="262"/>
    <tableColumn id="16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0" dataDxfId="258" headerRowBorderDxfId="259" tableBorderDxfId="25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6"/>
    <tableColumn id="2" name="מספר ני&quot;ע" dataDxfId="255"/>
    <tableColumn id="3" name="דירוג" dataDxfId="254"/>
    <tableColumn id="4" name="שם מדרג" dataDxfId="253"/>
    <tableColumn id="5" name="תאריך רכישה" dataDxfId="252"/>
    <tableColumn id="6" name="מח&quot;מ" dataDxfId="251"/>
    <tableColumn id="7" name="סוג מטבע" dataDxfId="250"/>
    <tableColumn id="8" name="שיעור ריבית" dataDxfId="249"/>
    <tableColumn id="9" name="תשואה לפידיון" dataDxfId="248"/>
    <tableColumn id="10" name="ערך נקוב****" dataDxfId="247"/>
    <tableColumn id="11" name="שער***" dataDxfId="246"/>
    <tableColumn id="12" name="שווי הוגן" dataDxfId="245"/>
    <tableColumn id="13" name="שעור מערך נקוב מונפק" dataDxfId="244"/>
    <tableColumn id="14" name="שעור מנכסי אפיק ההשקעה" dataDxfId="243"/>
    <tableColumn id="15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1" dataDxfId="239" headerRowBorderDxfId="240" tableBorderDxfId="23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7"/>
    <tableColumn id="2" name="מספר ני&quot;ע" dataDxfId="236"/>
    <tableColumn id="3" name="ספק המידע" dataDxfId="235"/>
    <tableColumn id="4" name="מספר מנפיק" dataDxfId="234"/>
    <tableColumn id="5" name="ענף מסחר" dataDxfId="233"/>
    <tableColumn id="6" name="דירוג" dataDxfId="232"/>
    <tableColumn id="7" name="שם מדרג" dataDxfId="231"/>
    <tableColumn id="8" name="תאריך רכישה" dataDxfId="230"/>
    <tableColumn id="9" name="מח&quot;מ" dataDxfId="229"/>
    <tableColumn id="10" name="סוג מטבע" dataDxfId="228"/>
    <tableColumn id="11" name="שיעור ריבית" dataDxfId="227"/>
    <tableColumn id="12" name="תשואה לפידיון" dataDxfId="226"/>
    <tableColumn id="13" name="ערך נקוב****" dataDxfId="225"/>
    <tableColumn id="14" name="שער***" dataDxfId="224"/>
    <tableColumn id="15" name="שווי הוגן" dataDxfId="223"/>
    <tableColumn id="16" name="שעור מערך נקוב מונפק" dataDxfId="222"/>
    <tableColumn id="17" name="שעור מנכסי אפיק ההשקעה" dataDxfId="221"/>
    <tableColumn id="18" name="שעור מסך נכסי השקעה**" dataDxfId="2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4" totalsRowShown="0" headerRowDxfId="219" dataDxfId="217" headerRowBorderDxfId="218" tableBorderDxfId="216">
  <autoFilter ref="A7:R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5"/>
    <tableColumn id="2" name="מספר ני&quot;ע" dataDxfId="214"/>
    <tableColumn id="3" name="ספק המידע" dataDxfId="213"/>
    <tableColumn id="4" name="מספר מנפיק" dataDxfId="212"/>
    <tableColumn id="5" name="ענף מסחר" dataDxfId="211"/>
    <tableColumn id="6" name="דירוג" dataDxfId="210"/>
    <tableColumn id="7" name="שם מדרג" dataDxfId="209"/>
    <tableColumn id="8" name="תאריך רכישה" dataDxfId="208"/>
    <tableColumn id="9" name="מח&quot;מ" dataDxfId="207"/>
    <tableColumn id="10" name="סוג מטבע" dataDxfId="206"/>
    <tableColumn id="11" name="שיעור ריבית" dataDxfId="205"/>
    <tableColumn id="12" name="תשואה לפידיון" dataDxfId="204"/>
    <tableColumn id="13" name="ערך נקוב****" dataDxfId="203"/>
    <tableColumn id="14" name="שער***" dataDxfId="202"/>
    <tableColumn id="15" name="שווי הוגן" dataDxfId="201"/>
    <tableColumn id="16" name="שעור מערך נקוב מונפק" dataDxfId="200"/>
    <tableColumn id="17" name="שעור מנכסי אפיק ההשקעה" dataDxfId="199"/>
    <tableColumn id="18" name="שעור מסך נכסי השקעה**" dataDxfId="1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3" totalsRowShown="0" headerRowDxfId="197" dataDxfId="195" headerRowBorderDxfId="196" tableBorderDxfId="194">
  <autoFilter ref="A7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93"/>
    <tableColumn id="4" name="מספר מנפיק" dataDxfId="192"/>
    <tableColumn id="5" name="ענף מסחר"/>
    <tableColumn id="6" name="סוג מטבע"/>
    <tableColumn id="7" name="ערך נקוב****" dataDxfId="191"/>
    <tableColumn id="8" name="שער***" dataDxfId="190"/>
    <tableColumn id="9" name="שווי הוגן" dataDxfId="189"/>
    <tableColumn id="10" name="שעור מערך נקוב מונפק" dataDxfId="188"/>
    <tableColumn id="11" name="שעור מנכסי אפיק ההשקעה" dataDxfId="187">
      <calculatedColumnFormula>I8/$I$10</calculatedColumnFormula>
    </tableColumn>
    <tableColumn id="12" name="שעור מסך נכסי השקעה**" dataDxfId="186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60" totalsRowShown="0" headerRowDxfId="185" dataDxfId="183" headerRowBorderDxfId="184" tableBorderDxfId="182">
  <autoFilter ref="A7:J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81"/>
    <tableColumn id="6" name="שער***" dataDxfId="180"/>
    <tableColumn id="7" name="שווי הוגן" dataDxfId="179"/>
    <tableColumn id="8" name="שעור מערך נקוב מונפק" dataDxfId="178"/>
    <tableColumn id="9" name="שעור מנכסי אפיק ההשקעה" dataDxfId="177"/>
    <tableColumn id="10" name="שעור מסך נכסי השקעה**" dataDxfId="1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75" dataDxfId="173" headerRowBorderDxfId="174" tableBorderDxfId="172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71"/>
    <tableColumn id="6" name="ערך נקוב****" dataDxfId="170"/>
    <tableColumn id="7" name="שער***" dataDxfId="169"/>
    <tableColumn id="8" name="שווי הוגן" dataDxfId="168"/>
    <tableColumn id="9" name="שעור מערך נקוב מונפק" dataDxfId="167"/>
    <tableColumn id="10" name="שעור מנכסי אפיק ההשקעה" dataDxfId="166"/>
    <tableColumn id="11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4" dataDxfId="162" headerRowBorderDxfId="163" tableBorderDxfId="16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53" dataDxfId="151" headerRowBorderDxfId="152" tableBorderDxfId="150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נכסי אפיק ההשקעה" dataDxfId="145"/>
    <tableColumn id="10" name="שעור מסך נכסי השקעה**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3" dataDxfId="141" headerRowBorderDxfId="142" tableBorderDxfId="14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9"/>
    <tableColumn id="4" name="דירוג"/>
    <tableColumn id="5" name="שם מדרג" dataDxfId="138"/>
    <tableColumn id="6" name="תאריך רכישה" dataDxfId="137"/>
    <tableColumn id="7" name="מח&quot;מ" dataDxfId="136"/>
    <tableColumn id="8" name="סוג מטבע"/>
    <tableColumn id="9" name="שיעור ריבית" dataDxfId="135"/>
    <tableColumn id="10" name="תשואה לפידיון" dataDxfId="134"/>
    <tableColumn id="11" name="ערך נקוב****" dataDxfId="133"/>
    <tableColumn id="12" name="שער***" dataDxfId="132"/>
    <tableColumn id="13" name="שווי הוגן" dataDxfId="131"/>
    <tableColumn id="14" name="שעור מערך נקוב מונפק" dataDxfId="130"/>
    <tableColumn id="15" name="שעור מנכסי אפיק ההשקעה" dataDxfId="129"/>
    <tableColumn id="16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27" dataDxfId="125" headerRowBorderDxfId="126" tableBorderDxfId="124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3"/>
    <tableColumn id="3" name="מספר ני&quot;ע"/>
    <tableColumn id="4" name="מספר מנפיק" dataDxfId="122"/>
    <tableColumn id="5" name="דירוג"/>
    <tableColumn id="6" name="תאריך רכישה" dataDxfId="121"/>
    <tableColumn id="7" name="שם מדרג" dataDxfId="120"/>
    <tableColumn id="8" name="מח&quot;מ" dataDxfId="119"/>
    <tableColumn id="9" name="ענף משק"/>
    <tableColumn id="10" name="סוג מטבע"/>
    <tableColumn id="11" name="שיעור ריבית ממוצע" dataDxfId="118"/>
    <tableColumn id="12" name="תשואה לפידיון" dataDxfId="117"/>
    <tableColumn id="13" name="ערך נקוב****" dataDxfId="116"/>
    <tableColumn id="14" name="שער***" dataDxfId="115"/>
    <tableColumn id="15" name="שווי הוגן" dataDxfId="114"/>
    <tableColumn id="16" name="שעור מנכסי אפיק ההשקעה" dataDxfId="113"/>
    <tableColumn id="17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1" dataDxfId="109" headerRowBorderDxfId="110" tableBorderDxfId="108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7"/>
    <tableColumn id="4" name="דירוג"/>
    <tableColumn id="5" name="שם מדרג" dataDxfId="106"/>
    <tableColumn id="6" name="מח&quot;מ" dataDxfId="105"/>
    <tableColumn id="7" name="סוג מטבע"/>
    <tableColumn id="8" name="תנאי ושיעור ריבית" dataDxfId="104"/>
    <tableColumn id="9" name="תשואה לפידיון" dataDxfId="103"/>
    <tableColumn id="10" name="ערך נקוב****" dataDxfId="102"/>
    <tableColumn id="11" name="שער***" dataDxfId="101"/>
    <tableColumn id="12" name="שווי הוגן" dataDxfId="100"/>
    <tableColumn id="13" name="שעור מנכסי אפיק ההשקעה" dataDxfId="99"/>
    <tableColumn id="14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97" dataDxfId="95" headerRowBorderDxfId="96" tableBorderDxfId="94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3"/>
    <tableColumn id="2" name="תאריך שערוך אחרון" dataDxfId="92"/>
    <tableColumn id="3" name="אופי הנכס" dataDxfId="91"/>
    <tableColumn id="4" name="שעור תשואה במהלך התקופה" dataDxfId="90"/>
    <tableColumn id="5" name="סוג מטבע" dataDxfId="89"/>
    <tableColumn id="6" name="שווי משוערך" dataDxfId="88"/>
    <tableColumn id="7" name="שעור מנכסי אפיק ההשקעה" dataDxfId="87"/>
    <tableColumn id="8" name="שעור מסך נכסי השקעה" dataDxfId="86"/>
    <tableColumn id="9" name="כתובת הנכס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4" dataDxfId="82" headerRowBorderDxfId="83" tableBorderDxfId="81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0"/>
    <tableColumn id="2" name="מספר מנפיק" dataDxfId="79"/>
    <tableColumn id="3" name="דירוג" dataDxfId="78"/>
    <tableColumn id="4" name="שם המדרג" dataDxfId="77"/>
    <tableColumn id="5" name="שעור הריבית" dataDxfId="76"/>
    <tableColumn id="6" name="סוג מטבע" dataDxfId="75"/>
    <tableColumn id="7" name="תשואה לפדיון" dataDxfId="74"/>
    <tableColumn id="8" name="שווי הוגן" dataDxfId="73"/>
    <tableColumn id="9" name="שעור מנכסי אפיק ההשקעה" dataDxfId="72"/>
    <tableColumn id="10" name="שעור מסך נכסי השקעה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70" dataDxfId="68" headerRowBorderDxfId="69" tableBorderDxfId="67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31" totalsRowShown="0" headerRowBorderDxfId="60" tableBorderDxfId="61">
  <autoFilter ref="A6:C31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25" workbookViewId="0">
      <selection activeCell="C45" sqref="C45"/>
    </sheetView>
  </sheetViews>
  <sheetFormatPr defaultColWidth="0" defaultRowHeight="18" zeroHeight="1"/>
  <cols>
    <col min="1" max="1" width="30" style="1" customWidth="1"/>
    <col min="2" max="2" width="47.28515625" style="11" customWidth="1"/>
    <col min="3" max="3" width="18" style="1" customWidth="1"/>
    <col min="4" max="4" width="21.42578125" style="1" customWidth="1"/>
    <col min="5" max="5" width="6.7109375" style="1" hidden="1" customWidth="1"/>
    <col min="6" max="6" width="11.7109375" style="1" hidden="1" customWidth="1"/>
    <col min="7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80" t="s">
        <v>4</v>
      </c>
      <c r="C5" s="81"/>
      <c r="D5" s="82"/>
    </row>
    <row r="6" spans="1:36" s="3" customFormat="1">
      <c r="B6" s="40" t="s">
        <v>1140</v>
      </c>
      <c r="C6" s="83" t="s">
        <v>5</v>
      </c>
      <c r="D6" s="8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1112</v>
      </c>
      <c r="B10" s="57" t="s">
        <v>13</v>
      </c>
      <c r="C10" s="63">
        <f>מזומנים!I9</f>
        <v>215001.29617613801</v>
      </c>
      <c r="D10" s="64">
        <f>מזומנים!K9</f>
        <v>0.11304954536099131</v>
      </c>
    </row>
    <row r="11" spans="1:36">
      <c r="B11" s="57" t="s">
        <v>14</v>
      </c>
      <c r="C11" s="50"/>
      <c r="D11" s="50"/>
    </row>
    <row r="12" spans="1:36">
      <c r="A12" s="9" t="s">
        <v>1113</v>
      </c>
      <c r="B12" s="58" t="s">
        <v>15</v>
      </c>
      <c r="C12" s="65">
        <v>266508.9490124</v>
      </c>
      <c r="D12" s="66">
        <f>C12/$C$41</f>
        <v>0.14013271573862854</v>
      </c>
    </row>
    <row r="13" spans="1:36">
      <c r="A13" s="9" t="s">
        <v>1114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1115</v>
      </c>
      <c r="B14" s="58" t="s">
        <v>17</v>
      </c>
      <c r="C14" s="65">
        <v>125338.109187647</v>
      </c>
      <c r="D14" s="66">
        <f t="shared" si="0"/>
        <v>6.5903864358387895E-2</v>
      </c>
    </row>
    <row r="15" spans="1:36">
      <c r="A15" s="9" t="s">
        <v>757</v>
      </c>
      <c r="B15" s="58" t="s">
        <v>18</v>
      </c>
      <c r="C15" s="65">
        <v>415359.17411478399</v>
      </c>
      <c r="D15" s="66">
        <f t="shared" si="0"/>
        <v>0.21839945446991496</v>
      </c>
    </row>
    <row r="16" spans="1:36">
      <c r="A16" s="9" t="s">
        <v>1116</v>
      </c>
      <c r="B16" s="58" t="s">
        <v>194</v>
      </c>
      <c r="C16" s="65">
        <v>203290.72857229999</v>
      </c>
      <c r="D16" s="66">
        <f t="shared" si="0"/>
        <v>0.10689202739678114</v>
      </c>
    </row>
    <row r="17" spans="1:4">
      <c r="A17" s="9" t="s">
        <v>1117</v>
      </c>
      <c r="B17" s="58" t="s">
        <v>19</v>
      </c>
      <c r="C17" s="65">
        <v>34993.159907180001</v>
      </c>
      <c r="D17" s="66">
        <f t="shared" si="0"/>
        <v>1.8399706832512675E-2</v>
      </c>
    </row>
    <row r="18" spans="1:4">
      <c r="A18" s="9" t="s">
        <v>1118</v>
      </c>
      <c r="B18" s="58" t="s">
        <v>20</v>
      </c>
      <c r="C18" s="65">
        <v>0.88934679999999999</v>
      </c>
      <c r="D18" s="66">
        <f t="shared" si="0"/>
        <v>4.6762625712677424E-7</v>
      </c>
    </row>
    <row r="19" spans="1:4">
      <c r="A19" s="9" t="s">
        <v>1119</v>
      </c>
      <c r="B19" s="58" t="s">
        <v>21</v>
      </c>
      <c r="C19" s="65">
        <v>460.67712</v>
      </c>
      <c r="D19" s="66">
        <f t="shared" si="0"/>
        <v>2.4222802327454468E-4</v>
      </c>
    </row>
    <row r="20" spans="1:4">
      <c r="A20" s="9" t="s">
        <v>1120</v>
      </c>
      <c r="B20" s="58" t="s">
        <v>22</v>
      </c>
      <c r="C20" s="65">
        <v>-285.30997513461398</v>
      </c>
      <c r="D20" s="66">
        <f t="shared" si="0"/>
        <v>-1.5001845825850227E-4</v>
      </c>
    </row>
    <row r="21" spans="1:4">
      <c r="A21" s="9" t="s">
        <v>1121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1122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1123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1124</v>
      </c>
      <c r="B25" s="58" t="s">
        <v>17</v>
      </c>
      <c r="C25" s="65">
        <v>19211.515517659678</v>
      </c>
      <c r="D25" s="66">
        <f t="shared" si="1"/>
        <v>1.0101581402503656E-2</v>
      </c>
    </row>
    <row r="26" spans="1:4">
      <c r="A26" s="9" t="s">
        <v>1125</v>
      </c>
      <c r="B26" s="58" t="s">
        <v>27</v>
      </c>
      <c r="C26" s="77">
        <f>'לא סחיר - מניות'!I10</f>
        <v>153711.36185867176</v>
      </c>
      <c r="D26" s="66">
        <f t="shared" si="1"/>
        <v>8.0822766578605654E-2</v>
      </c>
    </row>
    <row r="27" spans="1:4">
      <c r="A27" s="9" t="s">
        <v>1126</v>
      </c>
      <c r="B27" s="58" t="s">
        <v>28</v>
      </c>
      <c r="C27" s="65">
        <v>336981.80920417281</v>
      </c>
      <c r="D27" s="66">
        <f t="shared" si="1"/>
        <v>0.17718795655188291</v>
      </c>
    </row>
    <row r="28" spans="1:4">
      <c r="A28" s="9" t="s">
        <v>1127</v>
      </c>
      <c r="B28" s="58" t="s">
        <v>29</v>
      </c>
      <c r="C28" s="65">
        <v>1050.6594714413829</v>
      </c>
      <c r="D28" s="66">
        <f t="shared" si="1"/>
        <v>5.5244585817920396E-4</v>
      </c>
    </row>
    <row r="29" spans="1:4">
      <c r="A29" s="9" t="s">
        <v>1128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1129</v>
      </c>
      <c r="B30" s="58" t="s">
        <v>31</v>
      </c>
      <c r="C30" s="65">
        <v>959.419413426132</v>
      </c>
      <c r="D30" s="66">
        <f t="shared" si="1"/>
        <v>5.044710447209427E-4</v>
      </c>
    </row>
    <row r="31" spans="1:4">
      <c r="A31" s="9" t="s">
        <v>1130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1131</v>
      </c>
      <c r="B32" s="57" t="s">
        <v>33</v>
      </c>
      <c r="C32" s="65">
        <v>44299.905310042981</v>
      </c>
      <c r="D32" s="66">
        <f t="shared" si="1"/>
        <v>2.3293274244879401E-2</v>
      </c>
    </row>
    <row r="33" spans="1:6">
      <c r="A33" s="9" t="s">
        <v>1132</v>
      </c>
      <c r="B33" s="57" t="s">
        <v>34</v>
      </c>
      <c r="C33" s="65">
        <v>0</v>
      </c>
      <c r="D33" s="66">
        <f t="shared" si="1"/>
        <v>0</v>
      </c>
    </row>
    <row r="34" spans="1:6">
      <c r="A34" s="9" t="s">
        <v>1133</v>
      </c>
      <c r="B34" s="57" t="s">
        <v>35</v>
      </c>
      <c r="C34" s="77">
        <f>'זכויות מקרקעין'!F9</f>
        <v>73825.228462192797</v>
      </c>
      <c r="D34" s="66">
        <f t="shared" si="1"/>
        <v>3.8817945111293169E-2</v>
      </c>
    </row>
    <row r="35" spans="1:6">
      <c r="A35" s="9" t="s">
        <v>1134</v>
      </c>
      <c r="B35" s="57" t="s">
        <v>36</v>
      </c>
      <c r="C35" s="65">
        <v>0</v>
      </c>
      <c r="D35" s="66">
        <f t="shared" si="1"/>
        <v>0</v>
      </c>
    </row>
    <row r="36" spans="1:6">
      <c r="A36" s="9" t="s">
        <v>1135</v>
      </c>
      <c r="B36" s="57" t="s">
        <v>37</v>
      </c>
      <c r="C36" s="65">
        <v>11124.898095212</v>
      </c>
      <c r="D36" s="66">
        <f t="shared" si="1"/>
        <v>5.8495678594455702E-3</v>
      </c>
    </row>
    <row r="37" spans="1:6">
      <c r="A37" s="9"/>
      <c r="B37" s="59" t="s">
        <v>38</v>
      </c>
      <c r="C37" s="50"/>
      <c r="D37" s="50"/>
    </row>
    <row r="38" spans="1:6">
      <c r="A38" s="9" t="s">
        <v>1136</v>
      </c>
      <c r="B38" s="60" t="s">
        <v>39</v>
      </c>
      <c r="C38" s="65">
        <v>0</v>
      </c>
      <c r="D38" s="66">
        <f t="shared" ref="D38:D41" si="2">C38/$C$41</f>
        <v>0</v>
      </c>
    </row>
    <row r="39" spans="1:6">
      <c r="A39" s="9" t="s">
        <v>1137</v>
      </c>
      <c r="B39" s="60" t="s">
        <v>40</v>
      </c>
      <c r="C39" s="65">
        <v>0</v>
      </c>
      <c r="D39" s="66">
        <f t="shared" si="2"/>
        <v>0</v>
      </c>
    </row>
    <row r="40" spans="1:6">
      <c r="A40" s="9" t="s">
        <v>1138</v>
      </c>
      <c r="B40" s="60" t="s">
        <v>41</v>
      </c>
      <c r="C40" s="65">
        <v>0</v>
      </c>
      <c r="D40" s="66">
        <f t="shared" si="2"/>
        <v>0</v>
      </c>
    </row>
    <row r="41" spans="1:6">
      <c r="B41" s="60" t="s">
        <v>42</v>
      </c>
      <c r="C41" s="65">
        <f>SUM(C10:C40)</f>
        <v>1901832.4707949336</v>
      </c>
      <c r="D41" s="66">
        <f t="shared" si="2"/>
        <v>1</v>
      </c>
      <c r="F41" s="65"/>
    </row>
    <row r="42" spans="1:6">
      <c r="A42" s="9" t="s">
        <v>1139</v>
      </c>
      <c r="B42" s="61" t="s">
        <v>43</v>
      </c>
      <c r="C42" s="65">
        <f>'יתרת התחייבות להשקעה'!B9</f>
        <v>109629.00493704516</v>
      </c>
      <c r="D42" s="66">
        <v>0</v>
      </c>
    </row>
    <row r="43" spans="1:6">
      <c r="B43" s="10" t="s">
        <v>200</v>
      </c>
    </row>
    <row r="44" spans="1:6">
      <c r="C44" s="85" t="s">
        <v>44</v>
      </c>
      <c r="D44" s="84" t="s">
        <v>45</v>
      </c>
    </row>
    <row r="45" spans="1:6">
      <c r="C45" s="12" t="s">
        <v>9</v>
      </c>
      <c r="D45" s="12" t="s">
        <v>10</v>
      </c>
    </row>
    <row r="46" spans="1:6">
      <c r="C46" t="s">
        <v>201</v>
      </c>
      <c r="D46">
        <v>3.532</v>
      </c>
    </row>
    <row r="47" spans="1:6">
      <c r="C47" t="s">
        <v>109</v>
      </c>
      <c r="D47">
        <v>3.8748</v>
      </c>
    </row>
    <row r="48" spans="1:6">
      <c r="C48" t="s">
        <v>105</v>
      </c>
      <c r="D48">
        <v>3.26</v>
      </c>
    </row>
    <row r="49" spans="3:4">
      <c r="C49" t="s">
        <v>112</v>
      </c>
      <c r="D49">
        <v>4.5176999999999996</v>
      </c>
    </row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6" t="s">
        <v>46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2" s="16" customFormat="1">
      <c r="A6" s="8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215001.29617613801</v>
      </c>
      <c r="J9" s="64">
        <f>I9/$I$9</f>
        <v>1</v>
      </c>
      <c r="K9" s="64">
        <f>I9/'סכום נכסי הקרן'!$C$41</f>
        <v>0.11304954536099131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f>I11+I14+I23</f>
        <v>215001.29617613801</v>
      </c>
      <c r="J10" s="68">
        <f t="shared" ref="J10:J25" si="0">I10/$I$9</f>
        <v>1</v>
      </c>
      <c r="K10" s="68">
        <f>I10/'סכום נכסי הקרן'!$C$41</f>
        <v>0.11304954536099131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172356.95764000001</v>
      </c>
      <c r="J11" s="68">
        <f t="shared" si="0"/>
        <v>0.80165543513187942</v>
      </c>
      <c r="K11" s="68">
        <f>I11/'סכום נכסי הקרן'!$C$41</f>
        <v>9.0626782477826628E-2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149</v>
      </c>
      <c r="F12" t="s">
        <v>101</v>
      </c>
      <c r="G12" s="66">
        <v>0</v>
      </c>
      <c r="H12" s="66">
        <v>0</v>
      </c>
      <c r="I12" s="65">
        <v>1317.2576100000001</v>
      </c>
      <c r="J12" s="66">
        <f t="shared" si="0"/>
        <v>6.1267426449413019E-3</v>
      </c>
      <c r="K12" s="66">
        <f>I12/'סכום נכסי הקרן'!$C$41</f>
        <v>6.9262547055441161E-4</v>
      </c>
    </row>
    <row r="13" spans="1:12">
      <c r="A13" t="s">
        <v>208</v>
      </c>
      <c r="B13" t="s">
        <v>209</v>
      </c>
      <c r="C13" t="s">
        <v>210</v>
      </c>
      <c r="D13" t="s">
        <v>211</v>
      </c>
      <c r="E13" t="s">
        <v>212</v>
      </c>
      <c r="F13" t="s">
        <v>101</v>
      </c>
      <c r="G13" s="66">
        <v>0</v>
      </c>
      <c r="H13" s="66">
        <v>0</v>
      </c>
      <c r="I13" s="65">
        <f>169952.11981+1087.58022</f>
        <v>171039.70003000001</v>
      </c>
      <c r="J13" s="66">
        <f t="shared" si="0"/>
        <v>0.79552869248693814</v>
      </c>
      <c r="K13" s="66">
        <f>I13/'סכום נכסי הקרן'!$C$41</f>
        <v>8.9934157007272211E-2</v>
      </c>
    </row>
    <row r="14" spans="1:12">
      <c r="A14" s="67" t="s">
        <v>213</v>
      </c>
      <c r="C14" s="14"/>
      <c r="H14" s="68">
        <v>0</v>
      </c>
      <c r="I14" s="69">
        <v>38556.478886138</v>
      </c>
      <c r="J14" s="68">
        <f t="shared" si="0"/>
        <v>0.17933137879573957</v>
      </c>
      <c r="K14" s="68">
        <f>I14/'סכום נכסי הקרן'!$C$41</f>
        <v>2.0273330841818076E-2</v>
      </c>
    </row>
    <row r="15" spans="1:12">
      <c r="A15" t="s">
        <v>214</v>
      </c>
      <c r="B15" t="s">
        <v>215</v>
      </c>
      <c r="C15" t="s">
        <v>206</v>
      </c>
      <c r="D15" t="s">
        <v>207</v>
      </c>
      <c r="E15" t="s">
        <v>149</v>
      </c>
      <c r="F15" t="s">
        <v>109</v>
      </c>
      <c r="G15" s="66">
        <v>0</v>
      </c>
      <c r="H15" s="66">
        <v>0</v>
      </c>
      <c r="I15" s="65">
        <v>0.46385230799999999</v>
      </c>
      <c r="J15" s="66">
        <f t="shared" si="0"/>
        <v>2.1574395887362134E-6</v>
      </c>
      <c r="K15" s="66">
        <f>I15/'סכום נכסי הקרן'!$C$41</f>
        <v>2.4389756465043296E-7</v>
      </c>
    </row>
    <row r="16" spans="1:12">
      <c r="A16" t="s">
        <v>216</v>
      </c>
      <c r="B16" t="s">
        <v>217</v>
      </c>
      <c r="C16" t="s">
        <v>210</v>
      </c>
      <c r="D16" t="s">
        <v>211</v>
      </c>
      <c r="E16" t="s">
        <v>212</v>
      </c>
      <c r="F16" t="s">
        <v>109</v>
      </c>
      <c r="G16" s="66">
        <v>0</v>
      </c>
      <c r="H16" s="66">
        <v>0</v>
      </c>
      <c r="I16" s="65">
        <v>12223.860892236</v>
      </c>
      <c r="J16" s="66">
        <f t="shared" si="0"/>
        <v>5.6854824178463111E-2</v>
      </c>
      <c r="K16" s="66">
        <f>I16/'סכום נכסי הקרן'!$C$41</f>
        <v>6.4274120249543506E-3</v>
      </c>
    </row>
    <row r="17" spans="1:11">
      <c r="A17" t="s">
        <v>218</v>
      </c>
      <c r="B17" t="s">
        <v>219</v>
      </c>
      <c r="C17" t="s">
        <v>220</v>
      </c>
      <c r="D17" t="s">
        <v>207</v>
      </c>
      <c r="E17" t="s">
        <v>149</v>
      </c>
      <c r="F17" t="s">
        <v>105</v>
      </c>
      <c r="G17" s="66">
        <v>0</v>
      </c>
      <c r="H17" s="66">
        <v>0</v>
      </c>
      <c r="I17" s="65">
        <v>370.50431379999998</v>
      </c>
      <c r="J17" s="66">
        <f t="shared" si="0"/>
        <v>1.7232654890436913E-3</v>
      </c>
      <c r="K17" s="66">
        <f>I17/'סכום נכסי הקרן'!$C$41</f>
        <v>1.9481438007267564E-4</v>
      </c>
    </row>
    <row r="18" spans="1:11">
      <c r="A18" t="s">
        <v>221</v>
      </c>
      <c r="B18" t="s">
        <v>222</v>
      </c>
      <c r="C18" t="s">
        <v>206</v>
      </c>
      <c r="D18" t="s">
        <v>207</v>
      </c>
      <c r="E18" t="s">
        <v>149</v>
      </c>
      <c r="F18" t="s">
        <v>105</v>
      </c>
      <c r="G18" s="66">
        <v>0</v>
      </c>
      <c r="H18" s="66">
        <v>0</v>
      </c>
      <c r="I18" s="65">
        <v>2016.3508151999999</v>
      </c>
      <c r="J18" s="66">
        <f t="shared" si="0"/>
        <v>9.378319345331395E-3</v>
      </c>
      <c r="K18" s="66">
        <f>I18/'סכום נכסי הקרן'!$C$41</f>
        <v>1.0602147382399037E-3</v>
      </c>
    </row>
    <row r="19" spans="1:11">
      <c r="A19" t="s">
        <v>223</v>
      </c>
      <c r="B19" t="s">
        <v>224</v>
      </c>
      <c r="C19" t="s">
        <v>210</v>
      </c>
      <c r="D19" t="s">
        <v>211</v>
      </c>
      <c r="E19" t="s">
        <v>212</v>
      </c>
      <c r="F19" t="s">
        <v>105</v>
      </c>
      <c r="G19" s="66">
        <v>0</v>
      </c>
      <c r="H19" s="66">
        <v>0</v>
      </c>
      <c r="I19" s="65">
        <v>6288.4431780000004</v>
      </c>
      <c r="J19" s="66">
        <f t="shared" si="0"/>
        <v>2.9248396590354719E-2</v>
      </c>
      <c r="K19" s="66">
        <f>I19/'סכום נכסי הקרן'!$C$41</f>
        <v>3.3065179370775693E-3</v>
      </c>
    </row>
    <row r="20" spans="1:11">
      <c r="A20" t="s">
        <v>225</v>
      </c>
      <c r="B20" t="s">
        <v>224</v>
      </c>
      <c r="C20" t="s">
        <v>210</v>
      </c>
      <c r="D20" t="s">
        <v>211</v>
      </c>
      <c r="E20" t="s">
        <v>212</v>
      </c>
      <c r="F20" t="s">
        <v>105</v>
      </c>
      <c r="G20" s="66">
        <v>0</v>
      </c>
      <c r="H20" s="66">
        <v>0</v>
      </c>
      <c r="I20" s="65">
        <v>16402.515101000001</v>
      </c>
      <c r="J20" s="66">
        <f t="shared" si="0"/>
        <v>7.6290307978247623E-2</v>
      </c>
      <c r="K20" s="66">
        <f>I20/'סכום נכסי הקרן'!$C$41</f>
        <v>8.6245846323909012E-3</v>
      </c>
    </row>
    <row r="21" spans="1:11">
      <c r="A21" t="s">
        <v>226</v>
      </c>
      <c r="B21" t="s">
        <v>227</v>
      </c>
      <c r="C21" t="s">
        <v>210</v>
      </c>
      <c r="D21" t="s">
        <v>211</v>
      </c>
      <c r="E21" t="s">
        <v>212</v>
      </c>
      <c r="F21" t="s">
        <v>112</v>
      </c>
      <c r="G21" s="66">
        <v>0</v>
      </c>
      <c r="H21" s="66">
        <v>0</v>
      </c>
      <c r="I21" s="65">
        <v>84.361813073999997</v>
      </c>
      <c r="J21" s="66">
        <f t="shared" si="0"/>
        <v>3.923781603850764E-4</v>
      </c>
      <c r="K21" s="66">
        <f>I21/'סכום נכסי הקרן'!$C$41</f>
        <v>4.4358172641115018E-5</v>
      </c>
    </row>
    <row r="22" spans="1:11">
      <c r="A22" t="s">
        <v>228</v>
      </c>
      <c r="B22" t="s">
        <v>229</v>
      </c>
      <c r="C22" t="s">
        <v>210</v>
      </c>
      <c r="D22" t="s">
        <v>211</v>
      </c>
      <c r="E22" t="s">
        <v>212</v>
      </c>
      <c r="F22" t="s">
        <v>201</v>
      </c>
      <c r="G22" s="66">
        <v>0</v>
      </c>
      <c r="H22" s="66">
        <v>0</v>
      </c>
      <c r="I22" s="65">
        <v>1169.97892052</v>
      </c>
      <c r="J22" s="66">
        <f t="shared" si="0"/>
        <v>5.4417296143252298E-3</v>
      </c>
      <c r="K22" s="66">
        <f>I22/'סכום נכסי הקרן'!$C$41</f>
        <v>6.1518505887690972E-4</v>
      </c>
    </row>
    <row r="23" spans="1:11">
      <c r="A23" s="67" t="s">
        <v>230</v>
      </c>
      <c r="C23" s="14"/>
      <c r="H23" s="68">
        <v>0</v>
      </c>
      <c r="I23" s="69">
        <v>4087.8596499999999</v>
      </c>
      <c r="J23" s="68">
        <f t="shared" si="0"/>
        <v>1.9013186072380953E-2</v>
      </c>
      <c r="K23" s="68">
        <f>I23/'סכום נכסי הקרן'!$C$41</f>
        <v>2.1494320413465986E-3</v>
      </c>
    </row>
    <row r="24" spans="1:11">
      <c r="A24" t="s">
        <v>231</v>
      </c>
      <c r="B24" t="s">
        <v>232</v>
      </c>
      <c r="C24" t="s">
        <v>220</v>
      </c>
      <c r="D24" t="s">
        <v>207</v>
      </c>
      <c r="E24" t="s">
        <v>149</v>
      </c>
      <c r="F24" t="s">
        <v>101</v>
      </c>
      <c r="G24" s="66">
        <v>0</v>
      </c>
      <c r="H24" s="66">
        <v>0</v>
      </c>
      <c r="I24" s="65">
        <v>4083.7384499999998</v>
      </c>
      <c r="J24" s="66">
        <f t="shared" si="0"/>
        <v>1.8994017815848103E-2</v>
      </c>
      <c r="K24" s="66">
        <f>I24/'סכום נכסי הקרן'!$C$41</f>
        <v>2.147265078660197E-3</v>
      </c>
    </row>
    <row r="25" spans="1:11">
      <c r="A25" t="s">
        <v>233</v>
      </c>
      <c r="B25" t="s">
        <v>234</v>
      </c>
      <c r="C25" t="s">
        <v>206</v>
      </c>
      <c r="D25" t="s">
        <v>207</v>
      </c>
      <c r="E25" t="s">
        <v>149</v>
      </c>
      <c r="F25" t="s">
        <v>101</v>
      </c>
      <c r="G25" s="66">
        <v>0</v>
      </c>
      <c r="H25" s="66">
        <v>0</v>
      </c>
      <c r="I25" s="65">
        <v>4.1212</v>
      </c>
      <c r="J25" s="66">
        <f t="shared" si="0"/>
        <v>1.9168256532852442E-5</v>
      </c>
      <c r="K25" s="66">
        <f>I25/'סכום נכסי הקרן'!$C$41</f>
        <v>2.1669626864018199E-6</v>
      </c>
    </row>
    <row r="26" spans="1:11">
      <c r="A26" s="67" t="s">
        <v>235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236</v>
      </c>
      <c r="B27" t="s">
        <v>236</v>
      </c>
      <c r="C27" s="14"/>
      <c r="D27" t="s">
        <v>236</v>
      </c>
      <c r="F27" t="s">
        <v>236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237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236</v>
      </c>
      <c r="B29" t="s">
        <v>236</v>
      </c>
      <c r="C29" s="14"/>
      <c r="D29" t="s">
        <v>236</v>
      </c>
      <c r="F29" t="s">
        <v>236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236</v>
      </c>
      <c r="B31" t="s">
        <v>236</v>
      </c>
      <c r="C31" s="14"/>
      <c r="D31" t="s">
        <v>236</v>
      </c>
      <c r="F31" t="s">
        <v>236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236</v>
      </c>
      <c r="B33" t="s">
        <v>236</v>
      </c>
      <c r="C33" s="14"/>
      <c r="D33" t="s">
        <v>236</v>
      </c>
      <c r="F33" t="s">
        <v>236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240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s="67" t="s">
        <v>241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236</v>
      </c>
      <c r="B36" t="s">
        <v>236</v>
      </c>
      <c r="C36" s="14"/>
      <c r="D36" t="s">
        <v>236</v>
      </c>
      <c r="F36" t="s">
        <v>236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239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236</v>
      </c>
      <c r="B38" t="s">
        <v>236</v>
      </c>
      <c r="C38" s="14"/>
      <c r="D38" t="s">
        <v>236</v>
      </c>
      <c r="F38" t="s">
        <v>236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t="s">
        <v>242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1" t="s">
        <v>67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52" ht="27.7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7" t="s">
        <v>191</v>
      </c>
      <c r="N7" s="41" t="s">
        <v>55</v>
      </c>
      <c r="O7" s="41" t="s">
        <v>188</v>
      </c>
      <c r="P7" s="41" t="s">
        <v>56</v>
      </c>
      <c r="Q7" s="9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5.78</v>
      </c>
      <c r="H10" s="7"/>
      <c r="I10" s="7"/>
      <c r="J10" s="64">
        <v>3.3E-3</v>
      </c>
      <c r="K10" s="63">
        <v>220627001</v>
      </c>
      <c r="L10" s="7"/>
      <c r="M10" s="63">
        <v>0</v>
      </c>
      <c r="N10" s="63">
        <v>266508.9490124</v>
      </c>
      <c r="O10" s="7"/>
      <c r="P10" s="64">
        <v>1</v>
      </c>
      <c r="Q10" s="64">
        <v>0.14019999999999999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5.78</v>
      </c>
      <c r="J11" s="68">
        <v>3.3E-3</v>
      </c>
      <c r="K11" s="69">
        <v>220627001</v>
      </c>
      <c r="M11" s="69">
        <v>0</v>
      </c>
      <c r="N11" s="69">
        <v>266508.9490124</v>
      </c>
      <c r="P11" s="68">
        <v>1</v>
      </c>
      <c r="Q11" s="68">
        <v>0.14019999999999999</v>
      </c>
    </row>
    <row r="12" spans="1:52">
      <c r="A12" s="67" t="s">
        <v>243</v>
      </c>
      <c r="B12" s="14"/>
      <c r="C12" s="14"/>
      <c r="G12" s="69">
        <v>3.29</v>
      </c>
      <c r="J12" s="68">
        <v>-8.2000000000000007E-3</v>
      </c>
      <c r="K12" s="69">
        <v>64669573</v>
      </c>
      <c r="M12" s="69">
        <v>0</v>
      </c>
      <c r="N12" s="69">
        <v>83801.446495600001</v>
      </c>
      <c r="P12" s="68">
        <v>0.31440000000000001</v>
      </c>
      <c r="Q12" s="68">
        <v>4.41E-2</v>
      </c>
    </row>
    <row r="13" spans="1:52">
      <c r="A13" s="67" t="s">
        <v>244</v>
      </c>
      <c r="B13" s="14"/>
      <c r="C13" s="14"/>
      <c r="G13" s="69">
        <v>3.29</v>
      </c>
      <c r="J13" s="68">
        <v>-8.2000000000000007E-3</v>
      </c>
      <c r="K13" s="69">
        <v>64669573</v>
      </c>
      <c r="M13" s="69">
        <v>0</v>
      </c>
      <c r="N13" s="69">
        <v>83801.446495600001</v>
      </c>
      <c r="P13" s="68">
        <v>0.31440000000000001</v>
      </c>
      <c r="Q13" s="68">
        <v>4.41E-2</v>
      </c>
    </row>
    <row r="14" spans="1:52">
      <c r="A14" t="s">
        <v>245</v>
      </c>
      <c r="B14" t="s">
        <v>246</v>
      </c>
      <c r="C14" t="s">
        <v>99</v>
      </c>
      <c r="D14" t="s">
        <v>247</v>
      </c>
      <c r="F14" t="s">
        <v>248</v>
      </c>
      <c r="G14" s="65">
        <v>0.08</v>
      </c>
      <c r="H14" t="s">
        <v>101</v>
      </c>
      <c r="I14" s="66">
        <v>0.04</v>
      </c>
      <c r="J14" s="66">
        <v>1.24E-2</v>
      </c>
      <c r="K14" s="65">
        <v>13848889</v>
      </c>
      <c r="L14" s="65">
        <v>137.53</v>
      </c>
      <c r="M14" s="65">
        <v>0</v>
      </c>
      <c r="N14" s="65">
        <v>19046.377041700001</v>
      </c>
      <c r="O14" s="66">
        <v>1.2999999999999999E-3</v>
      </c>
      <c r="P14" s="66">
        <v>7.1499999999999994E-2</v>
      </c>
      <c r="Q14" s="66">
        <v>0.01</v>
      </c>
    </row>
    <row r="15" spans="1:52">
      <c r="A15" t="s">
        <v>249</v>
      </c>
      <c r="B15" t="s">
        <v>250</v>
      </c>
      <c r="C15" t="s">
        <v>99</v>
      </c>
      <c r="D15" t="s">
        <v>247</v>
      </c>
      <c r="F15" t="s">
        <v>251</v>
      </c>
      <c r="G15" s="65">
        <v>2.89</v>
      </c>
      <c r="H15" t="s">
        <v>101</v>
      </c>
      <c r="I15" s="66">
        <v>0.04</v>
      </c>
      <c r="J15" s="66">
        <v>-1.6E-2</v>
      </c>
      <c r="K15" s="65">
        <v>20062320</v>
      </c>
      <c r="L15" s="65">
        <v>152.28</v>
      </c>
      <c r="M15" s="65">
        <v>0</v>
      </c>
      <c r="N15" s="65">
        <v>30550.900895999999</v>
      </c>
      <c r="O15" s="66">
        <v>1.4E-3</v>
      </c>
      <c r="P15" s="66">
        <v>0.11459999999999999</v>
      </c>
      <c r="Q15" s="66">
        <v>1.61E-2</v>
      </c>
    </row>
    <row r="16" spans="1:52">
      <c r="A16" t="s">
        <v>252</v>
      </c>
      <c r="B16" t="s">
        <v>253</v>
      </c>
      <c r="C16" t="s">
        <v>99</v>
      </c>
      <c r="D16" t="s">
        <v>247</v>
      </c>
      <c r="F16" t="s">
        <v>248</v>
      </c>
      <c r="G16" s="65">
        <v>1.23</v>
      </c>
      <c r="H16" t="s">
        <v>101</v>
      </c>
      <c r="I16" s="66">
        <v>2.75E-2</v>
      </c>
      <c r="J16" s="66">
        <v>-1.89E-2</v>
      </c>
      <c r="K16" s="65">
        <v>14733012</v>
      </c>
      <c r="L16" s="65">
        <v>113.53</v>
      </c>
      <c r="M16" s="65">
        <v>0</v>
      </c>
      <c r="N16" s="65">
        <v>16726.388523599999</v>
      </c>
      <c r="O16" s="66">
        <v>8.0000000000000004E-4</v>
      </c>
      <c r="P16" s="66">
        <v>6.2799999999999995E-2</v>
      </c>
      <c r="Q16" s="66">
        <v>8.8000000000000005E-3</v>
      </c>
    </row>
    <row r="17" spans="1:17">
      <c r="A17" t="s">
        <v>254</v>
      </c>
      <c r="B17" t="s">
        <v>255</v>
      </c>
      <c r="C17" t="s">
        <v>99</v>
      </c>
      <c r="D17" t="s">
        <v>247</v>
      </c>
      <c r="F17" t="s">
        <v>256</v>
      </c>
      <c r="G17" s="65">
        <v>2.2000000000000002</v>
      </c>
      <c r="H17" t="s">
        <v>101</v>
      </c>
      <c r="I17" s="66">
        <v>1.7500000000000002E-2</v>
      </c>
      <c r="J17" s="66">
        <v>-1.7500000000000002E-2</v>
      </c>
      <c r="K17" s="65">
        <v>1743685</v>
      </c>
      <c r="L17" s="65">
        <v>112.94</v>
      </c>
      <c r="M17" s="65">
        <v>0</v>
      </c>
      <c r="N17" s="65">
        <v>1969.317839</v>
      </c>
      <c r="O17" s="66">
        <v>1E-4</v>
      </c>
      <c r="P17" s="66">
        <v>7.4000000000000003E-3</v>
      </c>
      <c r="Q17" s="66">
        <v>1E-3</v>
      </c>
    </row>
    <row r="18" spans="1:17">
      <c r="A18" t="s">
        <v>257</v>
      </c>
      <c r="B18" t="s">
        <v>258</v>
      </c>
      <c r="C18" t="s">
        <v>99</v>
      </c>
      <c r="D18" t="s">
        <v>247</v>
      </c>
      <c r="F18" t="s">
        <v>259</v>
      </c>
      <c r="G18" s="65">
        <v>10.37</v>
      </c>
      <c r="H18" t="s">
        <v>101</v>
      </c>
      <c r="I18" s="66">
        <v>1E-3</v>
      </c>
      <c r="J18" s="66">
        <v>-5.4999999999999997E-3</v>
      </c>
      <c r="K18" s="65">
        <v>14281667</v>
      </c>
      <c r="L18" s="65">
        <v>108.59</v>
      </c>
      <c r="M18" s="65">
        <v>0</v>
      </c>
      <c r="N18" s="65">
        <v>15508.462195300001</v>
      </c>
      <c r="O18" s="66">
        <v>2.0999999999999999E-3</v>
      </c>
      <c r="P18" s="66">
        <v>5.8200000000000002E-2</v>
      </c>
      <c r="Q18" s="66">
        <v>8.2000000000000007E-3</v>
      </c>
    </row>
    <row r="19" spans="1:17">
      <c r="A19" s="67" t="s">
        <v>260</v>
      </c>
      <c r="B19" s="14"/>
      <c r="C19" s="14"/>
      <c r="G19" s="69">
        <v>6.93</v>
      </c>
      <c r="J19" s="68">
        <v>8.6E-3</v>
      </c>
      <c r="K19" s="69">
        <v>155957428</v>
      </c>
      <c r="M19" s="69">
        <v>0</v>
      </c>
      <c r="N19" s="69">
        <v>182707.50251680001</v>
      </c>
      <c r="P19" s="68">
        <v>0.68559999999999999</v>
      </c>
      <c r="Q19" s="68">
        <v>9.6100000000000005E-2</v>
      </c>
    </row>
    <row r="20" spans="1:17">
      <c r="A20" s="67" t="s">
        <v>261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236</v>
      </c>
      <c r="B21" t="s">
        <v>236</v>
      </c>
      <c r="C21" s="14"/>
      <c r="D21" t="s">
        <v>236</v>
      </c>
      <c r="G21" s="65">
        <v>0</v>
      </c>
      <c r="H21" t="s">
        <v>236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262</v>
      </c>
      <c r="B22" s="14"/>
      <c r="C22" s="14"/>
      <c r="G22" s="69">
        <v>6.93</v>
      </c>
      <c r="J22" s="68">
        <v>8.6E-3</v>
      </c>
      <c r="K22" s="69">
        <v>155957428</v>
      </c>
      <c r="M22" s="69">
        <v>0</v>
      </c>
      <c r="N22" s="69">
        <v>182707.50251680001</v>
      </c>
      <c r="P22" s="68">
        <v>0.68559999999999999</v>
      </c>
      <c r="Q22" s="68">
        <v>9.6100000000000005E-2</v>
      </c>
    </row>
    <row r="23" spans="1:17">
      <c r="A23" t="s">
        <v>263</v>
      </c>
      <c r="B23" t="s">
        <v>264</v>
      </c>
      <c r="C23" t="s">
        <v>99</v>
      </c>
      <c r="D23" t="s">
        <v>247</v>
      </c>
      <c r="F23" t="s">
        <v>265</v>
      </c>
      <c r="G23" s="65">
        <v>5.48</v>
      </c>
      <c r="H23" t="s">
        <v>101</v>
      </c>
      <c r="I23" s="66">
        <v>0.02</v>
      </c>
      <c r="J23" s="66">
        <v>6.0000000000000001E-3</v>
      </c>
      <c r="K23" s="65">
        <v>4125469</v>
      </c>
      <c r="L23" s="65">
        <v>108.39</v>
      </c>
      <c r="M23" s="65">
        <v>0</v>
      </c>
      <c r="N23" s="65">
        <v>4471.5958491000001</v>
      </c>
      <c r="O23" s="66">
        <v>2.0000000000000001E-4</v>
      </c>
      <c r="P23" s="66">
        <v>1.6799999999999999E-2</v>
      </c>
      <c r="Q23" s="66">
        <v>2.3999999999999998E-3</v>
      </c>
    </row>
    <row r="24" spans="1:17">
      <c r="A24" t="s">
        <v>266</v>
      </c>
      <c r="B24" t="s">
        <v>267</v>
      </c>
      <c r="C24" t="s">
        <v>99</v>
      </c>
      <c r="D24" t="s">
        <v>247</v>
      </c>
      <c r="F24" t="s">
        <v>268</v>
      </c>
      <c r="G24" s="65">
        <v>8.4</v>
      </c>
      <c r="H24" t="s">
        <v>101</v>
      </c>
      <c r="I24" s="66">
        <v>0.01</v>
      </c>
      <c r="J24" s="66">
        <v>1.1299999999999999E-2</v>
      </c>
      <c r="K24" s="65">
        <v>18204358</v>
      </c>
      <c r="L24" s="65">
        <v>99.34</v>
      </c>
      <c r="M24" s="65">
        <v>0</v>
      </c>
      <c r="N24" s="65">
        <v>18084.209237200001</v>
      </c>
      <c r="O24" s="66">
        <v>8.0000000000000004E-4</v>
      </c>
      <c r="P24" s="66">
        <v>6.7900000000000002E-2</v>
      </c>
      <c r="Q24" s="66">
        <v>9.4999999999999998E-3</v>
      </c>
    </row>
    <row r="25" spans="1:17">
      <c r="A25" t="s">
        <v>269</v>
      </c>
      <c r="B25" t="s">
        <v>270</v>
      </c>
      <c r="C25" t="s">
        <v>99</v>
      </c>
      <c r="D25" t="s">
        <v>247</v>
      </c>
      <c r="F25" t="s">
        <v>271</v>
      </c>
      <c r="G25" s="65">
        <v>14.22</v>
      </c>
      <c r="H25" t="s">
        <v>101</v>
      </c>
      <c r="I25" s="66">
        <v>1.4999999999999999E-2</v>
      </c>
      <c r="J25" s="66">
        <v>1.8700000000000001E-2</v>
      </c>
      <c r="K25" s="65">
        <v>9589234</v>
      </c>
      <c r="L25" s="65">
        <v>95</v>
      </c>
      <c r="M25" s="65">
        <v>0</v>
      </c>
      <c r="N25" s="65">
        <v>9109.7723000000005</v>
      </c>
      <c r="O25" s="66">
        <v>5.0000000000000001E-4</v>
      </c>
      <c r="P25" s="66">
        <v>3.4200000000000001E-2</v>
      </c>
      <c r="Q25" s="66">
        <v>4.7999999999999996E-3</v>
      </c>
    </row>
    <row r="26" spans="1:17">
      <c r="A26" t="s">
        <v>272</v>
      </c>
      <c r="B26" t="s">
        <v>273</v>
      </c>
      <c r="C26" t="s">
        <v>99</v>
      </c>
      <c r="D26" t="s">
        <v>247</v>
      </c>
      <c r="F26" t="s">
        <v>274</v>
      </c>
      <c r="G26" s="65">
        <v>6.7</v>
      </c>
      <c r="H26" t="s">
        <v>101</v>
      </c>
      <c r="I26" s="66">
        <v>2.2499999999999999E-2</v>
      </c>
      <c r="J26" s="66">
        <v>8.5000000000000006E-3</v>
      </c>
      <c r="K26" s="65">
        <v>52235551</v>
      </c>
      <c r="L26" s="65">
        <v>111.45</v>
      </c>
      <c r="M26" s="65">
        <v>0</v>
      </c>
      <c r="N26" s="65">
        <v>58216.5215895</v>
      </c>
      <c r="O26" s="66">
        <v>2.8E-3</v>
      </c>
      <c r="P26" s="66">
        <v>0.21840000000000001</v>
      </c>
      <c r="Q26" s="66">
        <v>3.0599999999999999E-2</v>
      </c>
    </row>
    <row r="27" spans="1:17">
      <c r="A27" t="s">
        <v>275</v>
      </c>
      <c r="B27" t="s">
        <v>276</v>
      </c>
      <c r="C27" t="s">
        <v>99</v>
      </c>
      <c r="D27" t="s">
        <v>247</v>
      </c>
      <c r="F27" t="s">
        <v>265</v>
      </c>
      <c r="G27" s="65">
        <v>4.01</v>
      </c>
      <c r="H27" t="s">
        <v>101</v>
      </c>
      <c r="I27" s="66">
        <v>1.7500000000000002E-2</v>
      </c>
      <c r="J27" s="66">
        <v>3.5000000000000001E-3</v>
      </c>
      <c r="K27" s="65">
        <v>4275804</v>
      </c>
      <c r="L27" s="65">
        <v>107.19</v>
      </c>
      <c r="M27" s="65">
        <v>0</v>
      </c>
      <c r="N27" s="65">
        <v>4583.2343075999997</v>
      </c>
      <c r="O27" s="66">
        <v>2.0000000000000001E-4</v>
      </c>
      <c r="P27" s="66">
        <v>1.72E-2</v>
      </c>
      <c r="Q27" s="66">
        <v>2.3999999999999998E-3</v>
      </c>
    </row>
    <row r="28" spans="1:17">
      <c r="A28" t="s">
        <v>277</v>
      </c>
      <c r="B28" t="s">
        <v>278</v>
      </c>
      <c r="C28" t="s">
        <v>99</v>
      </c>
      <c r="D28" t="s">
        <v>247</v>
      </c>
      <c r="F28" t="s">
        <v>279</v>
      </c>
      <c r="G28" s="65">
        <v>2.08</v>
      </c>
      <c r="H28" t="s">
        <v>101</v>
      </c>
      <c r="I28" s="66">
        <v>1.5E-3</v>
      </c>
      <c r="J28" s="66">
        <v>1.1000000000000001E-3</v>
      </c>
      <c r="K28" s="65">
        <v>16451887</v>
      </c>
      <c r="L28" s="65">
        <v>100.21</v>
      </c>
      <c r="M28" s="65">
        <v>0</v>
      </c>
      <c r="N28" s="65">
        <v>16486.435962700001</v>
      </c>
      <c r="O28" s="66">
        <v>8.0000000000000004E-4</v>
      </c>
      <c r="P28" s="66">
        <v>6.1899999999999997E-2</v>
      </c>
      <c r="Q28" s="66">
        <v>8.6999999999999994E-3</v>
      </c>
    </row>
    <row r="29" spans="1:17">
      <c r="A29" t="s">
        <v>280</v>
      </c>
      <c r="B29" t="s">
        <v>281</v>
      </c>
      <c r="C29" t="s">
        <v>99</v>
      </c>
      <c r="D29" t="s">
        <v>247</v>
      </c>
      <c r="F29" t="s">
        <v>282</v>
      </c>
      <c r="G29" s="65">
        <v>4.6399999999999997</v>
      </c>
      <c r="H29" t="s">
        <v>101</v>
      </c>
      <c r="I29" s="66">
        <v>6.25E-2</v>
      </c>
      <c r="J29" s="66">
        <v>5.0000000000000001E-3</v>
      </c>
      <c r="K29" s="65">
        <v>39225218</v>
      </c>
      <c r="L29" s="65">
        <v>134.34</v>
      </c>
      <c r="M29" s="65">
        <v>0</v>
      </c>
      <c r="N29" s="65">
        <v>52695.157861200001</v>
      </c>
      <c r="O29" s="66">
        <v>2.3999999999999998E-3</v>
      </c>
      <c r="P29" s="66">
        <v>0.19769999999999999</v>
      </c>
      <c r="Q29" s="66">
        <v>2.7699999999999999E-2</v>
      </c>
    </row>
    <row r="30" spans="1:17">
      <c r="A30" t="s">
        <v>283</v>
      </c>
      <c r="B30" t="s">
        <v>284</v>
      </c>
      <c r="C30" t="s">
        <v>99</v>
      </c>
      <c r="D30" t="s">
        <v>247</v>
      </c>
      <c r="F30" t="s">
        <v>285</v>
      </c>
      <c r="G30" s="65">
        <v>14.31</v>
      </c>
      <c r="H30" t="s">
        <v>101</v>
      </c>
      <c r="I30" s="66">
        <v>5.5E-2</v>
      </c>
      <c r="J30" s="66">
        <v>0.02</v>
      </c>
      <c r="K30" s="65">
        <v>11849907</v>
      </c>
      <c r="L30" s="65">
        <v>160.85</v>
      </c>
      <c r="M30" s="65">
        <v>0</v>
      </c>
      <c r="N30" s="65">
        <v>19060.575409500001</v>
      </c>
      <c r="O30" s="66">
        <v>5.9999999999999995E-4</v>
      </c>
      <c r="P30" s="66">
        <v>7.1499999999999994E-2</v>
      </c>
      <c r="Q30" s="66">
        <v>0.01</v>
      </c>
    </row>
    <row r="31" spans="1:17">
      <c r="A31" s="67" t="s">
        <v>286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236</v>
      </c>
      <c r="B32" t="s">
        <v>236</v>
      </c>
      <c r="C32" s="14"/>
      <c r="D32" t="s">
        <v>236</v>
      </c>
      <c r="G32" s="65">
        <v>0</v>
      </c>
      <c r="H32" t="s">
        <v>236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287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236</v>
      </c>
      <c r="B34" t="s">
        <v>236</v>
      </c>
      <c r="C34" s="14"/>
      <c r="D34" t="s">
        <v>236</v>
      </c>
      <c r="G34" s="65">
        <v>0</v>
      </c>
      <c r="H34" t="s">
        <v>236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240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s="67" t="s">
        <v>288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236</v>
      </c>
      <c r="B37" t="s">
        <v>236</v>
      </c>
      <c r="C37" s="14"/>
      <c r="D37" t="s">
        <v>236</v>
      </c>
      <c r="G37" s="65">
        <v>0</v>
      </c>
      <c r="H37" t="s">
        <v>236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289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236</v>
      </c>
      <c r="B39" t="s">
        <v>236</v>
      </c>
      <c r="C39" s="14"/>
      <c r="D39" t="s">
        <v>236</v>
      </c>
      <c r="G39" s="65">
        <v>0</v>
      </c>
      <c r="H39" t="s">
        <v>236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89" t="s">
        <v>290</v>
      </c>
      <c r="B40" s="14"/>
      <c r="C40" s="14"/>
    </row>
    <row r="41" spans="1:17">
      <c r="A41" s="89" t="s">
        <v>291</v>
      </c>
      <c r="B41" s="14"/>
      <c r="C41" s="14"/>
    </row>
    <row r="42" spans="1:17">
      <c r="A42" s="89" t="s">
        <v>292</v>
      </c>
      <c r="B42" s="14"/>
      <c r="C42" s="14"/>
    </row>
    <row r="43" spans="1:17">
      <c r="A43" s="89" t="s">
        <v>293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0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  <c r="BO5" s="16"/>
    </row>
    <row r="6" spans="1:67" ht="26.25" customHeight="1">
      <c r="A6" s="90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J6" s="16"/>
      <c r="BO6" s="16"/>
    </row>
    <row r="7" spans="1:67" s="16" customFormat="1" ht="20.25">
      <c r="A7" s="10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7" t="s">
        <v>191</v>
      </c>
      <c r="Q7" s="43" t="s">
        <v>55</v>
      </c>
      <c r="R7" s="43" t="s">
        <v>72</v>
      </c>
      <c r="S7" s="43" t="s">
        <v>56</v>
      </c>
      <c r="T7" s="10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294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236</v>
      </c>
      <c r="B13" t="s">
        <v>236</v>
      </c>
      <c r="C13" s="14"/>
      <c r="D13" s="14"/>
      <c r="E13" s="14"/>
      <c r="F13" t="s">
        <v>236</v>
      </c>
      <c r="G13" t="s">
        <v>236</v>
      </c>
      <c r="J13" s="65">
        <v>0</v>
      </c>
      <c r="K13" t="s">
        <v>236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236</v>
      </c>
      <c r="B15" t="s">
        <v>236</v>
      </c>
      <c r="C15" s="14"/>
      <c r="D15" s="14"/>
      <c r="E15" s="14"/>
      <c r="F15" t="s">
        <v>236</v>
      </c>
      <c r="G15" t="s">
        <v>236</v>
      </c>
      <c r="J15" s="65">
        <v>0</v>
      </c>
      <c r="K15" t="s">
        <v>236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295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236</v>
      </c>
      <c r="B17" t="s">
        <v>236</v>
      </c>
      <c r="C17" s="14"/>
      <c r="D17" s="14"/>
      <c r="E17" s="14"/>
      <c r="F17" t="s">
        <v>236</v>
      </c>
      <c r="G17" t="s">
        <v>236</v>
      </c>
      <c r="J17" s="65">
        <v>0</v>
      </c>
      <c r="K17" t="s">
        <v>236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240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296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236</v>
      </c>
      <c r="B20" t="s">
        <v>236</v>
      </c>
      <c r="C20" s="14"/>
      <c r="D20" s="14"/>
      <c r="E20" s="14"/>
      <c r="F20" t="s">
        <v>236</v>
      </c>
      <c r="G20" t="s">
        <v>236</v>
      </c>
      <c r="J20" s="65">
        <v>0</v>
      </c>
      <c r="K20" t="s">
        <v>236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297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236</v>
      </c>
      <c r="B22" t="s">
        <v>236</v>
      </c>
      <c r="C22" s="14"/>
      <c r="D22" s="14"/>
      <c r="E22" s="14"/>
      <c r="F22" t="s">
        <v>236</v>
      </c>
      <c r="G22" t="s">
        <v>236</v>
      </c>
      <c r="J22" s="65">
        <v>0</v>
      </c>
      <c r="K22" t="s">
        <v>236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9" t="s">
        <v>242</v>
      </c>
      <c r="B23" s="14"/>
      <c r="C23" s="14"/>
      <c r="D23" s="14"/>
      <c r="E23" s="14"/>
      <c r="F23" s="14"/>
    </row>
    <row r="24" spans="1:20">
      <c r="A24" s="89" t="s">
        <v>290</v>
      </c>
      <c r="B24" s="14"/>
      <c r="C24" s="14"/>
      <c r="D24" s="14"/>
      <c r="E24" s="14"/>
      <c r="F24" s="14"/>
    </row>
    <row r="25" spans="1:20">
      <c r="A25" s="89" t="s">
        <v>291</v>
      </c>
      <c r="B25" s="14"/>
      <c r="C25" s="14"/>
      <c r="D25" s="14"/>
      <c r="E25" s="14"/>
      <c r="F25" s="14"/>
    </row>
    <row r="26" spans="1:20">
      <c r="A26" s="89" t="s">
        <v>292</v>
      </c>
      <c r="B26" s="14"/>
      <c r="C26" s="14"/>
      <c r="D26" s="14"/>
      <c r="E26" s="14"/>
      <c r="F26" s="14"/>
    </row>
    <row r="27" spans="1:20">
      <c r="A27" s="89" t="s">
        <v>293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</row>
    <row r="6" spans="1:65" ht="26.25" customHeight="1">
      <c r="A6" s="103" t="s">
        <v>88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4.26</v>
      </c>
      <c r="K10" s="7"/>
      <c r="L10" s="7"/>
      <c r="M10" s="64">
        <v>-5.9799999999999999E-2</v>
      </c>
      <c r="N10" s="63">
        <v>101680695.45</v>
      </c>
      <c r="O10" s="28"/>
      <c r="P10" s="63">
        <v>979.99734999999998</v>
      </c>
      <c r="Q10" s="63">
        <v>125338.109187647</v>
      </c>
      <c r="R10" s="7"/>
      <c r="S10" s="64">
        <v>1</v>
      </c>
      <c r="T10" s="64">
        <v>6.59E-2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4.26</v>
      </c>
      <c r="M11" s="68">
        <v>-6.4899999999999999E-2</v>
      </c>
      <c r="N11" s="69">
        <v>99848695.450000003</v>
      </c>
      <c r="P11" s="69">
        <v>979.99734999999998</v>
      </c>
      <c r="Q11" s="69">
        <v>119097.93606354699</v>
      </c>
      <c r="S11" s="68">
        <v>0.95020000000000004</v>
      </c>
      <c r="T11" s="68">
        <v>6.2700000000000006E-2</v>
      </c>
    </row>
    <row r="12" spans="1:65">
      <c r="A12" s="67" t="s">
        <v>294</v>
      </c>
      <c r="B12" s="14"/>
      <c r="C12" s="14"/>
      <c r="D12" s="14"/>
      <c r="E12" s="14"/>
      <c r="J12" s="69">
        <v>4.49</v>
      </c>
      <c r="M12" s="68">
        <v>-0.1144</v>
      </c>
      <c r="N12" s="69">
        <v>57293380.979999997</v>
      </c>
      <c r="P12" s="69">
        <v>749.20006999999998</v>
      </c>
      <c r="Q12" s="69">
        <v>75189.343407227003</v>
      </c>
      <c r="S12" s="68">
        <v>0.59989999999999999</v>
      </c>
      <c r="T12" s="68">
        <v>3.9600000000000003E-2</v>
      </c>
    </row>
    <row r="13" spans="1:65">
      <c r="A13" t="s">
        <v>298</v>
      </c>
      <c r="B13" t="s">
        <v>299</v>
      </c>
      <c r="C13" t="s">
        <v>99</v>
      </c>
      <c r="D13" t="s">
        <v>122</v>
      </c>
      <c r="E13" t="s">
        <v>300</v>
      </c>
      <c r="F13" t="s">
        <v>301</v>
      </c>
      <c r="G13" t="s">
        <v>207</v>
      </c>
      <c r="H13" t="s">
        <v>149</v>
      </c>
      <c r="I13" t="s">
        <v>302</v>
      </c>
      <c r="J13" s="65">
        <v>4.95</v>
      </c>
      <c r="K13" t="s">
        <v>101</v>
      </c>
      <c r="L13" s="66">
        <v>3.8E-3</v>
      </c>
      <c r="M13" s="66">
        <v>-8.0000000000000002E-3</v>
      </c>
      <c r="N13" s="65">
        <v>2221574</v>
      </c>
      <c r="O13" s="65">
        <v>105.95</v>
      </c>
      <c r="P13" s="65">
        <v>0</v>
      </c>
      <c r="Q13" s="65">
        <v>2353.7576530000001</v>
      </c>
      <c r="R13" s="66">
        <v>6.9999999999999999E-4</v>
      </c>
      <c r="S13" s="66">
        <v>1.8800000000000001E-2</v>
      </c>
      <c r="T13" s="66">
        <v>1.1999999999999999E-3</v>
      </c>
    </row>
    <row r="14" spans="1:65">
      <c r="A14" t="s">
        <v>303</v>
      </c>
      <c r="B14" t="s">
        <v>304</v>
      </c>
      <c r="C14" t="s">
        <v>99</v>
      </c>
      <c r="D14" t="s">
        <v>122</v>
      </c>
      <c r="E14" t="s">
        <v>305</v>
      </c>
      <c r="F14" t="s">
        <v>306</v>
      </c>
      <c r="G14" t="s">
        <v>211</v>
      </c>
      <c r="H14" t="s">
        <v>212</v>
      </c>
      <c r="I14" t="s">
        <v>307</v>
      </c>
      <c r="J14" s="65">
        <v>14.73</v>
      </c>
      <c r="K14" t="s">
        <v>101</v>
      </c>
      <c r="L14" s="66">
        <v>2.07E-2</v>
      </c>
      <c r="M14" s="66">
        <v>6.6E-3</v>
      </c>
      <c r="N14" s="65">
        <v>4518008</v>
      </c>
      <c r="O14" s="65">
        <v>121.8</v>
      </c>
      <c r="P14" s="65">
        <v>0</v>
      </c>
      <c r="Q14" s="65">
        <v>5502.9337439999999</v>
      </c>
      <c r="R14" s="66">
        <v>2E-3</v>
      </c>
      <c r="S14" s="66">
        <v>4.3900000000000002E-2</v>
      </c>
      <c r="T14" s="66">
        <v>2.8999999999999998E-3</v>
      </c>
    </row>
    <row r="15" spans="1:65">
      <c r="A15" t="s">
        <v>308</v>
      </c>
      <c r="B15" t="s">
        <v>309</v>
      </c>
      <c r="C15" t="s">
        <v>99</v>
      </c>
      <c r="D15" t="s">
        <v>122</v>
      </c>
      <c r="E15" t="s">
        <v>310</v>
      </c>
      <c r="F15" t="s">
        <v>301</v>
      </c>
      <c r="G15" t="s">
        <v>207</v>
      </c>
      <c r="H15" t="s">
        <v>149</v>
      </c>
      <c r="I15" t="s">
        <v>311</v>
      </c>
      <c r="J15" s="65">
        <v>1.0900000000000001</v>
      </c>
      <c r="K15" t="s">
        <v>101</v>
      </c>
      <c r="L15" s="66">
        <v>0.05</v>
      </c>
      <c r="M15" s="66">
        <v>-1.12E-2</v>
      </c>
      <c r="N15" s="65">
        <v>2219703</v>
      </c>
      <c r="O15" s="65">
        <v>113.96</v>
      </c>
      <c r="P15" s="65">
        <v>0</v>
      </c>
      <c r="Q15" s="65">
        <v>2529.5735387999998</v>
      </c>
      <c r="R15" s="66">
        <v>6.9999999999999999E-4</v>
      </c>
      <c r="S15" s="66">
        <v>2.0199999999999999E-2</v>
      </c>
      <c r="T15" s="66">
        <v>1.2999999999999999E-3</v>
      </c>
    </row>
    <row r="16" spans="1:65">
      <c r="A16" t="s">
        <v>312</v>
      </c>
      <c r="B16" t="s">
        <v>313</v>
      </c>
      <c r="C16" t="s">
        <v>99</v>
      </c>
      <c r="D16" t="s">
        <v>122</v>
      </c>
      <c r="E16" t="s">
        <v>310</v>
      </c>
      <c r="F16" t="s">
        <v>301</v>
      </c>
      <c r="G16" t="s">
        <v>207</v>
      </c>
      <c r="H16" t="s">
        <v>149</v>
      </c>
      <c r="I16" t="s">
        <v>302</v>
      </c>
      <c r="J16" s="65">
        <v>4.88</v>
      </c>
      <c r="K16" t="s">
        <v>101</v>
      </c>
      <c r="L16" s="66">
        <v>1.7500000000000002E-2</v>
      </c>
      <c r="M16" s="66">
        <v>-9.7000000000000003E-3</v>
      </c>
      <c r="N16" s="65">
        <v>1425015.82</v>
      </c>
      <c r="O16" s="65">
        <v>114.9</v>
      </c>
      <c r="P16" s="65">
        <v>0</v>
      </c>
      <c r="Q16" s="65">
        <v>1637.3431771800001</v>
      </c>
      <c r="R16" s="66">
        <v>2.9999999999999997E-4</v>
      </c>
      <c r="S16" s="66">
        <v>1.3100000000000001E-2</v>
      </c>
      <c r="T16" s="66">
        <v>8.9999999999999998E-4</v>
      </c>
    </row>
    <row r="17" spans="1:20">
      <c r="A17" t="s">
        <v>314</v>
      </c>
      <c r="B17" t="s">
        <v>315</v>
      </c>
      <c r="C17" t="s">
        <v>99</v>
      </c>
      <c r="D17" t="s">
        <v>122</v>
      </c>
      <c r="E17" t="s">
        <v>316</v>
      </c>
      <c r="F17" t="s">
        <v>301</v>
      </c>
      <c r="G17" t="s">
        <v>317</v>
      </c>
      <c r="H17" t="s">
        <v>149</v>
      </c>
      <c r="I17" t="s">
        <v>318</v>
      </c>
      <c r="J17" s="65">
        <v>0.83</v>
      </c>
      <c r="K17" t="s">
        <v>101</v>
      </c>
      <c r="L17" s="66">
        <v>4.7500000000000001E-2</v>
      </c>
      <c r="M17" s="66">
        <v>-1.8599999999999998E-2</v>
      </c>
      <c r="N17" s="65">
        <v>900940</v>
      </c>
      <c r="O17" s="65">
        <v>129.65</v>
      </c>
      <c r="P17" s="65">
        <v>0</v>
      </c>
      <c r="Q17" s="65">
        <v>1168.06871</v>
      </c>
      <c r="R17" s="66">
        <v>6.1999999999999998E-3</v>
      </c>
      <c r="S17" s="66">
        <v>9.2999999999999992E-3</v>
      </c>
      <c r="T17" s="66">
        <v>5.9999999999999995E-4</v>
      </c>
    </row>
    <row r="18" spans="1:20">
      <c r="A18" t="s">
        <v>319</v>
      </c>
      <c r="B18" t="s">
        <v>320</v>
      </c>
      <c r="C18" t="s">
        <v>99</v>
      </c>
      <c r="D18" t="s">
        <v>122</v>
      </c>
      <c r="E18" t="s">
        <v>321</v>
      </c>
      <c r="F18" t="s">
        <v>322</v>
      </c>
      <c r="G18" t="s">
        <v>317</v>
      </c>
      <c r="H18" t="s">
        <v>149</v>
      </c>
      <c r="I18" t="s">
        <v>323</v>
      </c>
      <c r="J18" s="65">
        <v>6.09</v>
      </c>
      <c r="K18" t="s">
        <v>101</v>
      </c>
      <c r="L18" s="66">
        <v>3.85E-2</v>
      </c>
      <c r="M18" s="66">
        <v>-3.7000000000000002E-3</v>
      </c>
      <c r="N18" s="65">
        <v>1851742.09</v>
      </c>
      <c r="O18" s="65">
        <v>132.38999999999999</v>
      </c>
      <c r="P18" s="65">
        <v>0</v>
      </c>
      <c r="Q18" s="65">
        <v>2451.5213529510002</v>
      </c>
      <c r="R18" s="66">
        <v>6.9999999999999999E-4</v>
      </c>
      <c r="S18" s="66">
        <v>1.9599999999999999E-2</v>
      </c>
      <c r="T18" s="66">
        <v>1.2999999999999999E-3</v>
      </c>
    </row>
    <row r="19" spans="1:20">
      <c r="A19" t="s">
        <v>324</v>
      </c>
      <c r="B19" t="s">
        <v>325</v>
      </c>
      <c r="C19" t="s">
        <v>99</v>
      </c>
      <c r="D19" t="s">
        <v>122</v>
      </c>
      <c r="E19" t="s">
        <v>326</v>
      </c>
      <c r="F19" t="s">
        <v>327</v>
      </c>
      <c r="G19" t="s">
        <v>317</v>
      </c>
      <c r="H19" t="s">
        <v>149</v>
      </c>
      <c r="I19" t="s">
        <v>302</v>
      </c>
      <c r="J19" s="65">
        <v>4.0999999999999996</v>
      </c>
      <c r="K19" t="s">
        <v>101</v>
      </c>
      <c r="L19" s="66">
        <v>8.3000000000000001E-3</v>
      </c>
      <c r="M19" s="66">
        <v>-9.4999999999999998E-3</v>
      </c>
      <c r="N19" s="65">
        <v>2418425</v>
      </c>
      <c r="O19" s="65">
        <v>110.03</v>
      </c>
      <c r="P19" s="65">
        <v>0</v>
      </c>
      <c r="Q19" s="65">
        <v>2660.9930275000002</v>
      </c>
      <c r="R19" s="66">
        <v>1.6000000000000001E-3</v>
      </c>
      <c r="S19" s="66">
        <v>2.12E-2</v>
      </c>
      <c r="T19" s="66">
        <v>1.4E-3</v>
      </c>
    </row>
    <row r="20" spans="1:20">
      <c r="A20" t="s">
        <v>328</v>
      </c>
      <c r="B20" t="s">
        <v>329</v>
      </c>
      <c r="C20" t="s">
        <v>99</v>
      </c>
      <c r="D20" t="s">
        <v>122</v>
      </c>
      <c r="E20" t="s">
        <v>330</v>
      </c>
      <c r="F20" t="s">
        <v>327</v>
      </c>
      <c r="G20" t="s">
        <v>317</v>
      </c>
      <c r="H20" t="s">
        <v>149</v>
      </c>
      <c r="I20" t="s">
        <v>331</v>
      </c>
      <c r="J20" s="65">
        <v>4.71</v>
      </c>
      <c r="K20" t="s">
        <v>101</v>
      </c>
      <c r="L20" s="66">
        <v>1.34E-2</v>
      </c>
      <c r="M20" s="66">
        <v>-4.4999999999999997E-3</v>
      </c>
      <c r="N20" s="65">
        <v>2945430</v>
      </c>
      <c r="O20" s="65">
        <v>111.6</v>
      </c>
      <c r="P20" s="65">
        <v>189.49021999999999</v>
      </c>
      <c r="Q20" s="65">
        <v>3476.5900999999999</v>
      </c>
      <c r="R20" s="66">
        <v>8.9999999999999998E-4</v>
      </c>
      <c r="S20" s="66">
        <v>2.7699999999999999E-2</v>
      </c>
      <c r="T20" s="66">
        <v>1.8E-3</v>
      </c>
    </row>
    <row r="21" spans="1:20">
      <c r="A21" t="s">
        <v>332</v>
      </c>
      <c r="B21" t="s">
        <v>333</v>
      </c>
      <c r="C21" t="s">
        <v>99</v>
      </c>
      <c r="D21" t="s">
        <v>122</v>
      </c>
      <c r="E21" t="s">
        <v>334</v>
      </c>
      <c r="F21" t="s">
        <v>327</v>
      </c>
      <c r="G21" t="s">
        <v>335</v>
      </c>
      <c r="H21" t="s">
        <v>149</v>
      </c>
      <c r="I21" t="s">
        <v>336</v>
      </c>
      <c r="J21" s="65">
        <v>6.42</v>
      </c>
      <c r="K21" t="s">
        <v>101</v>
      </c>
      <c r="L21" s="66">
        <v>1.14E-2</v>
      </c>
      <c r="M21" s="66">
        <v>5.9999999999999995E-4</v>
      </c>
      <c r="N21" s="65">
        <v>5900000</v>
      </c>
      <c r="O21" s="65">
        <v>107.9</v>
      </c>
      <c r="P21" s="65">
        <v>0</v>
      </c>
      <c r="Q21" s="65">
        <v>6366.1</v>
      </c>
      <c r="R21" s="66">
        <v>2.8999999999999998E-3</v>
      </c>
      <c r="S21" s="66">
        <v>5.0799999999999998E-2</v>
      </c>
      <c r="T21" s="66">
        <v>3.3E-3</v>
      </c>
    </row>
    <row r="22" spans="1:20">
      <c r="A22" t="s">
        <v>337</v>
      </c>
      <c r="B22" t="s">
        <v>338</v>
      </c>
      <c r="C22" t="s">
        <v>99</v>
      </c>
      <c r="D22" t="s">
        <v>122</v>
      </c>
      <c r="E22" t="s">
        <v>339</v>
      </c>
      <c r="F22" t="s">
        <v>327</v>
      </c>
      <c r="G22" t="s">
        <v>340</v>
      </c>
      <c r="H22" t="s">
        <v>212</v>
      </c>
      <c r="I22" t="s">
        <v>341</v>
      </c>
      <c r="J22" s="65">
        <v>3.89</v>
      </c>
      <c r="K22" t="s">
        <v>101</v>
      </c>
      <c r="L22" s="66">
        <v>2.3400000000000001E-2</v>
      </c>
      <c r="M22" s="66">
        <v>-4.7000000000000002E-3</v>
      </c>
      <c r="N22" s="65">
        <v>1966673.63</v>
      </c>
      <c r="O22" s="65">
        <v>113.44</v>
      </c>
      <c r="P22" s="65">
        <v>0</v>
      </c>
      <c r="Q22" s="65">
        <v>2230.9945658719998</v>
      </c>
      <c r="R22" s="66">
        <v>5.9999999999999995E-4</v>
      </c>
      <c r="S22" s="66">
        <v>1.78E-2</v>
      </c>
      <c r="T22" s="66">
        <v>1.1999999999999999E-3</v>
      </c>
    </row>
    <row r="23" spans="1:20">
      <c r="A23" t="s">
        <v>342</v>
      </c>
      <c r="B23" t="s">
        <v>343</v>
      </c>
      <c r="C23" t="s">
        <v>99</v>
      </c>
      <c r="D23" t="s">
        <v>122</v>
      </c>
      <c r="E23" t="s">
        <v>344</v>
      </c>
      <c r="F23" t="s">
        <v>327</v>
      </c>
      <c r="G23" t="s">
        <v>340</v>
      </c>
      <c r="H23" t="s">
        <v>212</v>
      </c>
      <c r="I23" t="s">
        <v>345</v>
      </c>
      <c r="J23" s="65">
        <v>5.91</v>
      </c>
      <c r="K23" t="s">
        <v>101</v>
      </c>
      <c r="L23" s="66">
        <v>2.81E-2</v>
      </c>
      <c r="M23" s="66">
        <v>5.9999999999999995E-4</v>
      </c>
      <c r="N23" s="65">
        <v>103240.15</v>
      </c>
      <c r="O23" s="65">
        <v>119.8</v>
      </c>
      <c r="P23" s="65">
        <v>0</v>
      </c>
      <c r="Q23" s="65">
        <v>123.6816997</v>
      </c>
      <c r="R23" s="66">
        <v>2.0000000000000001E-4</v>
      </c>
      <c r="S23" s="66">
        <v>1E-3</v>
      </c>
      <c r="T23" s="66">
        <v>1E-4</v>
      </c>
    </row>
    <row r="24" spans="1:20">
      <c r="A24" t="s">
        <v>346</v>
      </c>
      <c r="B24" t="s">
        <v>347</v>
      </c>
      <c r="C24" t="s">
        <v>99</v>
      </c>
      <c r="D24" t="s">
        <v>122</v>
      </c>
      <c r="E24" t="s">
        <v>310</v>
      </c>
      <c r="F24" t="s">
        <v>301</v>
      </c>
      <c r="G24" t="s">
        <v>340</v>
      </c>
      <c r="H24" t="s">
        <v>212</v>
      </c>
      <c r="I24" t="s">
        <v>348</v>
      </c>
      <c r="J24" s="65">
        <v>0</v>
      </c>
      <c r="K24" t="s">
        <v>101</v>
      </c>
      <c r="L24" s="66">
        <v>3.9300000000000002E-2</v>
      </c>
      <c r="M24" s="66">
        <v>0</v>
      </c>
      <c r="N24" s="65">
        <v>4059036.27</v>
      </c>
      <c r="O24" s="65">
        <v>113.81</v>
      </c>
      <c r="P24" s="65">
        <v>0</v>
      </c>
      <c r="Q24" s="65">
        <v>4619.5891788870003</v>
      </c>
      <c r="R24" s="66">
        <v>3.8999999999999998E-3</v>
      </c>
      <c r="S24" s="66">
        <v>3.6900000000000002E-2</v>
      </c>
      <c r="T24" s="66">
        <v>2.3999999999999998E-3</v>
      </c>
    </row>
    <row r="25" spans="1:20">
      <c r="A25" t="s">
        <v>349</v>
      </c>
      <c r="B25" t="s">
        <v>350</v>
      </c>
      <c r="C25" t="s">
        <v>99</v>
      </c>
      <c r="D25" t="s">
        <v>122</v>
      </c>
      <c r="E25" t="s">
        <v>351</v>
      </c>
      <c r="F25" t="s">
        <v>352</v>
      </c>
      <c r="G25" t="s">
        <v>353</v>
      </c>
      <c r="H25" t="s">
        <v>212</v>
      </c>
      <c r="I25" t="s">
        <v>354</v>
      </c>
      <c r="J25" s="65">
        <v>7.07</v>
      </c>
      <c r="K25" t="s">
        <v>101</v>
      </c>
      <c r="L25" s="66">
        <v>5.1499999999999997E-2</v>
      </c>
      <c r="M25" s="66">
        <v>7.4000000000000003E-3</v>
      </c>
      <c r="N25" s="65">
        <v>2350058.4300000002</v>
      </c>
      <c r="O25" s="65">
        <v>163.82</v>
      </c>
      <c r="P25" s="65">
        <v>0</v>
      </c>
      <c r="Q25" s="65">
        <v>3849.865720026</v>
      </c>
      <c r="R25" s="66">
        <v>6.9999999999999999E-4</v>
      </c>
      <c r="S25" s="66">
        <v>3.0700000000000002E-2</v>
      </c>
      <c r="T25" s="66">
        <v>2E-3</v>
      </c>
    </row>
    <row r="26" spans="1:20">
      <c r="A26" t="s">
        <v>355</v>
      </c>
      <c r="B26" t="s">
        <v>356</v>
      </c>
      <c r="C26" t="s">
        <v>99</v>
      </c>
      <c r="D26" t="s">
        <v>122</v>
      </c>
      <c r="E26" t="s">
        <v>357</v>
      </c>
      <c r="F26" t="s">
        <v>327</v>
      </c>
      <c r="G26" t="s">
        <v>358</v>
      </c>
      <c r="H26" t="s">
        <v>149</v>
      </c>
      <c r="I26" t="s">
        <v>302</v>
      </c>
      <c r="J26" s="65">
        <v>1.1499999999999999</v>
      </c>
      <c r="K26" t="s">
        <v>101</v>
      </c>
      <c r="L26" s="66">
        <v>4.4499999999999998E-2</v>
      </c>
      <c r="M26" s="66">
        <v>-7.0000000000000001E-3</v>
      </c>
      <c r="N26" s="65">
        <v>1542184</v>
      </c>
      <c r="O26" s="65">
        <v>112.61</v>
      </c>
      <c r="P26" s="65">
        <v>0</v>
      </c>
      <c r="Q26" s="65">
        <v>1736.6534024</v>
      </c>
      <c r="R26" s="66">
        <v>3.7000000000000002E-3</v>
      </c>
      <c r="S26" s="66">
        <v>1.3899999999999999E-2</v>
      </c>
      <c r="T26" s="66">
        <v>8.9999999999999998E-4</v>
      </c>
    </row>
    <row r="27" spans="1:20">
      <c r="A27" t="s">
        <v>359</v>
      </c>
      <c r="B27" t="s">
        <v>360</v>
      </c>
      <c r="C27" t="s">
        <v>99</v>
      </c>
      <c r="D27" t="s">
        <v>122</v>
      </c>
      <c r="E27" t="s">
        <v>361</v>
      </c>
      <c r="F27" t="s">
        <v>362</v>
      </c>
      <c r="G27" t="s">
        <v>358</v>
      </c>
      <c r="H27" t="s">
        <v>149</v>
      </c>
      <c r="I27" t="s">
        <v>363</v>
      </c>
      <c r="J27" s="65">
        <v>2.14</v>
      </c>
      <c r="K27" t="s">
        <v>101</v>
      </c>
      <c r="L27" s="66">
        <v>5.3499999999999999E-2</v>
      </c>
      <c r="M27" s="66">
        <v>8.0999999999999996E-3</v>
      </c>
      <c r="N27" s="65">
        <v>2316935</v>
      </c>
      <c r="O27" s="65">
        <v>117.02</v>
      </c>
      <c r="P27" s="65">
        <v>0</v>
      </c>
      <c r="Q27" s="65">
        <v>2711.277337</v>
      </c>
      <c r="R27" s="66">
        <v>2.0999999999999999E-3</v>
      </c>
      <c r="S27" s="66">
        <v>2.1600000000000001E-2</v>
      </c>
      <c r="T27" s="66">
        <v>1.4E-3</v>
      </c>
    </row>
    <row r="28" spans="1:20">
      <c r="A28" t="s">
        <v>364</v>
      </c>
      <c r="B28" t="s">
        <v>365</v>
      </c>
      <c r="C28" t="s">
        <v>99</v>
      </c>
      <c r="D28" t="s">
        <v>122</v>
      </c>
      <c r="E28" t="s">
        <v>361</v>
      </c>
      <c r="F28" t="s">
        <v>362</v>
      </c>
      <c r="G28" t="s">
        <v>358</v>
      </c>
      <c r="H28" t="s">
        <v>149</v>
      </c>
      <c r="I28" t="s">
        <v>366</v>
      </c>
      <c r="J28" s="65">
        <v>4.67</v>
      </c>
      <c r="K28" t="s">
        <v>101</v>
      </c>
      <c r="L28" s="66">
        <v>2.7799999999999998E-2</v>
      </c>
      <c r="M28" s="66">
        <v>1.34E-2</v>
      </c>
      <c r="N28" s="65">
        <v>4713837.3</v>
      </c>
      <c r="O28" s="65">
        <v>106.74</v>
      </c>
      <c r="P28" s="65">
        <v>0</v>
      </c>
      <c r="Q28" s="65">
        <v>5031.5499340200004</v>
      </c>
      <c r="R28" s="66">
        <v>2.8E-3</v>
      </c>
      <c r="S28" s="66">
        <v>4.0099999999999997E-2</v>
      </c>
      <c r="T28" s="66">
        <v>2.5999999999999999E-3</v>
      </c>
    </row>
    <row r="29" spans="1:20">
      <c r="A29" t="s">
        <v>367</v>
      </c>
      <c r="B29" t="s">
        <v>368</v>
      </c>
      <c r="C29" t="s">
        <v>99</v>
      </c>
      <c r="D29" t="s">
        <v>122</v>
      </c>
      <c r="E29" t="s">
        <v>369</v>
      </c>
      <c r="F29" t="s">
        <v>301</v>
      </c>
      <c r="G29" t="s">
        <v>353</v>
      </c>
      <c r="H29" t="s">
        <v>212</v>
      </c>
      <c r="I29" t="s">
        <v>370</v>
      </c>
      <c r="J29" s="65">
        <v>0.5</v>
      </c>
      <c r="K29" t="s">
        <v>101</v>
      </c>
      <c r="L29" s="66">
        <v>4.4999999999999998E-2</v>
      </c>
      <c r="M29" s="66">
        <v>1.1999999999999999E-3</v>
      </c>
      <c r="N29" s="65">
        <v>1346954</v>
      </c>
      <c r="O29" s="65">
        <v>124.96</v>
      </c>
      <c r="P29" s="65">
        <v>18.52704</v>
      </c>
      <c r="Q29" s="65">
        <v>1701.6807584000001</v>
      </c>
      <c r="R29" s="66">
        <v>8.0000000000000004E-4</v>
      </c>
      <c r="S29" s="66">
        <v>1.3599999999999999E-2</v>
      </c>
      <c r="T29" s="66">
        <v>8.9999999999999998E-4</v>
      </c>
    </row>
    <row r="30" spans="1:20">
      <c r="A30" t="s">
        <v>371</v>
      </c>
      <c r="B30" t="s">
        <v>372</v>
      </c>
      <c r="C30" t="s">
        <v>99</v>
      </c>
      <c r="D30" t="s">
        <v>122</v>
      </c>
      <c r="E30" t="s">
        <v>373</v>
      </c>
      <c r="F30" t="s">
        <v>327</v>
      </c>
      <c r="G30" t="s">
        <v>358</v>
      </c>
      <c r="H30" t="s">
        <v>149</v>
      </c>
      <c r="I30" t="s">
        <v>341</v>
      </c>
      <c r="J30" s="65">
        <v>5.96</v>
      </c>
      <c r="K30" t="s">
        <v>101</v>
      </c>
      <c r="L30" s="66">
        <v>1.9599999999999999E-2</v>
      </c>
      <c r="M30" s="66">
        <v>-2.0000000000000001E-4</v>
      </c>
      <c r="N30" s="65">
        <v>170926</v>
      </c>
      <c r="O30" s="65">
        <v>115.15</v>
      </c>
      <c r="P30" s="65">
        <v>0</v>
      </c>
      <c r="Q30" s="65">
        <v>196.82128900000001</v>
      </c>
      <c r="R30" s="66">
        <v>2.0000000000000001E-4</v>
      </c>
      <c r="S30" s="66">
        <v>1.6000000000000001E-3</v>
      </c>
      <c r="T30" s="66">
        <v>1E-4</v>
      </c>
    </row>
    <row r="31" spans="1:20">
      <c r="A31" t="s">
        <v>374</v>
      </c>
      <c r="B31" t="s">
        <v>375</v>
      </c>
      <c r="C31" t="s">
        <v>99</v>
      </c>
      <c r="D31" t="s">
        <v>122</v>
      </c>
      <c r="E31" t="s">
        <v>310</v>
      </c>
      <c r="F31" t="s">
        <v>301</v>
      </c>
      <c r="G31" t="s">
        <v>358</v>
      </c>
      <c r="H31" t="s">
        <v>149</v>
      </c>
      <c r="I31" t="s">
        <v>376</v>
      </c>
      <c r="J31" s="65">
        <v>1.83</v>
      </c>
      <c r="K31" t="s">
        <v>101</v>
      </c>
      <c r="L31" s="66">
        <v>1.4200000000000001E-2</v>
      </c>
      <c r="M31" s="66">
        <v>-0.99729999999999996</v>
      </c>
      <c r="N31" s="65">
        <v>163</v>
      </c>
      <c r="O31" s="65">
        <v>5315208</v>
      </c>
      <c r="P31" s="65">
        <v>0</v>
      </c>
      <c r="Q31" s="65">
        <v>8663.7890399999997</v>
      </c>
      <c r="R31" s="66">
        <v>0</v>
      </c>
      <c r="S31" s="66">
        <v>6.9099999999999995E-2</v>
      </c>
      <c r="T31" s="66">
        <v>4.5999999999999999E-3</v>
      </c>
    </row>
    <row r="32" spans="1:20">
      <c r="A32" t="s">
        <v>377</v>
      </c>
      <c r="B32" t="s">
        <v>378</v>
      </c>
      <c r="C32" t="s">
        <v>99</v>
      </c>
      <c r="D32" t="s">
        <v>122</v>
      </c>
      <c r="E32" t="s">
        <v>379</v>
      </c>
      <c r="F32" t="s">
        <v>322</v>
      </c>
      <c r="G32" t="s">
        <v>353</v>
      </c>
      <c r="H32" t="s">
        <v>212</v>
      </c>
      <c r="I32" t="s">
        <v>302</v>
      </c>
      <c r="J32" s="65">
        <v>4.91</v>
      </c>
      <c r="K32" t="s">
        <v>101</v>
      </c>
      <c r="L32" s="66">
        <v>1.23E-2</v>
      </c>
      <c r="M32" s="66">
        <v>-3.0000000000000001E-3</v>
      </c>
      <c r="N32" s="65">
        <v>2245523.2799999998</v>
      </c>
      <c r="O32" s="65">
        <v>109.9</v>
      </c>
      <c r="P32" s="65">
        <v>0</v>
      </c>
      <c r="Q32" s="65">
        <v>2467.8300847199998</v>
      </c>
      <c r="R32" s="66">
        <v>1.4E-3</v>
      </c>
      <c r="S32" s="66">
        <v>1.9699999999999999E-2</v>
      </c>
      <c r="T32" s="66">
        <v>1.2999999999999999E-3</v>
      </c>
    </row>
    <row r="33" spans="1:20">
      <c r="A33" t="s">
        <v>380</v>
      </c>
      <c r="B33" t="s">
        <v>381</v>
      </c>
      <c r="C33" t="s">
        <v>99</v>
      </c>
      <c r="D33" t="s">
        <v>122</v>
      </c>
      <c r="E33" t="s">
        <v>382</v>
      </c>
      <c r="F33" t="s">
        <v>327</v>
      </c>
      <c r="G33" t="s">
        <v>383</v>
      </c>
      <c r="H33" t="s">
        <v>212</v>
      </c>
      <c r="I33" t="s">
        <v>384</v>
      </c>
      <c r="J33" s="65">
        <v>6.64</v>
      </c>
      <c r="K33" t="s">
        <v>101</v>
      </c>
      <c r="L33" s="66">
        <v>8.3999999999999995E-3</v>
      </c>
      <c r="M33" s="66">
        <v>5.5999999999999999E-3</v>
      </c>
      <c r="N33" s="65">
        <v>2609440</v>
      </c>
      <c r="O33" s="65">
        <v>103.4</v>
      </c>
      <c r="P33" s="65">
        <v>0</v>
      </c>
      <c r="Q33" s="65">
        <v>2698.1609600000002</v>
      </c>
      <c r="R33" s="66">
        <v>3.5999999999999999E-3</v>
      </c>
      <c r="S33" s="66">
        <v>2.1499999999999998E-2</v>
      </c>
      <c r="T33" s="66">
        <v>1.4E-3</v>
      </c>
    </row>
    <row r="34" spans="1:20">
      <c r="A34" t="s">
        <v>385</v>
      </c>
      <c r="B34" t="s">
        <v>386</v>
      </c>
      <c r="C34" t="s">
        <v>99</v>
      </c>
      <c r="D34" t="s">
        <v>122</v>
      </c>
      <c r="E34" t="s">
        <v>387</v>
      </c>
      <c r="F34" t="s">
        <v>327</v>
      </c>
      <c r="G34" t="s">
        <v>388</v>
      </c>
      <c r="H34" t="s">
        <v>149</v>
      </c>
      <c r="I34" t="s">
        <v>389</v>
      </c>
      <c r="J34" s="65">
        <v>3.21</v>
      </c>
      <c r="K34" t="s">
        <v>101</v>
      </c>
      <c r="L34" s="66">
        <v>2.1499999999999998E-2</v>
      </c>
      <c r="M34" s="66">
        <v>8.9999999999999998E-4</v>
      </c>
      <c r="N34" s="65">
        <v>3291662</v>
      </c>
      <c r="O34" s="65">
        <v>109.9</v>
      </c>
      <c r="P34" s="65">
        <v>0</v>
      </c>
      <c r="Q34" s="65">
        <v>3617.5365379999998</v>
      </c>
      <c r="R34" s="66">
        <v>1.9E-3</v>
      </c>
      <c r="S34" s="66">
        <v>2.8899999999999999E-2</v>
      </c>
      <c r="T34" s="66">
        <v>1.9E-3</v>
      </c>
    </row>
    <row r="35" spans="1:20">
      <c r="A35" t="s">
        <v>390</v>
      </c>
      <c r="B35" t="s">
        <v>391</v>
      </c>
      <c r="C35" t="s">
        <v>99</v>
      </c>
      <c r="D35" t="s">
        <v>122</v>
      </c>
      <c r="E35" t="s">
        <v>392</v>
      </c>
      <c r="F35" t="s">
        <v>362</v>
      </c>
      <c r="G35" t="s">
        <v>393</v>
      </c>
      <c r="H35" t="s">
        <v>149</v>
      </c>
      <c r="I35" t="s">
        <v>302</v>
      </c>
      <c r="J35" s="65">
        <v>1.32</v>
      </c>
      <c r="K35" t="s">
        <v>101</v>
      </c>
      <c r="L35" s="66">
        <v>3.6999999999999998E-2</v>
      </c>
      <c r="M35" s="66">
        <v>-3.8999999999999998E-3</v>
      </c>
      <c r="N35" s="65">
        <v>1667311.08</v>
      </c>
      <c r="O35" s="65">
        <v>107.91</v>
      </c>
      <c r="P35" s="65">
        <v>0</v>
      </c>
      <c r="Q35" s="65">
        <v>1799.1953864279999</v>
      </c>
      <c r="R35" s="66">
        <v>3.3E-3</v>
      </c>
      <c r="S35" s="66">
        <v>1.44E-2</v>
      </c>
      <c r="T35" s="66">
        <v>8.9999999999999998E-4</v>
      </c>
    </row>
    <row r="36" spans="1:20">
      <c r="A36" t="s">
        <v>394</v>
      </c>
      <c r="B36" t="s">
        <v>395</v>
      </c>
      <c r="C36" t="s">
        <v>99</v>
      </c>
      <c r="D36" t="s">
        <v>122</v>
      </c>
      <c r="E36" t="s">
        <v>396</v>
      </c>
      <c r="F36" t="s">
        <v>327</v>
      </c>
      <c r="G36" t="s">
        <v>397</v>
      </c>
      <c r="H36" t="s">
        <v>212</v>
      </c>
      <c r="I36" t="s">
        <v>398</v>
      </c>
      <c r="J36" s="65">
        <v>3.3</v>
      </c>
      <c r="K36" t="s">
        <v>101</v>
      </c>
      <c r="L36" s="66">
        <v>3.0599999999999999E-2</v>
      </c>
      <c r="M36" s="66">
        <v>-3.3999999999999998E-3</v>
      </c>
      <c r="N36" s="65">
        <v>444938.13</v>
      </c>
      <c r="O36" s="65">
        <v>114.11</v>
      </c>
      <c r="P36" s="65">
        <v>6.9647800000000002</v>
      </c>
      <c r="Q36" s="65">
        <v>514.68368014299995</v>
      </c>
      <c r="R36" s="66">
        <v>1E-3</v>
      </c>
      <c r="S36" s="66">
        <v>4.1000000000000003E-3</v>
      </c>
      <c r="T36" s="66">
        <v>2.9999999999999997E-4</v>
      </c>
    </row>
    <row r="37" spans="1:20">
      <c r="A37" t="s">
        <v>399</v>
      </c>
      <c r="B37" t="s">
        <v>400</v>
      </c>
      <c r="C37" t="s">
        <v>99</v>
      </c>
      <c r="D37" t="s">
        <v>122</v>
      </c>
      <c r="E37" t="s">
        <v>401</v>
      </c>
      <c r="F37" t="s">
        <v>362</v>
      </c>
      <c r="G37" t="s">
        <v>402</v>
      </c>
      <c r="H37" t="s">
        <v>149</v>
      </c>
      <c r="I37" t="s">
        <v>302</v>
      </c>
      <c r="J37" s="65">
        <v>2.4300000000000002</v>
      </c>
      <c r="K37" t="s">
        <v>101</v>
      </c>
      <c r="L37" s="66">
        <v>4.65E-2</v>
      </c>
      <c r="M37" s="66">
        <v>2.9999999999999997E-4</v>
      </c>
      <c r="N37" s="65">
        <v>1878660.8</v>
      </c>
      <c r="O37" s="65">
        <v>113.65</v>
      </c>
      <c r="P37" s="65">
        <v>534.21803</v>
      </c>
      <c r="Q37" s="65">
        <v>2669.3160291999998</v>
      </c>
      <c r="R37" s="66">
        <v>3.3E-3</v>
      </c>
      <c r="S37" s="66">
        <v>2.1299999999999999E-2</v>
      </c>
      <c r="T37" s="66">
        <v>1.4E-3</v>
      </c>
    </row>
    <row r="38" spans="1:20">
      <c r="A38" t="s">
        <v>403</v>
      </c>
      <c r="B38" t="s">
        <v>404</v>
      </c>
      <c r="C38" t="s">
        <v>99</v>
      </c>
      <c r="D38" t="s">
        <v>122</v>
      </c>
      <c r="E38" t="s">
        <v>405</v>
      </c>
      <c r="F38" t="s">
        <v>327</v>
      </c>
      <c r="G38" t="s">
        <v>406</v>
      </c>
      <c r="H38" t="s">
        <v>212</v>
      </c>
      <c r="I38" t="s">
        <v>407</v>
      </c>
      <c r="J38" s="65">
        <v>4.87</v>
      </c>
      <c r="K38" t="s">
        <v>101</v>
      </c>
      <c r="L38" s="66">
        <v>3.3000000000000002E-2</v>
      </c>
      <c r="M38" s="66">
        <v>1.5100000000000001E-2</v>
      </c>
      <c r="N38" s="65">
        <v>2185000</v>
      </c>
      <c r="O38" s="65">
        <v>110.29</v>
      </c>
      <c r="P38" s="65">
        <v>0</v>
      </c>
      <c r="Q38" s="65">
        <v>2409.8364999999999</v>
      </c>
      <c r="R38" s="66">
        <v>4.3E-3</v>
      </c>
      <c r="S38" s="66">
        <v>1.9199999999999998E-2</v>
      </c>
      <c r="T38" s="66">
        <v>1.2999999999999999E-3</v>
      </c>
    </row>
    <row r="39" spans="1:20">
      <c r="A39" s="67" t="s">
        <v>260</v>
      </c>
      <c r="B39" s="14"/>
      <c r="C39" s="14"/>
      <c r="D39" s="14"/>
      <c r="E39" s="14"/>
      <c r="J39" s="69">
        <v>4.22</v>
      </c>
      <c r="M39" s="68">
        <v>1.8100000000000002E-2</v>
      </c>
      <c r="N39" s="69">
        <v>33897399.270000003</v>
      </c>
      <c r="P39" s="69">
        <v>230.79728</v>
      </c>
      <c r="Q39" s="69">
        <v>35722.881526340003</v>
      </c>
      <c r="S39" s="68">
        <v>0.28499999999999998</v>
      </c>
      <c r="T39" s="68">
        <v>1.8800000000000001E-2</v>
      </c>
    </row>
    <row r="40" spans="1:20">
      <c r="A40" t="s">
        <v>408</v>
      </c>
      <c r="B40" t="s">
        <v>409</v>
      </c>
      <c r="C40" t="s">
        <v>99</v>
      </c>
      <c r="D40" t="s">
        <v>122</v>
      </c>
      <c r="E40" t="s">
        <v>410</v>
      </c>
      <c r="F40" t="s">
        <v>411</v>
      </c>
      <c r="G40" t="s">
        <v>335</v>
      </c>
      <c r="H40" t="s">
        <v>149</v>
      </c>
      <c r="I40" t="s">
        <v>370</v>
      </c>
      <c r="J40" s="65">
        <v>1.66</v>
      </c>
      <c r="K40" t="s">
        <v>101</v>
      </c>
      <c r="L40" s="66">
        <v>1.49E-2</v>
      </c>
      <c r="M40" s="66">
        <v>2.7000000000000001E-3</v>
      </c>
      <c r="N40" s="65">
        <v>46112.98</v>
      </c>
      <c r="O40" s="65">
        <v>102.16</v>
      </c>
      <c r="P40" s="65">
        <v>0</v>
      </c>
      <c r="Q40" s="65">
        <v>47.109020368000003</v>
      </c>
      <c r="R40" s="66">
        <v>1E-4</v>
      </c>
      <c r="S40" s="66">
        <v>4.0000000000000002E-4</v>
      </c>
      <c r="T40" s="66">
        <v>0</v>
      </c>
    </row>
    <row r="41" spans="1:20">
      <c r="A41" t="s">
        <v>412</v>
      </c>
      <c r="B41" t="s">
        <v>413</v>
      </c>
      <c r="C41" t="s">
        <v>99</v>
      </c>
      <c r="D41" t="s">
        <v>122</v>
      </c>
      <c r="E41" t="s">
        <v>414</v>
      </c>
      <c r="F41" t="s">
        <v>352</v>
      </c>
      <c r="G41" t="s">
        <v>340</v>
      </c>
      <c r="H41" t="s">
        <v>212</v>
      </c>
      <c r="I41" t="s">
        <v>415</v>
      </c>
      <c r="J41" s="65">
        <v>1.72</v>
      </c>
      <c r="K41" t="s">
        <v>101</v>
      </c>
      <c r="L41" s="66">
        <v>2.4500000000000001E-2</v>
      </c>
      <c r="M41" s="66">
        <v>4.7000000000000002E-3</v>
      </c>
      <c r="N41" s="65">
        <v>1762500</v>
      </c>
      <c r="O41" s="65">
        <v>104.06</v>
      </c>
      <c r="P41" s="65">
        <v>0</v>
      </c>
      <c r="Q41" s="65">
        <v>1834.0574999999999</v>
      </c>
      <c r="R41" s="66">
        <v>1.5E-3</v>
      </c>
      <c r="S41" s="66">
        <v>1.46E-2</v>
      </c>
      <c r="T41" s="66">
        <v>1E-3</v>
      </c>
    </row>
    <row r="42" spans="1:20">
      <c r="A42" t="s">
        <v>416</v>
      </c>
      <c r="B42" t="s">
        <v>417</v>
      </c>
      <c r="C42" t="s">
        <v>99</v>
      </c>
      <c r="D42" t="s">
        <v>122</v>
      </c>
      <c r="E42" t="s">
        <v>418</v>
      </c>
      <c r="F42" t="s">
        <v>362</v>
      </c>
      <c r="G42" t="s">
        <v>335</v>
      </c>
      <c r="H42" t="s">
        <v>149</v>
      </c>
      <c r="I42" t="s">
        <v>398</v>
      </c>
      <c r="J42" s="65">
        <v>6.16</v>
      </c>
      <c r="K42" t="s">
        <v>101</v>
      </c>
      <c r="L42" s="66">
        <v>3.6900000000000002E-2</v>
      </c>
      <c r="M42" s="66">
        <v>1.9400000000000001E-2</v>
      </c>
      <c r="N42" s="65">
        <v>1760051.04</v>
      </c>
      <c r="O42" s="65">
        <v>112.8</v>
      </c>
      <c r="P42" s="65">
        <v>0</v>
      </c>
      <c r="Q42" s="65">
        <v>1985.3375731199999</v>
      </c>
      <c r="R42" s="66">
        <v>5.7000000000000002E-3</v>
      </c>
      <c r="S42" s="66">
        <v>1.5800000000000002E-2</v>
      </c>
      <c r="T42" s="66">
        <v>1E-3</v>
      </c>
    </row>
    <row r="43" spans="1:20">
      <c r="A43" t="s">
        <v>419</v>
      </c>
      <c r="B43" t="s">
        <v>420</v>
      </c>
      <c r="C43" t="s">
        <v>99</v>
      </c>
      <c r="D43" t="s">
        <v>122</v>
      </c>
      <c r="E43" t="s">
        <v>421</v>
      </c>
      <c r="F43" t="s">
        <v>131</v>
      </c>
      <c r="G43" t="s">
        <v>358</v>
      </c>
      <c r="H43" t="s">
        <v>149</v>
      </c>
      <c r="I43" t="s">
        <v>422</v>
      </c>
      <c r="J43" s="65">
        <v>3.08</v>
      </c>
      <c r="K43" t="s">
        <v>101</v>
      </c>
      <c r="L43" s="66">
        <v>3.6499999999999998E-2</v>
      </c>
      <c r="M43" s="66">
        <v>1.0699999999999999E-2</v>
      </c>
      <c r="N43" s="65">
        <v>43792</v>
      </c>
      <c r="O43" s="65">
        <v>108.42</v>
      </c>
      <c r="P43" s="65">
        <v>0</v>
      </c>
      <c r="Q43" s="65">
        <v>47.479286399999999</v>
      </c>
      <c r="R43" s="66">
        <v>0</v>
      </c>
      <c r="S43" s="66">
        <v>4.0000000000000002E-4</v>
      </c>
      <c r="T43" s="66">
        <v>0</v>
      </c>
    </row>
    <row r="44" spans="1:20">
      <c r="A44" t="s">
        <v>423</v>
      </c>
      <c r="B44" t="s">
        <v>424</v>
      </c>
      <c r="C44" t="s">
        <v>99</v>
      </c>
      <c r="D44" t="s">
        <v>122</v>
      </c>
      <c r="E44" t="s">
        <v>425</v>
      </c>
      <c r="F44" t="s">
        <v>426</v>
      </c>
      <c r="G44" t="s">
        <v>358</v>
      </c>
      <c r="H44" t="s">
        <v>149</v>
      </c>
      <c r="I44" t="s">
        <v>248</v>
      </c>
      <c r="J44" s="65">
        <v>2.9</v>
      </c>
      <c r="K44" t="s">
        <v>101</v>
      </c>
      <c r="L44" s="66">
        <v>3.9199999999999999E-2</v>
      </c>
      <c r="M44" s="66">
        <v>1.0800000000000001E-2</v>
      </c>
      <c r="N44" s="65">
        <v>2364993</v>
      </c>
      <c r="O44" s="65">
        <v>110.24</v>
      </c>
      <c r="P44" s="65">
        <v>0</v>
      </c>
      <c r="Q44" s="65">
        <v>2607.1682832000001</v>
      </c>
      <c r="R44" s="66">
        <v>2.5000000000000001E-3</v>
      </c>
      <c r="S44" s="66">
        <v>2.0799999999999999E-2</v>
      </c>
      <c r="T44" s="66">
        <v>1.4E-3</v>
      </c>
    </row>
    <row r="45" spans="1:20">
      <c r="A45" t="s">
        <v>427</v>
      </c>
      <c r="B45" t="s">
        <v>428</v>
      </c>
      <c r="C45" t="s">
        <v>99</v>
      </c>
      <c r="D45" t="s">
        <v>122</v>
      </c>
      <c r="E45" t="s">
        <v>379</v>
      </c>
      <c r="F45" t="s">
        <v>322</v>
      </c>
      <c r="G45" t="s">
        <v>353</v>
      </c>
      <c r="H45" t="s">
        <v>212</v>
      </c>
      <c r="I45" t="s">
        <v>429</v>
      </c>
      <c r="J45" s="65">
        <v>6.82</v>
      </c>
      <c r="K45" t="s">
        <v>101</v>
      </c>
      <c r="L45" s="66">
        <v>2.4299999999999999E-2</v>
      </c>
      <c r="M45" s="66">
        <v>1.84E-2</v>
      </c>
      <c r="N45" s="65">
        <v>1730341</v>
      </c>
      <c r="O45" s="65">
        <v>104.3</v>
      </c>
      <c r="P45" s="65">
        <v>0</v>
      </c>
      <c r="Q45" s="65">
        <v>1804.7456629999999</v>
      </c>
      <c r="R45" s="66">
        <v>2E-3</v>
      </c>
      <c r="S45" s="66">
        <v>1.44E-2</v>
      </c>
      <c r="T45" s="66">
        <v>8.9999999999999998E-4</v>
      </c>
    </row>
    <row r="46" spans="1:20">
      <c r="A46" t="s">
        <v>430</v>
      </c>
      <c r="B46" t="s">
        <v>431</v>
      </c>
      <c r="C46" t="s">
        <v>99</v>
      </c>
      <c r="D46" t="s">
        <v>122</v>
      </c>
      <c r="E46" t="s">
        <v>432</v>
      </c>
      <c r="F46" t="s">
        <v>433</v>
      </c>
      <c r="G46" t="s">
        <v>388</v>
      </c>
      <c r="H46" t="s">
        <v>149</v>
      </c>
      <c r="I46" t="s">
        <v>434</v>
      </c>
      <c r="J46" s="65">
        <v>2.5499999999999998</v>
      </c>
      <c r="K46" t="s">
        <v>101</v>
      </c>
      <c r="L46" s="66">
        <v>4.1700000000000001E-2</v>
      </c>
      <c r="M46" s="66">
        <v>1.17E-2</v>
      </c>
      <c r="N46" s="65">
        <v>2378249</v>
      </c>
      <c r="O46" s="65">
        <v>107.8</v>
      </c>
      <c r="P46" s="65">
        <v>0</v>
      </c>
      <c r="Q46" s="65">
        <v>2563.752422</v>
      </c>
      <c r="R46" s="66">
        <v>6.7999999999999996E-3</v>
      </c>
      <c r="S46" s="66">
        <v>2.0500000000000001E-2</v>
      </c>
      <c r="T46" s="66">
        <v>1.2999999999999999E-3</v>
      </c>
    </row>
    <row r="47" spans="1:20">
      <c r="A47" t="s">
        <v>435</v>
      </c>
      <c r="B47" t="s">
        <v>436</v>
      </c>
      <c r="C47" t="s">
        <v>99</v>
      </c>
      <c r="D47" t="s">
        <v>122</v>
      </c>
      <c r="E47" t="s">
        <v>432</v>
      </c>
      <c r="F47" t="s">
        <v>433</v>
      </c>
      <c r="G47" t="s">
        <v>388</v>
      </c>
      <c r="H47" t="s">
        <v>149</v>
      </c>
      <c r="I47" t="s">
        <v>437</v>
      </c>
      <c r="J47" s="65">
        <v>4.49</v>
      </c>
      <c r="K47" t="s">
        <v>101</v>
      </c>
      <c r="L47" s="66">
        <v>2.58E-2</v>
      </c>
      <c r="M47" s="66">
        <v>1.5299999999999999E-2</v>
      </c>
      <c r="N47" s="65">
        <v>2256307</v>
      </c>
      <c r="O47" s="65">
        <v>104.74</v>
      </c>
      <c r="P47" s="65">
        <v>0</v>
      </c>
      <c r="Q47" s="65">
        <v>2363.2559517999998</v>
      </c>
      <c r="R47" s="66">
        <v>1.0699999999999999E-2</v>
      </c>
      <c r="S47" s="66">
        <v>1.89E-2</v>
      </c>
      <c r="T47" s="66">
        <v>1.1999999999999999E-3</v>
      </c>
    </row>
    <row r="48" spans="1:20">
      <c r="A48" t="s">
        <v>438</v>
      </c>
      <c r="B48" t="s">
        <v>439</v>
      </c>
      <c r="C48" t="s">
        <v>99</v>
      </c>
      <c r="D48" t="s">
        <v>122</v>
      </c>
      <c r="E48" t="s">
        <v>440</v>
      </c>
      <c r="F48" t="s">
        <v>131</v>
      </c>
      <c r="G48" t="s">
        <v>383</v>
      </c>
      <c r="H48" t="s">
        <v>212</v>
      </c>
      <c r="I48" t="s">
        <v>398</v>
      </c>
      <c r="J48" s="65">
        <v>1.96</v>
      </c>
      <c r="K48" t="s">
        <v>101</v>
      </c>
      <c r="L48" s="66">
        <v>2.1600000000000001E-2</v>
      </c>
      <c r="M48" s="66">
        <v>8.3000000000000001E-3</v>
      </c>
      <c r="N48" s="65">
        <v>250681.82</v>
      </c>
      <c r="O48" s="65">
        <v>102.64</v>
      </c>
      <c r="P48" s="65">
        <v>0</v>
      </c>
      <c r="Q48" s="65">
        <v>257.29982004800002</v>
      </c>
      <c r="R48" s="66">
        <v>6.9999999999999999E-4</v>
      </c>
      <c r="S48" s="66">
        <v>2.0999999999999999E-3</v>
      </c>
      <c r="T48" s="66">
        <v>1E-4</v>
      </c>
    </row>
    <row r="49" spans="1:20">
      <c r="A49" t="s">
        <v>441</v>
      </c>
      <c r="B49" t="s">
        <v>442</v>
      </c>
      <c r="C49" t="s">
        <v>99</v>
      </c>
      <c r="D49" t="s">
        <v>122</v>
      </c>
      <c r="E49" t="s">
        <v>443</v>
      </c>
      <c r="F49" t="s">
        <v>444</v>
      </c>
      <c r="G49" t="s">
        <v>388</v>
      </c>
      <c r="H49" t="s">
        <v>149</v>
      </c>
      <c r="I49" t="s">
        <v>445</v>
      </c>
      <c r="J49" s="65">
        <v>2.58</v>
      </c>
      <c r="K49" t="s">
        <v>101</v>
      </c>
      <c r="L49" s="66">
        <v>2.75E-2</v>
      </c>
      <c r="M49" s="66">
        <v>1.18E-2</v>
      </c>
      <c r="N49" s="65">
        <v>904075.24</v>
      </c>
      <c r="O49" s="65">
        <v>105.01</v>
      </c>
      <c r="P49" s="65">
        <v>0</v>
      </c>
      <c r="Q49" s="65">
        <v>949.36940952400005</v>
      </c>
      <c r="R49" s="66">
        <v>2.5999999999999999E-3</v>
      </c>
      <c r="S49" s="66">
        <v>7.6E-3</v>
      </c>
      <c r="T49" s="66">
        <v>5.0000000000000001E-4</v>
      </c>
    </row>
    <row r="50" spans="1:20">
      <c r="A50" t="s">
        <v>446</v>
      </c>
      <c r="B50" t="s">
        <v>447</v>
      </c>
      <c r="C50" t="s">
        <v>99</v>
      </c>
      <c r="D50" t="s">
        <v>122</v>
      </c>
      <c r="E50" t="s">
        <v>448</v>
      </c>
      <c r="F50" t="s">
        <v>433</v>
      </c>
      <c r="G50" t="s">
        <v>393</v>
      </c>
      <c r="H50" t="s">
        <v>149</v>
      </c>
      <c r="I50" t="s">
        <v>449</v>
      </c>
      <c r="J50" s="65">
        <v>3.41</v>
      </c>
      <c r="K50" t="s">
        <v>101</v>
      </c>
      <c r="L50" s="66">
        <v>2.9499999999999998E-2</v>
      </c>
      <c r="M50" s="66">
        <v>1.3899999999999999E-2</v>
      </c>
      <c r="N50" s="65">
        <v>595914.1</v>
      </c>
      <c r="O50" s="65">
        <v>105.39</v>
      </c>
      <c r="P50" s="65">
        <v>0</v>
      </c>
      <c r="Q50" s="65">
        <v>628.03386998999997</v>
      </c>
      <c r="R50" s="66">
        <v>2E-3</v>
      </c>
      <c r="S50" s="66">
        <v>5.0000000000000001E-3</v>
      </c>
      <c r="T50" s="66">
        <v>2.9999999999999997E-4</v>
      </c>
    </row>
    <row r="51" spans="1:20">
      <c r="A51" t="s">
        <v>450</v>
      </c>
      <c r="B51" t="s">
        <v>451</v>
      </c>
      <c r="C51" t="s">
        <v>99</v>
      </c>
      <c r="D51" t="s">
        <v>122</v>
      </c>
      <c r="E51" t="s">
        <v>452</v>
      </c>
      <c r="F51" t="s">
        <v>453</v>
      </c>
      <c r="G51" t="s">
        <v>393</v>
      </c>
      <c r="H51" t="s">
        <v>149</v>
      </c>
      <c r="I51" t="s">
        <v>454</v>
      </c>
      <c r="J51" s="65">
        <v>4.57</v>
      </c>
      <c r="K51" t="s">
        <v>101</v>
      </c>
      <c r="L51" s="66">
        <v>2.0500000000000001E-2</v>
      </c>
      <c r="M51" s="66">
        <v>1.47E-2</v>
      </c>
      <c r="N51" s="65">
        <v>2546028</v>
      </c>
      <c r="O51" s="65">
        <v>103.53</v>
      </c>
      <c r="P51" s="65">
        <v>0</v>
      </c>
      <c r="Q51" s="65">
        <v>2635.9027884000002</v>
      </c>
      <c r="R51" s="66">
        <v>6.0000000000000001E-3</v>
      </c>
      <c r="S51" s="66">
        <v>2.1000000000000001E-2</v>
      </c>
      <c r="T51" s="66">
        <v>1.4E-3</v>
      </c>
    </row>
    <row r="52" spans="1:20">
      <c r="A52" t="s">
        <v>455</v>
      </c>
      <c r="B52" t="s">
        <v>456</v>
      </c>
      <c r="C52" t="s">
        <v>99</v>
      </c>
      <c r="D52" t="s">
        <v>122</v>
      </c>
      <c r="E52" t="s">
        <v>457</v>
      </c>
      <c r="F52" t="s">
        <v>433</v>
      </c>
      <c r="G52" t="s">
        <v>397</v>
      </c>
      <c r="H52" t="s">
        <v>212</v>
      </c>
      <c r="I52" t="s">
        <v>458</v>
      </c>
      <c r="J52" s="65">
        <v>2.29</v>
      </c>
      <c r="K52" t="s">
        <v>101</v>
      </c>
      <c r="L52" s="66">
        <v>3.4200000000000001E-2</v>
      </c>
      <c r="M52" s="66">
        <v>1.1599999999999999E-2</v>
      </c>
      <c r="N52" s="65">
        <v>2636000</v>
      </c>
      <c r="O52" s="65">
        <v>106.7</v>
      </c>
      <c r="P52" s="65">
        <v>0</v>
      </c>
      <c r="Q52" s="65">
        <v>2812.6120000000001</v>
      </c>
      <c r="R52" s="66">
        <v>7.1000000000000004E-3</v>
      </c>
      <c r="S52" s="66">
        <v>2.24E-2</v>
      </c>
      <c r="T52" s="66">
        <v>1.5E-3</v>
      </c>
    </row>
    <row r="53" spans="1:20">
      <c r="A53" t="s">
        <v>459</v>
      </c>
      <c r="B53" t="s">
        <v>460</v>
      </c>
      <c r="C53" t="s">
        <v>99</v>
      </c>
      <c r="D53" t="s">
        <v>122</v>
      </c>
      <c r="E53" t="s">
        <v>461</v>
      </c>
      <c r="F53" t="s">
        <v>433</v>
      </c>
      <c r="G53" t="s">
        <v>397</v>
      </c>
      <c r="H53" t="s">
        <v>212</v>
      </c>
      <c r="I53" t="s">
        <v>434</v>
      </c>
      <c r="J53" s="65">
        <v>2.27</v>
      </c>
      <c r="K53" t="s">
        <v>101</v>
      </c>
      <c r="L53" s="66">
        <v>4.2000000000000003E-2</v>
      </c>
      <c r="M53" s="66">
        <v>1.2699999999999999E-2</v>
      </c>
      <c r="N53" s="65">
        <v>267662</v>
      </c>
      <c r="O53" s="65">
        <v>107.36</v>
      </c>
      <c r="P53" s="65">
        <v>0</v>
      </c>
      <c r="Q53" s="65">
        <v>287.36192319999998</v>
      </c>
      <c r="R53" s="66">
        <v>5.9999999999999995E-4</v>
      </c>
      <c r="S53" s="66">
        <v>2.3E-3</v>
      </c>
      <c r="T53" s="66">
        <v>2.0000000000000001E-4</v>
      </c>
    </row>
    <row r="54" spans="1:20">
      <c r="A54" t="s">
        <v>462</v>
      </c>
      <c r="B54" t="s">
        <v>463</v>
      </c>
      <c r="C54" t="s">
        <v>99</v>
      </c>
      <c r="D54" t="s">
        <v>122</v>
      </c>
      <c r="E54" t="s">
        <v>461</v>
      </c>
      <c r="F54" t="s">
        <v>433</v>
      </c>
      <c r="G54" t="s">
        <v>397</v>
      </c>
      <c r="H54" t="s">
        <v>212</v>
      </c>
      <c r="I54" t="s">
        <v>464</v>
      </c>
      <c r="J54" s="65">
        <v>3.51</v>
      </c>
      <c r="K54" t="s">
        <v>101</v>
      </c>
      <c r="L54" s="66">
        <v>4.2999999999999997E-2</v>
      </c>
      <c r="M54" s="66">
        <v>1.67E-2</v>
      </c>
      <c r="N54" s="65">
        <v>1785895.12</v>
      </c>
      <c r="O54" s="65">
        <v>111.49</v>
      </c>
      <c r="P54" s="65">
        <v>0</v>
      </c>
      <c r="Q54" s="65">
        <v>1991.094469288</v>
      </c>
      <c r="R54" s="66">
        <v>1.5E-3</v>
      </c>
      <c r="S54" s="66">
        <v>1.5900000000000001E-2</v>
      </c>
      <c r="T54" s="66">
        <v>1E-3</v>
      </c>
    </row>
    <row r="55" spans="1:20">
      <c r="A55" t="s">
        <v>465</v>
      </c>
      <c r="B55" t="s">
        <v>466</v>
      </c>
      <c r="C55" t="s">
        <v>99</v>
      </c>
      <c r="D55" t="s">
        <v>122</v>
      </c>
      <c r="E55" t="s">
        <v>467</v>
      </c>
      <c r="F55" t="s">
        <v>468</v>
      </c>
      <c r="G55" t="s">
        <v>397</v>
      </c>
      <c r="H55" t="s">
        <v>212</v>
      </c>
      <c r="I55" t="s">
        <v>469</v>
      </c>
      <c r="J55" s="65">
        <v>6.53</v>
      </c>
      <c r="K55" t="s">
        <v>101</v>
      </c>
      <c r="L55" s="66">
        <v>2.7400000000000001E-2</v>
      </c>
      <c r="M55" s="66">
        <v>2.6200000000000001E-2</v>
      </c>
      <c r="N55" s="65">
        <v>3173000</v>
      </c>
      <c r="O55" s="65">
        <v>101.43</v>
      </c>
      <c r="P55" s="65">
        <v>0</v>
      </c>
      <c r="Q55" s="65">
        <v>3218.3739</v>
      </c>
      <c r="R55" s="66">
        <v>4.1999999999999997E-3</v>
      </c>
      <c r="S55" s="66">
        <v>2.5700000000000001E-2</v>
      </c>
      <c r="T55" s="66">
        <v>1.6999999999999999E-3</v>
      </c>
    </row>
    <row r="56" spans="1:20">
      <c r="A56" t="s">
        <v>470</v>
      </c>
      <c r="B56" t="s">
        <v>471</v>
      </c>
      <c r="C56" t="s">
        <v>99</v>
      </c>
      <c r="D56" t="s">
        <v>122</v>
      </c>
      <c r="E56" t="s">
        <v>467</v>
      </c>
      <c r="F56" t="s">
        <v>468</v>
      </c>
      <c r="G56" t="s">
        <v>397</v>
      </c>
      <c r="H56" t="s">
        <v>212</v>
      </c>
      <c r="I56" t="s">
        <v>464</v>
      </c>
      <c r="J56" s="65">
        <v>4.49</v>
      </c>
      <c r="K56" t="s">
        <v>101</v>
      </c>
      <c r="L56" s="66">
        <v>2.1999999999999999E-2</v>
      </c>
      <c r="M56" s="66">
        <v>1.7999999999999999E-2</v>
      </c>
      <c r="N56" s="65">
        <v>311982</v>
      </c>
      <c r="O56" s="65">
        <v>101.82</v>
      </c>
      <c r="P56" s="65">
        <v>0</v>
      </c>
      <c r="Q56" s="65">
        <v>317.66007239999999</v>
      </c>
      <c r="R56" s="66">
        <v>2.0000000000000001E-4</v>
      </c>
      <c r="S56" s="66">
        <v>2.5000000000000001E-3</v>
      </c>
      <c r="T56" s="66">
        <v>2.0000000000000001E-4</v>
      </c>
    </row>
    <row r="57" spans="1:20">
      <c r="A57" t="s">
        <v>472</v>
      </c>
      <c r="B57" t="s">
        <v>473</v>
      </c>
      <c r="C57" t="s">
        <v>99</v>
      </c>
      <c r="D57" t="s">
        <v>122</v>
      </c>
      <c r="E57" t="s">
        <v>474</v>
      </c>
      <c r="F57" t="s">
        <v>131</v>
      </c>
      <c r="G57" t="s">
        <v>397</v>
      </c>
      <c r="H57" t="s">
        <v>212</v>
      </c>
      <c r="I57" t="s">
        <v>248</v>
      </c>
      <c r="J57" s="65">
        <v>3.98</v>
      </c>
      <c r="K57" t="s">
        <v>101</v>
      </c>
      <c r="L57" s="66">
        <v>2.5000000000000001E-2</v>
      </c>
      <c r="M57" s="66">
        <v>2.4199999999999999E-2</v>
      </c>
      <c r="N57" s="65">
        <v>1046646</v>
      </c>
      <c r="O57" s="65">
        <v>101.5</v>
      </c>
      <c r="P57" s="65">
        <v>0</v>
      </c>
      <c r="Q57" s="65">
        <v>1062.3456900000001</v>
      </c>
      <c r="R57" s="66">
        <v>8.9999999999999998E-4</v>
      </c>
      <c r="S57" s="66">
        <v>8.5000000000000006E-3</v>
      </c>
      <c r="T57" s="66">
        <v>5.9999999999999995E-4</v>
      </c>
    </row>
    <row r="58" spans="1:20">
      <c r="A58" t="s">
        <v>475</v>
      </c>
      <c r="B58" t="s">
        <v>476</v>
      </c>
      <c r="C58" t="s">
        <v>99</v>
      </c>
      <c r="D58" t="s">
        <v>122</v>
      </c>
      <c r="E58" t="s">
        <v>477</v>
      </c>
      <c r="F58" t="s">
        <v>433</v>
      </c>
      <c r="G58" t="s">
        <v>393</v>
      </c>
      <c r="H58" t="s">
        <v>149</v>
      </c>
      <c r="I58" t="s">
        <v>478</v>
      </c>
      <c r="J58" s="65">
        <v>6.23</v>
      </c>
      <c r="K58" t="s">
        <v>101</v>
      </c>
      <c r="L58" s="66">
        <v>2.8000000000000001E-2</v>
      </c>
      <c r="M58" s="66">
        <v>2.5499999999999998E-2</v>
      </c>
      <c r="N58" s="65">
        <v>3662000</v>
      </c>
      <c r="O58" s="65">
        <v>102.1</v>
      </c>
      <c r="P58" s="65">
        <v>0</v>
      </c>
      <c r="Q58" s="65">
        <v>3738.902</v>
      </c>
      <c r="R58" s="66">
        <v>7.1000000000000004E-3</v>
      </c>
      <c r="S58" s="66">
        <v>2.98E-2</v>
      </c>
      <c r="T58" s="66">
        <v>2E-3</v>
      </c>
    </row>
    <row r="59" spans="1:20">
      <c r="A59" t="s">
        <v>479</v>
      </c>
      <c r="B59" t="s">
        <v>480</v>
      </c>
      <c r="C59" t="s">
        <v>99</v>
      </c>
      <c r="D59" t="s">
        <v>122</v>
      </c>
      <c r="E59" t="s">
        <v>481</v>
      </c>
      <c r="F59" t="s">
        <v>322</v>
      </c>
      <c r="G59" t="s">
        <v>406</v>
      </c>
      <c r="H59" t="s">
        <v>212</v>
      </c>
      <c r="I59" t="s">
        <v>434</v>
      </c>
      <c r="J59" s="65">
        <v>4.59</v>
      </c>
      <c r="K59" t="s">
        <v>101</v>
      </c>
      <c r="L59" s="66">
        <v>2.7E-2</v>
      </c>
      <c r="M59" s="66">
        <v>3.8800000000000001E-2</v>
      </c>
      <c r="N59" s="65">
        <v>2804660.3</v>
      </c>
      <c r="O59" s="65">
        <v>95.6</v>
      </c>
      <c r="P59" s="65">
        <v>0</v>
      </c>
      <c r="Q59" s="65">
        <v>2681.2552467999999</v>
      </c>
      <c r="R59" s="66">
        <v>3.3999999999999998E-3</v>
      </c>
      <c r="S59" s="66">
        <v>2.1399999999999999E-2</v>
      </c>
      <c r="T59" s="66">
        <v>1.4E-3</v>
      </c>
    </row>
    <row r="60" spans="1:20">
      <c r="A60" t="s">
        <v>482</v>
      </c>
      <c r="B60" t="s">
        <v>483</v>
      </c>
      <c r="C60" t="s">
        <v>99</v>
      </c>
      <c r="D60" t="s">
        <v>122</v>
      </c>
      <c r="E60" t="s">
        <v>484</v>
      </c>
      <c r="F60" t="s">
        <v>322</v>
      </c>
      <c r="G60" t="s">
        <v>402</v>
      </c>
      <c r="H60" t="s">
        <v>149</v>
      </c>
      <c r="I60" t="s">
        <v>398</v>
      </c>
      <c r="J60" s="65">
        <v>1.48</v>
      </c>
      <c r="K60" t="s">
        <v>101</v>
      </c>
      <c r="L60" s="66">
        <v>4.5499999999999999E-2</v>
      </c>
      <c r="M60" s="66">
        <v>8.0999999999999996E-3</v>
      </c>
      <c r="N60" s="65">
        <v>432103.92</v>
      </c>
      <c r="O60" s="65">
        <v>105.56</v>
      </c>
      <c r="P60" s="65">
        <v>230.79728</v>
      </c>
      <c r="Q60" s="65">
        <v>686.92617795199999</v>
      </c>
      <c r="R60" s="66">
        <v>3.7000000000000002E-3</v>
      </c>
      <c r="S60" s="66">
        <v>5.4999999999999997E-3</v>
      </c>
      <c r="T60" s="66">
        <v>4.0000000000000002E-4</v>
      </c>
    </row>
    <row r="61" spans="1:20">
      <c r="A61" t="s">
        <v>485</v>
      </c>
      <c r="B61" t="s">
        <v>486</v>
      </c>
      <c r="C61" t="s">
        <v>99</v>
      </c>
      <c r="D61" t="s">
        <v>122</v>
      </c>
      <c r="E61" t="s">
        <v>484</v>
      </c>
      <c r="F61" t="s">
        <v>322</v>
      </c>
      <c r="G61" t="s">
        <v>402</v>
      </c>
      <c r="H61" t="s">
        <v>149</v>
      </c>
      <c r="I61" t="s">
        <v>248</v>
      </c>
      <c r="J61" s="65">
        <v>3.09</v>
      </c>
      <c r="K61" t="s">
        <v>101</v>
      </c>
      <c r="L61" s="66">
        <v>3.2899999999999999E-2</v>
      </c>
      <c r="M61" s="66">
        <v>1.7500000000000002E-2</v>
      </c>
      <c r="N61" s="65">
        <v>1138404.75</v>
      </c>
      <c r="O61" s="65">
        <v>105.66</v>
      </c>
      <c r="P61" s="65">
        <v>0</v>
      </c>
      <c r="Q61" s="65">
        <v>1202.8384588500001</v>
      </c>
      <c r="R61" s="66">
        <v>2.5000000000000001E-3</v>
      </c>
      <c r="S61" s="66">
        <v>9.5999999999999992E-3</v>
      </c>
      <c r="T61" s="66">
        <v>5.9999999999999995E-4</v>
      </c>
    </row>
    <row r="62" spans="1:20">
      <c r="A62" s="67" t="s">
        <v>295</v>
      </c>
      <c r="B62" s="14"/>
      <c r="C62" s="14"/>
      <c r="D62" s="14"/>
      <c r="E62" s="14"/>
      <c r="J62" s="69">
        <v>2.36</v>
      </c>
      <c r="M62" s="68">
        <v>2.64E-2</v>
      </c>
      <c r="N62" s="69">
        <v>8657915.1999999993</v>
      </c>
      <c r="P62" s="69">
        <v>0</v>
      </c>
      <c r="Q62" s="69">
        <v>8185.7111299799999</v>
      </c>
      <c r="S62" s="68">
        <v>6.5299999999999997E-2</v>
      </c>
      <c r="T62" s="68">
        <v>4.3E-3</v>
      </c>
    </row>
    <row r="63" spans="1:20">
      <c r="A63" t="s">
        <v>487</v>
      </c>
      <c r="B63" t="s">
        <v>488</v>
      </c>
      <c r="C63" t="s">
        <v>99</v>
      </c>
      <c r="D63" t="s">
        <v>122</v>
      </c>
      <c r="E63" t="s">
        <v>489</v>
      </c>
      <c r="F63" t="s">
        <v>490</v>
      </c>
      <c r="G63" t="s">
        <v>211</v>
      </c>
      <c r="H63" t="s">
        <v>212</v>
      </c>
      <c r="I63" t="s">
        <v>491</v>
      </c>
      <c r="J63" s="65">
        <v>2.06</v>
      </c>
      <c r="K63" t="s">
        <v>101</v>
      </c>
      <c r="L63" s="66">
        <v>2.9000000000000001E-2</v>
      </c>
      <c r="M63" s="66">
        <v>1.9400000000000001E-2</v>
      </c>
      <c r="N63" s="65">
        <v>3941866</v>
      </c>
      <c r="O63" s="65">
        <v>94.02</v>
      </c>
      <c r="P63" s="65">
        <v>0</v>
      </c>
      <c r="Q63" s="65">
        <v>3706.1424132000002</v>
      </c>
      <c r="R63" s="66">
        <v>4.4000000000000003E-3</v>
      </c>
      <c r="S63" s="66">
        <v>2.9600000000000001E-2</v>
      </c>
      <c r="T63" s="66">
        <v>1.9E-3</v>
      </c>
    </row>
    <row r="64" spans="1:20">
      <c r="A64" t="s">
        <v>492</v>
      </c>
      <c r="B64" t="s">
        <v>493</v>
      </c>
      <c r="C64" t="s">
        <v>99</v>
      </c>
      <c r="D64" t="s">
        <v>122</v>
      </c>
      <c r="E64" t="s">
        <v>494</v>
      </c>
      <c r="F64" t="s">
        <v>495</v>
      </c>
      <c r="G64" t="s">
        <v>340</v>
      </c>
      <c r="H64" t="s">
        <v>212</v>
      </c>
      <c r="I64" t="s">
        <v>496</v>
      </c>
      <c r="J64" s="65">
        <v>2.19</v>
      </c>
      <c r="K64" t="s">
        <v>101</v>
      </c>
      <c r="L64" s="66">
        <v>3.49E-2</v>
      </c>
      <c r="M64" s="66">
        <v>2.2700000000000001E-2</v>
      </c>
      <c r="N64" s="65">
        <v>1136446.2</v>
      </c>
      <c r="O64" s="65">
        <v>93.44</v>
      </c>
      <c r="P64" s="65">
        <v>0</v>
      </c>
      <c r="Q64" s="65">
        <v>1061.8953292799999</v>
      </c>
      <c r="R64" s="66">
        <v>8.0000000000000004E-4</v>
      </c>
      <c r="S64" s="66">
        <v>8.5000000000000006E-3</v>
      </c>
      <c r="T64" s="66">
        <v>5.9999999999999995E-4</v>
      </c>
    </row>
    <row r="65" spans="1:20">
      <c r="A65" t="s">
        <v>497</v>
      </c>
      <c r="B65" t="s">
        <v>498</v>
      </c>
      <c r="C65" t="s">
        <v>99</v>
      </c>
      <c r="D65" t="s">
        <v>122</v>
      </c>
      <c r="E65" t="s">
        <v>467</v>
      </c>
      <c r="F65" t="s">
        <v>468</v>
      </c>
      <c r="G65" t="s">
        <v>397</v>
      </c>
      <c r="H65" t="s">
        <v>212</v>
      </c>
      <c r="I65" t="s">
        <v>398</v>
      </c>
      <c r="J65" s="65">
        <v>2.78</v>
      </c>
      <c r="K65" t="s">
        <v>101</v>
      </c>
      <c r="L65" s="66">
        <v>5.6000000000000001E-2</v>
      </c>
      <c r="M65" s="66">
        <v>2.6599999999999999E-2</v>
      </c>
      <c r="N65" s="65">
        <v>1126728</v>
      </c>
      <c r="O65" s="65">
        <v>102.5</v>
      </c>
      <c r="P65" s="65">
        <v>0</v>
      </c>
      <c r="Q65" s="65">
        <v>1154.8961999999999</v>
      </c>
      <c r="R65" s="66">
        <v>3.8999999999999998E-3</v>
      </c>
      <c r="S65" s="66">
        <v>9.1999999999999998E-3</v>
      </c>
      <c r="T65" s="66">
        <v>5.9999999999999995E-4</v>
      </c>
    </row>
    <row r="66" spans="1:20">
      <c r="A66" t="s">
        <v>499</v>
      </c>
      <c r="B66" t="s">
        <v>500</v>
      </c>
      <c r="C66" t="s">
        <v>99</v>
      </c>
      <c r="D66" t="s">
        <v>122</v>
      </c>
      <c r="E66" t="s">
        <v>481</v>
      </c>
      <c r="F66" t="s">
        <v>322</v>
      </c>
      <c r="G66" t="s">
        <v>406</v>
      </c>
      <c r="H66" t="s">
        <v>212</v>
      </c>
      <c r="I66" t="s">
        <v>501</v>
      </c>
      <c r="J66" s="65">
        <v>2.73</v>
      </c>
      <c r="K66" t="s">
        <v>101</v>
      </c>
      <c r="L66" s="66">
        <v>4.7E-2</v>
      </c>
      <c r="M66" s="66">
        <v>3.9699999999999999E-2</v>
      </c>
      <c r="N66" s="65">
        <v>2452875</v>
      </c>
      <c r="O66" s="65">
        <v>92.25</v>
      </c>
      <c r="P66" s="65">
        <v>0</v>
      </c>
      <c r="Q66" s="65">
        <v>2262.7771874999999</v>
      </c>
      <c r="R66" s="66">
        <v>3.8999999999999998E-3</v>
      </c>
      <c r="S66" s="66">
        <v>1.8100000000000002E-2</v>
      </c>
      <c r="T66" s="66">
        <v>1.1999999999999999E-3</v>
      </c>
    </row>
    <row r="67" spans="1:20">
      <c r="A67" s="67" t="s">
        <v>502</v>
      </c>
      <c r="B67" s="14"/>
      <c r="C67" s="14"/>
      <c r="D67" s="14"/>
      <c r="E67" s="14"/>
      <c r="J67" s="69">
        <v>0</v>
      </c>
      <c r="M67" s="68">
        <v>0</v>
      </c>
      <c r="N67" s="69">
        <v>0</v>
      </c>
      <c r="P67" s="69">
        <v>0</v>
      </c>
      <c r="Q67" s="69">
        <v>0</v>
      </c>
      <c r="S67" s="68">
        <v>0</v>
      </c>
      <c r="T67" s="68">
        <v>0</v>
      </c>
    </row>
    <row r="68" spans="1:20">
      <c r="A68" t="s">
        <v>236</v>
      </c>
      <c r="B68" t="s">
        <v>236</v>
      </c>
      <c r="C68" s="14"/>
      <c r="D68" s="14"/>
      <c r="E68" s="14"/>
      <c r="F68" t="s">
        <v>236</v>
      </c>
      <c r="G68" t="s">
        <v>236</v>
      </c>
      <c r="J68" s="65">
        <v>0</v>
      </c>
      <c r="K68" t="s">
        <v>236</v>
      </c>
      <c r="L68" s="66">
        <v>0</v>
      </c>
      <c r="M68" s="66">
        <v>0</v>
      </c>
      <c r="N68" s="65">
        <v>0</v>
      </c>
      <c r="O68" s="65">
        <v>0</v>
      </c>
      <c r="Q68" s="65">
        <v>0</v>
      </c>
      <c r="R68" s="66">
        <v>0</v>
      </c>
      <c r="S68" s="66">
        <v>0</v>
      </c>
      <c r="T68" s="66">
        <v>0</v>
      </c>
    </row>
    <row r="69" spans="1:20">
      <c r="A69" s="67" t="s">
        <v>240</v>
      </c>
      <c r="B69" s="14"/>
      <c r="C69" s="14"/>
      <c r="D69" s="14"/>
      <c r="E69" s="14"/>
      <c r="J69" s="69">
        <v>4.29</v>
      </c>
      <c r="M69" s="68">
        <v>3.8100000000000002E-2</v>
      </c>
      <c r="N69" s="69">
        <v>1832000</v>
      </c>
      <c r="P69" s="69">
        <v>0</v>
      </c>
      <c r="Q69" s="69">
        <v>6240.1731240999998</v>
      </c>
      <c r="S69" s="68">
        <v>4.9799999999999997E-2</v>
      </c>
      <c r="T69" s="68">
        <v>3.3E-3</v>
      </c>
    </row>
    <row r="70" spans="1:20">
      <c r="A70" s="67" t="s">
        <v>296</v>
      </c>
      <c r="B70" s="14"/>
      <c r="C70" s="14"/>
      <c r="D70" s="14"/>
      <c r="E70" s="14"/>
      <c r="J70" s="69">
        <v>0</v>
      </c>
      <c r="M70" s="68">
        <v>0</v>
      </c>
      <c r="N70" s="69">
        <v>0</v>
      </c>
      <c r="P70" s="69">
        <v>0</v>
      </c>
      <c r="Q70" s="69">
        <v>0</v>
      </c>
      <c r="S70" s="68">
        <v>0</v>
      </c>
      <c r="T70" s="68">
        <v>0</v>
      </c>
    </row>
    <row r="71" spans="1:20">
      <c r="A71" t="s">
        <v>236</v>
      </c>
      <c r="B71" t="s">
        <v>236</v>
      </c>
      <c r="C71" s="14"/>
      <c r="D71" s="14"/>
      <c r="E71" s="14"/>
      <c r="F71" t="s">
        <v>236</v>
      </c>
      <c r="G71" t="s">
        <v>236</v>
      </c>
      <c r="J71" s="65">
        <v>0</v>
      </c>
      <c r="K71" t="s">
        <v>236</v>
      </c>
      <c r="L71" s="66">
        <v>0</v>
      </c>
      <c r="M71" s="66">
        <v>0</v>
      </c>
      <c r="N71" s="65">
        <v>0</v>
      </c>
      <c r="O71" s="65">
        <v>0</v>
      </c>
      <c r="Q71" s="65">
        <v>0</v>
      </c>
      <c r="R71" s="66">
        <v>0</v>
      </c>
      <c r="S71" s="66">
        <v>0</v>
      </c>
      <c r="T71" s="66">
        <v>0</v>
      </c>
    </row>
    <row r="72" spans="1:20">
      <c r="A72" s="67" t="s">
        <v>297</v>
      </c>
      <c r="B72" s="14"/>
      <c r="C72" s="14"/>
      <c r="D72" s="14"/>
      <c r="E72" s="14"/>
      <c r="J72" s="69">
        <v>4.29</v>
      </c>
      <c r="M72" s="68">
        <v>3.8100000000000002E-2</v>
      </c>
      <c r="N72" s="69">
        <v>1832000</v>
      </c>
      <c r="P72" s="69">
        <v>0</v>
      </c>
      <c r="Q72" s="69">
        <v>6240.1731240999998</v>
      </c>
      <c r="S72" s="68">
        <v>4.9799999999999997E-2</v>
      </c>
      <c r="T72" s="68">
        <v>3.3E-3</v>
      </c>
    </row>
    <row r="73" spans="1:20">
      <c r="A73" t="s">
        <v>503</v>
      </c>
      <c r="B73" t="s">
        <v>504</v>
      </c>
      <c r="C73" t="s">
        <v>122</v>
      </c>
      <c r="D73" t="s">
        <v>505</v>
      </c>
      <c r="E73" t="s">
        <v>506</v>
      </c>
      <c r="F73" t="s">
        <v>507</v>
      </c>
      <c r="G73" t="s">
        <v>508</v>
      </c>
      <c r="H73" t="s">
        <v>509</v>
      </c>
      <c r="I73" t="s">
        <v>510</v>
      </c>
      <c r="J73" s="65">
        <v>6.67</v>
      </c>
      <c r="K73" t="s">
        <v>105</v>
      </c>
      <c r="L73" s="66">
        <v>4.1300000000000003E-2</v>
      </c>
      <c r="M73" s="66">
        <v>3.6600000000000001E-2</v>
      </c>
      <c r="N73" s="65">
        <v>722000</v>
      </c>
      <c r="O73" s="65">
        <v>104.40945833795014</v>
      </c>
      <c r="P73" s="65">
        <v>0</v>
      </c>
      <c r="Q73" s="65">
        <v>2457.506302792</v>
      </c>
      <c r="R73" s="66">
        <v>0</v>
      </c>
      <c r="S73" s="66">
        <v>1.9599999999999999E-2</v>
      </c>
      <c r="T73" s="66">
        <v>1.2999999999999999E-3</v>
      </c>
    </row>
    <row r="74" spans="1:20">
      <c r="A74" t="s">
        <v>511</v>
      </c>
      <c r="B74" t="s">
        <v>512</v>
      </c>
      <c r="C74" t="s">
        <v>513</v>
      </c>
      <c r="D74" t="s">
        <v>505</v>
      </c>
      <c r="E74" t="s">
        <v>514</v>
      </c>
      <c r="F74" t="s">
        <v>515</v>
      </c>
      <c r="G74" t="s">
        <v>516</v>
      </c>
      <c r="H74" t="s">
        <v>517</v>
      </c>
      <c r="I74" t="s">
        <v>518</v>
      </c>
      <c r="J74" s="65">
        <v>2.74</v>
      </c>
      <c r="K74" t="s">
        <v>105</v>
      </c>
      <c r="L74" s="66">
        <v>5.3800000000000001E-2</v>
      </c>
      <c r="M74" s="66">
        <v>3.9100000000000003E-2</v>
      </c>
      <c r="N74" s="65">
        <v>1110000</v>
      </c>
      <c r="O74" s="65">
        <v>104.53398610810811</v>
      </c>
      <c r="P74" s="65">
        <v>0</v>
      </c>
      <c r="Q74" s="65">
        <v>3782.6668213080002</v>
      </c>
      <c r="R74" s="66">
        <v>5.9999999999999995E-4</v>
      </c>
      <c r="S74" s="66">
        <v>3.0200000000000001E-2</v>
      </c>
      <c r="T74" s="66">
        <v>2E-3</v>
      </c>
    </row>
    <row r="75" spans="1:20">
      <c r="A75" s="89" t="s">
        <v>242</v>
      </c>
      <c r="B75" s="14"/>
      <c r="C75" s="14"/>
      <c r="D75" s="14"/>
      <c r="E75" s="14"/>
    </row>
    <row r="76" spans="1:20">
      <c r="A76" s="89" t="s">
        <v>290</v>
      </c>
      <c r="B76" s="14"/>
      <c r="C76" s="14"/>
      <c r="D76" s="14"/>
      <c r="E76" s="14"/>
    </row>
    <row r="77" spans="1:20">
      <c r="A77" s="89" t="s">
        <v>291</v>
      </c>
      <c r="B77" s="14"/>
      <c r="C77" s="14"/>
      <c r="D77" s="14"/>
      <c r="E77" s="14"/>
    </row>
    <row r="78" spans="1:20">
      <c r="A78" s="89" t="s">
        <v>292</v>
      </c>
      <c r="B78" s="14"/>
      <c r="C78" s="14"/>
      <c r="D78" s="14"/>
      <c r="E78" s="14"/>
    </row>
    <row r="79" spans="1:20">
      <c r="A79" s="89" t="s">
        <v>293</v>
      </c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8" style="13" customWidth="1"/>
    <col min="2" max="2" width="15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BI5" s="16"/>
    </row>
    <row r="6" spans="1:61" ht="26.25" customHeight="1">
      <c r="A6" s="103" t="s">
        <v>90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E6" s="16"/>
      <c r="BI6" s="16"/>
    </row>
    <row r="7" spans="1:61" s="16" customFormat="1" ht="20.25">
      <c r="A7" s="40" t="s">
        <v>47</v>
      </c>
      <c r="B7" s="41" t="s">
        <v>48</v>
      </c>
      <c r="C7" s="106" t="s">
        <v>69</v>
      </c>
      <c r="D7" s="106" t="s">
        <v>82</v>
      </c>
      <c r="E7" s="106" t="s">
        <v>49</v>
      </c>
      <c r="F7" s="106" t="s">
        <v>83</v>
      </c>
      <c r="G7" s="106" t="s">
        <v>52</v>
      </c>
      <c r="H7" s="97" t="s">
        <v>186</v>
      </c>
      <c r="I7" s="97" t="s">
        <v>187</v>
      </c>
      <c r="J7" s="97" t="s">
        <v>191</v>
      </c>
      <c r="K7" s="97" t="s">
        <v>55</v>
      </c>
      <c r="L7" s="97" t="s">
        <v>72</v>
      </c>
      <c r="M7" s="9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26945665.969999999</v>
      </c>
      <c r="I10" s="7"/>
      <c r="J10" s="63">
        <v>38.031512800000002</v>
      </c>
      <c r="K10" s="63">
        <v>415359.17411478399</v>
      </c>
      <c r="L10" s="7"/>
      <c r="M10" s="64">
        <v>1</v>
      </c>
      <c r="N10" s="64">
        <v>0.2185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25986548.109999999</v>
      </c>
      <c r="J11" s="69">
        <v>19.114740000000001</v>
      </c>
      <c r="K11" s="69">
        <v>280041.53803679999</v>
      </c>
      <c r="M11" s="68">
        <v>0.67420000000000002</v>
      </c>
      <c r="N11" s="68">
        <v>0.14729999999999999</v>
      </c>
    </row>
    <row r="12" spans="1:61">
      <c r="A12" s="67" t="s">
        <v>519</v>
      </c>
      <c r="D12" s="14"/>
      <c r="E12" s="14"/>
      <c r="F12" s="14"/>
      <c r="H12" s="69">
        <v>6611481.0999999996</v>
      </c>
      <c r="J12" s="69">
        <v>19.114740000000001</v>
      </c>
      <c r="K12" s="69">
        <v>152782.226085</v>
      </c>
      <c r="M12" s="68">
        <v>0.36780000000000002</v>
      </c>
      <c r="N12" s="68">
        <v>8.0399999999999999E-2</v>
      </c>
    </row>
    <row r="13" spans="1:61">
      <c r="A13" t="s">
        <v>520</v>
      </c>
      <c r="B13" t="s">
        <v>521</v>
      </c>
      <c r="C13" t="s">
        <v>99</v>
      </c>
      <c r="D13" t="s">
        <v>122</v>
      </c>
      <c r="E13" t="s">
        <v>522</v>
      </c>
      <c r="F13" t="s">
        <v>322</v>
      </c>
      <c r="G13" t="s">
        <v>101</v>
      </c>
      <c r="H13" s="65">
        <v>136062</v>
      </c>
      <c r="I13" s="65">
        <v>3182</v>
      </c>
      <c r="J13" s="65">
        <v>0</v>
      </c>
      <c r="K13" s="65">
        <v>4329.4928399999999</v>
      </c>
      <c r="L13" s="66">
        <v>6.9999999999999999E-4</v>
      </c>
      <c r="M13" s="66">
        <v>1.04E-2</v>
      </c>
      <c r="N13" s="66">
        <v>2.3E-3</v>
      </c>
    </row>
    <row r="14" spans="1:61">
      <c r="A14" t="s">
        <v>523</v>
      </c>
      <c r="B14" t="s">
        <v>524</v>
      </c>
      <c r="C14" t="s">
        <v>99</v>
      </c>
      <c r="D14" t="s">
        <v>122</v>
      </c>
      <c r="E14" t="s">
        <v>525</v>
      </c>
      <c r="F14" t="s">
        <v>453</v>
      </c>
      <c r="G14" t="s">
        <v>101</v>
      </c>
      <c r="H14" s="65">
        <v>18863</v>
      </c>
      <c r="I14" s="65">
        <v>22570</v>
      </c>
      <c r="J14" s="65">
        <v>0</v>
      </c>
      <c r="K14" s="65">
        <v>4257.3791000000001</v>
      </c>
      <c r="L14" s="66">
        <v>2.9999999999999997E-4</v>
      </c>
      <c r="M14" s="66">
        <v>1.0200000000000001E-2</v>
      </c>
      <c r="N14" s="66">
        <v>2.2000000000000001E-3</v>
      </c>
    </row>
    <row r="15" spans="1:61">
      <c r="A15" t="s">
        <v>526</v>
      </c>
      <c r="B15" t="s">
        <v>527</v>
      </c>
      <c r="C15" t="s">
        <v>99</v>
      </c>
      <c r="D15" t="s">
        <v>122</v>
      </c>
      <c r="E15" t="s">
        <v>452</v>
      </c>
      <c r="F15" t="s">
        <v>453</v>
      </c>
      <c r="G15" t="s">
        <v>101</v>
      </c>
      <c r="H15" s="65">
        <v>659913</v>
      </c>
      <c r="I15" s="65">
        <v>1251</v>
      </c>
      <c r="J15" s="65">
        <v>0</v>
      </c>
      <c r="K15" s="65">
        <v>8255.5116300000009</v>
      </c>
      <c r="L15" s="66">
        <v>1.4E-3</v>
      </c>
      <c r="M15" s="66">
        <v>1.9900000000000001E-2</v>
      </c>
      <c r="N15" s="66">
        <v>4.3E-3</v>
      </c>
    </row>
    <row r="16" spans="1:61">
      <c r="A16" t="s">
        <v>528</v>
      </c>
      <c r="B16" t="s">
        <v>529</v>
      </c>
      <c r="C16" t="s">
        <v>99</v>
      </c>
      <c r="D16" t="s">
        <v>122</v>
      </c>
      <c r="E16" t="s">
        <v>530</v>
      </c>
      <c r="F16" t="s">
        <v>426</v>
      </c>
      <c r="G16" t="s">
        <v>101</v>
      </c>
      <c r="H16" s="65">
        <v>147007</v>
      </c>
      <c r="I16" s="65">
        <v>3047</v>
      </c>
      <c r="J16" s="65">
        <v>0</v>
      </c>
      <c r="K16" s="65">
        <v>4479.3032899999998</v>
      </c>
      <c r="L16" s="66">
        <v>5.9999999999999995E-4</v>
      </c>
      <c r="M16" s="66">
        <v>1.0800000000000001E-2</v>
      </c>
      <c r="N16" s="66">
        <v>2.3999999999999998E-3</v>
      </c>
    </row>
    <row r="17" spans="1:14">
      <c r="A17" t="s">
        <v>531</v>
      </c>
      <c r="B17" t="s">
        <v>532</v>
      </c>
      <c r="C17" t="s">
        <v>99</v>
      </c>
      <c r="D17" t="s">
        <v>122</v>
      </c>
      <c r="E17" t="s">
        <v>533</v>
      </c>
      <c r="F17" t="s">
        <v>426</v>
      </c>
      <c r="G17" t="s">
        <v>101</v>
      </c>
      <c r="H17" s="65">
        <v>264568</v>
      </c>
      <c r="I17" s="65">
        <v>3230</v>
      </c>
      <c r="J17" s="65">
        <v>0</v>
      </c>
      <c r="K17" s="65">
        <v>8545.5463999999993</v>
      </c>
      <c r="L17" s="66">
        <v>1.1999999999999999E-3</v>
      </c>
      <c r="M17" s="66">
        <v>2.06E-2</v>
      </c>
      <c r="N17" s="66">
        <v>4.4999999999999997E-3</v>
      </c>
    </row>
    <row r="18" spans="1:14">
      <c r="A18" t="s">
        <v>534</v>
      </c>
      <c r="B18" t="s">
        <v>535</v>
      </c>
      <c r="C18" t="s">
        <v>99</v>
      </c>
      <c r="D18" t="s">
        <v>122</v>
      </c>
      <c r="E18" t="s">
        <v>536</v>
      </c>
      <c r="F18" t="s">
        <v>537</v>
      </c>
      <c r="G18" t="s">
        <v>101</v>
      </c>
      <c r="H18" s="65">
        <v>16658</v>
      </c>
      <c r="I18" s="65">
        <v>42200</v>
      </c>
      <c r="J18" s="65">
        <v>0</v>
      </c>
      <c r="K18" s="65">
        <v>7029.6760000000004</v>
      </c>
      <c r="L18" s="66">
        <v>4.0000000000000002E-4</v>
      </c>
      <c r="M18" s="66">
        <v>1.6899999999999998E-2</v>
      </c>
      <c r="N18" s="66">
        <v>3.7000000000000002E-3</v>
      </c>
    </row>
    <row r="19" spans="1:14">
      <c r="A19" t="s">
        <v>538</v>
      </c>
      <c r="B19" t="s">
        <v>539</v>
      </c>
      <c r="C19" t="s">
        <v>99</v>
      </c>
      <c r="D19" t="s">
        <v>122</v>
      </c>
      <c r="E19" t="s">
        <v>477</v>
      </c>
      <c r="F19" t="s">
        <v>433</v>
      </c>
      <c r="G19" t="s">
        <v>101</v>
      </c>
      <c r="H19" s="65">
        <v>52805</v>
      </c>
      <c r="I19" s="65">
        <v>2108</v>
      </c>
      <c r="J19" s="65">
        <v>0</v>
      </c>
      <c r="K19" s="65">
        <v>1113.1294</v>
      </c>
      <c r="L19" s="66">
        <v>1E-4</v>
      </c>
      <c r="M19" s="66">
        <v>2.7000000000000001E-3</v>
      </c>
      <c r="N19" s="66">
        <v>5.9999999999999995E-4</v>
      </c>
    </row>
    <row r="20" spans="1:14">
      <c r="A20" t="s">
        <v>540</v>
      </c>
      <c r="B20" t="s">
        <v>541</v>
      </c>
      <c r="C20" t="s">
        <v>99</v>
      </c>
      <c r="D20" t="s">
        <v>122</v>
      </c>
      <c r="E20" t="s">
        <v>542</v>
      </c>
      <c r="F20" t="s">
        <v>301</v>
      </c>
      <c r="G20" t="s">
        <v>101</v>
      </c>
      <c r="H20" s="65">
        <v>44656</v>
      </c>
      <c r="I20" s="65">
        <v>10440</v>
      </c>
      <c r="J20" s="65">
        <v>0</v>
      </c>
      <c r="K20" s="65">
        <v>4662.0864000000001</v>
      </c>
      <c r="L20" s="66">
        <v>4.0000000000000002E-4</v>
      </c>
      <c r="M20" s="66">
        <v>1.12E-2</v>
      </c>
      <c r="N20" s="66">
        <v>2.5000000000000001E-3</v>
      </c>
    </row>
    <row r="21" spans="1:14">
      <c r="A21" t="s">
        <v>543</v>
      </c>
      <c r="B21" t="s">
        <v>544</v>
      </c>
      <c r="C21" t="s">
        <v>99</v>
      </c>
      <c r="D21" t="s">
        <v>122</v>
      </c>
      <c r="E21" t="s">
        <v>545</v>
      </c>
      <c r="F21" t="s">
        <v>301</v>
      </c>
      <c r="G21" t="s">
        <v>101</v>
      </c>
      <c r="H21" s="65">
        <v>584530</v>
      </c>
      <c r="I21" s="65">
        <v>1552</v>
      </c>
      <c r="J21" s="65">
        <v>0</v>
      </c>
      <c r="K21" s="65">
        <v>9071.9056</v>
      </c>
      <c r="L21" s="66">
        <v>5.0000000000000001E-4</v>
      </c>
      <c r="M21" s="66">
        <v>2.18E-2</v>
      </c>
      <c r="N21" s="66">
        <v>4.7999999999999996E-3</v>
      </c>
    </row>
    <row r="22" spans="1:14">
      <c r="A22" t="s">
        <v>546</v>
      </c>
      <c r="B22" t="s">
        <v>547</v>
      </c>
      <c r="C22" t="s">
        <v>99</v>
      </c>
      <c r="D22" t="s">
        <v>122</v>
      </c>
      <c r="E22" t="s">
        <v>548</v>
      </c>
      <c r="F22" t="s">
        <v>301</v>
      </c>
      <c r="G22" t="s">
        <v>101</v>
      </c>
      <c r="H22" s="65">
        <v>737272</v>
      </c>
      <c r="I22" s="65">
        <v>2476</v>
      </c>
      <c r="J22" s="65">
        <v>0</v>
      </c>
      <c r="K22" s="65">
        <v>18254.854719999999</v>
      </c>
      <c r="L22" s="66">
        <v>5.0000000000000001E-4</v>
      </c>
      <c r="M22" s="66">
        <v>4.3900000000000002E-2</v>
      </c>
      <c r="N22" s="66">
        <v>9.5999999999999992E-3</v>
      </c>
    </row>
    <row r="23" spans="1:14">
      <c r="A23" t="s">
        <v>549</v>
      </c>
      <c r="B23" t="s">
        <v>550</v>
      </c>
      <c r="C23" t="s">
        <v>99</v>
      </c>
      <c r="D23" t="s">
        <v>122</v>
      </c>
      <c r="E23" t="s">
        <v>369</v>
      </c>
      <c r="F23" t="s">
        <v>301</v>
      </c>
      <c r="G23" t="s">
        <v>101</v>
      </c>
      <c r="H23" s="65">
        <v>17090</v>
      </c>
      <c r="I23" s="65">
        <v>10040</v>
      </c>
      <c r="J23" s="65">
        <v>0</v>
      </c>
      <c r="K23" s="65">
        <v>1715.836</v>
      </c>
      <c r="L23" s="66">
        <v>1E-4</v>
      </c>
      <c r="M23" s="66">
        <v>4.1000000000000003E-3</v>
      </c>
      <c r="N23" s="66">
        <v>8.9999999999999998E-4</v>
      </c>
    </row>
    <row r="24" spans="1:14">
      <c r="A24" t="s">
        <v>551</v>
      </c>
      <c r="B24" t="s">
        <v>552</v>
      </c>
      <c r="C24" t="s">
        <v>99</v>
      </c>
      <c r="D24" t="s">
        <v>122</v>
      </c>
      <c r="E24" t="s">
        <v>553</v>
      </c>
      <c r="F24" t="s">
        <v>301</v>
      </c>
      <c r="G24" t="s">
        <v>101</v>
      </c>
      <c r="H24" s="65">
        <v>433705</v>
      </c>
      <c r="I24" s="65">
        <v>2616</v>
      </c>
      <c r="J24" s="65">
        <v>0</v>
      </c>
      <c r="K24" s="65">
        <v>11345.7228</v>
      </c>
      <c r="L24" s="66">
        <v>2.9999999999999997E-4</v>
      </c>
      <c r="M24" s="66">
        <v>2.7300000000000001E-2</v>
      </c>
      <c r="N24" s="66">
        <v>6.0000000000000001E-3</v>
      </c>
    </row>
    <row r="25" spans="1:14">
      <c r="A25" t="s">
        <v>554</v>
      </c>
      <c r="B25" t="s">
        <v>555</v>
      </c>
      <c r="C25" t="s">
        <v>99</v>
      </c>
      <c r="D25" t="s">
        <v>122</v>
      </c>
      <c r="E25" t="s">
        <v>414</v>
      </c>
      <c r="F25" t="s">
        <v>352</v>
      </c>
      <c r="G25" t="s">
        <v>101</v>
      </c>
      <c r="H25" s="65">
        <v>188657</v>
      </c>
      <c r="I25" s="65">
        <v>2211</v>
      </c>
      <c r="J25" s="65">
        <v>0</v>
      </c>
      <c r="K25" s="65">
        <v>4171.2062699999997</v>
      </c>
      <c r="L25" s="66">
        <v>1E-4</v>
      </c>
      <c r="M25" s="66">
        <v>0.01</v>
      </c>
      <c r="N25" s="66">
        <v>2.2000000000000001E-3</v>
      </c>
    </row>
    <row r="26" spans="1:14">
      <c r="A26" t="s">
        <v>556</v>
      </c>
      <c r="B26" t="s">
        <v>557</v>
      </c>
      <c r="C26" t="s">
        <v>99</v>
      </c>
      <c r="D26" t="s">
        <v>122</v>
      </c>
      <c r="E26" t="s">
        <v>558</v>
      </c>
      <c r="F26" t="s">
        <v>559</v>
      </c>
      <c r="G26" t="s">
        <v>101</v>
      </c>
      <c r="H26" s="65">
        <v>85748</v>
      </c>
      <c r="I26" s="65">
        <v>9125</v>
      </c>
      <c r="J26" s="65">
        <v>0</v>
      </c>
      <c r="K26" s="65">
        <v>7824.5050000000001</v>
      </c>
      <c r="L26" s="66">
        <v>6.9999999999999999E-4</v>
      </c>
      <c r="M26" s="66">
        <v>1.8800000000000001E-2</v>
      </c>
      <c r="N26" s="66">
        <v>4.1000000000000003E-3</v>
      </c>
    </row>
    <row r="27" spans="1:14">
      <c r="A27" t="s">
        <v>560</v>
      </c>
      <c r="B27" t="s">
        <v>561</v>
      </c>
      <c r="C27" t="s">
        <v>99</v>
      </c>
      <c r="D27" t="s">
        <v>122</v>
      </c>
      <c r="E27" t="s">
        <v>562</v>
      </c>
      <c r="F27" t="s">
        <v>444</v>
      </c>
      <c r="G27" t="s">
        <v>101</v>
      </c>
      <c r="H27" s="65">
        <v>426458</v>
      </c>
      <c r="I27" s="65">
        <v>2594</v>
      </c>
      <c r="J27" s="65">
        <v>0</v>
      </c>
      <c r="K27" s="65">
        <v>11062.320519999999</v>
      </c>
      <c r="L27" s="66">
        <v>1.6000000000000001E-3</v>
      </c>
      <c r="M27" s="66">
        <v>2.6599999999999999E-2</v>
      </c>
      <c r="N27" s="66">
        <v>5.7999999999999996E-3</v>
      </c>
    </row>
    <row r="28" spans="1:14">
      <c r="A28" t="s">
        <v>563</v>
      </c>
      <c r="B28" t="s">
        <v>564</v>
      </c>
      <c r="C28" t="s">
        <v>99</v>
      </c>
      <c r="D28" t="s">
        <v>122</v>
      </c>
      <c r="E28" t="s">
        <v>565</v>
      </c>
      <c r="F28" t="s">
        <v>566</v>
      </c>
      <c r="G28" t="s">
        <v>101</v>
      </c>
      <c r="H28" s="65">
        <v>156905</v>
      </c>
      <c r="I28" s="65">
        <v>2485</v>
      </c>
      <c r="J28" s="65">
        <v>0</v>
      </c>
      <c r="K28" s="65">
        <v>3899.08925</v>
      </c>
      <c r="L28" s="66">
        <v>4.0000000000000002E-4</v>
      </c>
      <c r="M28" s="66">
        <v>9.4000000000000004E-3</v>
      </c>
      <c r="N28" s="66">
        <v>2.0999999999999999E-3</v>
      </c>
    </row>
    <row r="29" spans="1:14">
      <c r="A29" t="s">
        <v>567</v>
      </c>
      <c r="B29" t="s">
        <v>568</v>
      </c>
      <c r="C29" t="s">
        <v>99</v>
      </c>
      <c r="D29" t="s">
        <v>122</v>
      </c>
      <c r="E29" t="s">
        <v>357</v>
      </c>
      <c r="F29" t="s">
        <v>327</v>
      </c>
      <c r="G29" t="s">
        <v>101</v>
      </c>
      <c r="H29" s="65">
        <v>109821</v>
      </c>
      <c r="I29" s="65">
        <v>4540</v>
      </c>
      <c r="J29" s="65">
        <v>0</v>
      </c>
      <c r="K29" s="65">
        <v>4985.8734000000004</v>
      </c>
      <c r="L29" s="66">
        <v>5.9999999999999995E-4</v>
      </c>
      <c r="M29" s="66">
        <v>1.2E-2</v>
      </c>
      <c r="N29" s="66">
        <v>2.5999999999999999E-3</v>
      </c>
    </row>
    <row r="30" spans="1:14">
      <c r="A30" t="s">
        <v>569</v>
      </c>
      <c r="B30" t="s">
        <v>570</v>
      </c>
      <c r="C30" t="s">
        <v>99</v>
      </c>
      <c r="D30" t="s">
        <v>122</v>
      </c>
      <c r="E30" t="s">
        <v>334</v>
      </c>
      <c r="F30" t="s">
        <v>327</v>
      </c>
      <c r="G30" t="s">
        <v>101</v>
      </c>
      <c r="H30" s="65">
        <v>362306</v>
      </c>
      <c r="I30" s="65">
        <v>2138</v>
      </c>
      <c r="J30" s="65">
        <v>0</v>
      </c>
      <c r="K30" s="65">
        <v>7746.1022800000001</v>
      </c>
      <c r="L30" s="66">
        <v>8.9999999999999998E-4</v>
      </c>
      <c r="M30" s="66">
        <v>1.8599999999999998E-2</v>
      </c>
      <c r="N30" s="66">
        <v>4.1000000000000003E-3</v>
      </c>
    </row>
    <row r="31" spans="1:14">
      <c r="A31" t="s">
        <v>571</v>
      </c>
      <c r="B31" t="s">
        <v>572</v>
      </c>
      <c r="C31" t="s">
        <v>99</v>
      </c>
      <c r="D31" t="s">
        <v>122</v>
      </c>
      <c r="E31" t="s">
        <v>344</v>
      </c>
      <c r="F31" t="s">
        <v>327</v>
      </c>
      <c r="G31" t="s">
        <v>101</v>
      </c>
      <c r="H31" s="65">
        <v>896128.1</v>
      </c>
      <c r="I31" s="65">
        <v>945</v>
      </c>
      <c r="J31" s="65">
        <v>0</v>
      </c>
      <c r="K31" s="65">
        <v>8468.4105450000006</v>
      </c>
      <c r="L31" s="66">
        <v>1.1000000000000001E-3</v>
      </c>
      <c r="M31" s="66">
        <v>2.0400000000000001E-2</v>
      </c>
      <c r="N31" s="66">
        <v>4.4999999999999997E-3</v>
      </c>
    </row>
    <row r="32" spans="1:14">
      <c r="A32" t="s">
        <v>573</v>
      </c>
      <c r="B32" t="s">
        <v>574</v>
      </c>
      <c r="C32" t="s">
        <v>99</v>
      </c>
      <c r="D32" t="s">
        <v>122</v>
      </c>
      <c r="E32" t="s">
        <v>575</v>
      </c>
      <c r="F32" t="s">
        <v>327</v>
      </c>
      <c r="G32" t="s">
        <v>101</v>
      </c>
      <c r="H32" s="65">
        <v>17672</v>
      </c>
      <c r="I32" s="65">
        <v>22300</v>
      </c>
      <c r="J32" s="65">
        <v>0</v>
      </c>
      <c r="K32" s="65">
        <v>3940.8560000000002</v>
      </c>
      <c r="L32" s="66">
        <v>4.0000000000000002E-4</v>
      </c>
      <c r="M32" s="66">
        <v>9.4999999999999998E-3</v>
      </c>
      <c r="N32" s="66">
        <v>2.0999999999999999E-3</v>
      </c>
    </row>
    <row r="33" spans="1:14">
      <c r="A33" t="s">
        <v>576</v>
      </c>
      <c r="B33" t="s">
        <v>577</v>
      </c>
      <c r="C33" t="s">
        <v>99</v>
      </c>
      <c r="D33" t="s">
        <v>122</v>
      </c>
      <c r="E33" t="s">
        <v>330</v>
      </c>
      <c r="F33" t="s">
        <v>327</v>
      </c>
      <c r="G33" t="s">
        <v>101</v>
      </c>
      <c r="H33" s="65">
        <v>15454</v>
      </c>
      <c r="I33" s="65">
        <v>22950</v>
      </c>
      <c r="J33" s="65">
        <v>19.114740000000001</v>
      </c>
      <c r="K33" s="65">
        <v>3565.8077400000002</v>
      </c>
      <c r="L33" s="66">
        <v>1E-4</v>
      </c>
      <c r="M33" s="66">
        <v>8.6E-3</v>
      </c>
      <c r="N33" s="66">
        <v>1.9E-3</v>
      </c>
    </row>
    <row r="34" spans="1:14">
      <c r="A34" t="s">
        <v>578</v>
      </c>
      <c r="B34" t="s">
        <v>579</v>
      </c>
      <c r="C34" t="s">
        <v>99</v>
      </c>
      <c r="D34" t="s">
        <v>122</v>
      </c>
      <c r="E34" t="s">
        <v>580</v>
      </c>
      <c r="F34" t="s">
        <v>128</v>
      </c>
      <c r="G34" t="s">
        <v>101</v>
      </c>
      <c r="H34" s="65">
        <v>12185</v>
      </c>
      <c r="I34" s="65">
        <v>79620</v>
      </c>
      <c r="J34" s="65">
        <v>0</v>
      </c>
      <c r="K34" s="65">
        <v>9701.6970000000001</v>
      </c>
      <c r="L34" s="66">
        <v>2.0000000000000001E-4</v>
      </c>
      <c r="M34" s="66">
        <v>2.3400000000000001E-2</v>
      </c>
      <c r="N34" s="66">
        <v>5.1000000000000004E-3</v>
      </c>
    </row>
    <row r="35" spans="1:14">
      <c r="A35" t="s">
        <v>581</v>
      </c>
      <c r="B35" t="s">
        <v>582</v>
      </c>
      <c r="C35" t="s">
        <v>99</v>
      </c>
      <c r="D35" t="s">
        <v>122</v>
      </c>
      <c r="E35" t="s">
        <v>421</v>
      </c>
      <c r="F35" t="s">
        <v>131</v>
      </c>
      <c r="G35" t="s">
        <v>101</v>
      </c>
      <c r="H35" s="65">
        <v>1227018</v>
      </c>
      <c r="I35" s="65">
        <v>355</v>
      </c>
      <c r="J35" s="65">
        <v>0</v>
      </c>
      <c r="K35" s="65">
        <v>4355.9138999999996</v>
      </c>
      <c r="L35" s="66">
        <v>4.0000000000000002E-4</v>
      </c>
      <c r="M35" s="66">
        <v>1.0500000000000001E-2</v>
      </c>
      <c r="N35" s="66">
        <v>2.3E-3</v>
      </c>
    </row>
    <row r="36" spans="1:14">
      <c r="A36" s="67" t="s">
        <v>583</v>
      </c>
      <c r="D36" s="14"/>
      <c r="E36" s="14"/>
      <c r="F36" s="14"/>
      <c r="H36" s="69">
        <v>4446755.67</v>
      </c>
      <c r="J36" s="69">
        <v>0</v>
      </c>
      <c r="K36" s="69">
        <v>89685.749834200004</v>
      </c>
      <c r="M36" s="68">
        <v>0.21590000000000001</v>
      </c>
      <c r="N36" s="68">
        <v>4.7199999999999999E-2</v>
      </c>
    </row>
    <row r="37" spans="1:14">
      <c r="A37" t="s">
        <v>584</v>
      </c>
      <c r="B37" t="s">
        <v>585</v>
      </c>
      <c r="C37" t="s">
        <v>99</v>
      </c>
      <c r="D37" t="s">
        <v>122</v>
      </c>
      <c r="E37" t="s">
        <v>586</v>
      </c>
      <c r="F37" t="s">
        <v>100</v>
      </c>
      <c r="G37" t="s">
        <v>101</v>
      </c>
      <c r="H37" s="65">
        <v>7446</v>
      </c>
      <c r="I37" s="65">
        <v>37340</v>
      </c>
      <c r="J37" s="65">
        <v>0</v>
      </c>
      <c r="K37" s="65">
        <v>2780.3364000000001</v>
      </c>
      <c r="L37" s="66">
        <v>5.0000000000000001E-4</v>
      </c>
      <c r="M37" s="66">
        <v>6.7000000000000002E-3</v>
      </c>
      <c r="N37" s="66">
        <v>1.5E-3</v>
      </c>
    </row>
    <row r="38" spans="1:14">
      <c r="A38" t="s">
        <v>587</v>
      </c>
      <c r="B38" t="s">
        <v>588</v>
      </c>
      <c r="C38" t="s">
        <v>99</v>
      </c>
      <c r="D38" t="s">
        <v>122</v>
      </c>
      <c r="E38" t="s">
        <v>589</v>
      </c>
      <c r="F38" t="s">
        <v>453</v>
      </c>
      <c r="G38" t="s">
        <v>101</v>
      </c>
      <c r="H38" s="65">
        <v>561635</v>
      </c>
      <c r="I38" s="65">
        <v>699.5</v>
      </c>
      <c r="J38" s="65">
        <v>0</v>
      </c>
      <c r="K38" s="65">
        <v>3928.636825</v>
      </c>
      <c r="L38" s="66">
        <v>5.9999999999999995E-4</v>
      </c>
      <c r="M38" s="66">
        <v>9.4999999999999998E-3</v>
      </c>
      <c r="N38" s="66">
        <v>2.0999999999999999E-3</v>
      </c>
    </row>
    <row r="39" spans="1:14">
      <c r="A39" t="s">
        <v>590</v>
      </c>
      <c r="B39" t="s">
        <v>591</v>
      </c>
      <c r="C39" t="s">
        <v>99</v>
      </c>
      <c r="D39" t="s">
        <v>122</v>
      </c>
      <c r="E39" t="s">
        <v>592</v>
      </c>
      <c r="F39" t="s">
        <v>426</v>
      </c>
      <c r="G39" t="s">
        <v>101</v>
      </c>
      <c r="H39" s="65">
        <v>145997</v>
      </c>
      <c r="I39" s="65">
        <v>6470</v>
      </c>
      <c r="J39" s="65">
        <v>0</v>
      </c>
      <c r="K39" s="65">
        <v>9446.0059000000001</v>
      </c>
      <c r="L39" s="66">
        <v>2.2000000000000001E-3</v>
      </c>
      <c r="M39" s="66">
        <v>2.2700000000000001E-2</v>
      </c>
      <c r="N39" s="66">
        <v>5.0000000000000001E-3</v>
      </c>
    </row>
    <row r="40" spans="1:14">
      <c r="A40" t="s">
        <v>593</v>
      </c>
      <c r="B40" t="s">
        <v>594</v>
      </c>
      <c r="C40" t="s">
        <v>99</v>
      </c>
      <c r="D40" t="s">
        <v>122</v>
      </c>
      <c r="E40" t="s">
        <v>595</v>
      </c>
      <c r="F40" t="s">
        <v>433</v>
      </c>
      <c r="G40" t="s">
        <v>101</v>
      </c>
      <c r="H40" s="65">
        <v>39920</v>
      </c>
      <c r="I40" s="65">
        <v>16070</v>
      </c>
      <c r="J40" s="65">
        <v>0</v>
      </c>
      <c r="K40" s="65">
        <v>6415.1440000000002</v>
      </c>
      <c r="L40" s="66">
        <v>3.2000000000000002E-3</v>
      </c>
      <c r="M40" s="66">
        <v>1.54E-2</v>
      </c>
      <c r="N40" s="66">
        <v>3.3999999999999998E-3</v>
      </c>
    </row>
    <row r="41" spans="1:14">
      <c r="A41" t="s">
        <v>596</v>
      </c>
      <c r="B41" t="s">
        <v>597</v>
      </c>
      <c r="C41" t="s">
        <v>99</v>
      </c>
      <c r="D41" t="s">
        <v>122</v>
      </c>
      <c r="E41" t="s">
        <v>432</v>
      </c>
      <c r="F41" t="s">
        <v>433</v>
      </c>
      <c r="G41" t="s">
        <v>101</v>
      </c>
      <c r="H41" s="65">
        <v>20105</v>
      </c>
      <c r="I41" s="65">
        <v>19420</v>
      </c>
      <c r="J41" s="65">
        <v>0</v>
      </c>
      <c r="K41" s="65">
        <v>3904.3910000000001</v>
      </c>
      <c r="L41" s="66">
        <v>1.1000000000000001E-3</v>
      </c>
      <c r="M41" s="66">
        <v>9.4000000000000004E-3</v>
      </c>
      <c r="N41" s="66">
        <v>2.0999999999999999E-3</v>
      </c>
    </row>
    <row r="42" spans="1:14">
      <c r="A42" t="s">
        <v>598</v>
      </c>
      <c r="B42" t="s">
        <v>599</v>
      </c>
      <c r="C42" t="s">
        <v>99</v>
      </c>
      <c r="D42" t="s">
        <v>122</v>
      </c>
      <c r="E42" t="s">
        <v>467</v>
      </c>
      <c r="F42" t="s">
        <v>468</v>
      </c>
      <c r="G42" t="s">
        <v>101</v>
      </c>
      <c r="H42" s="65">
        <v>1938</v>
      </c>
      <c r="I42" s="65">
        <v>98760</v>
      </c>
      <c r="J42" s="65">
        <v>0</v>
      </c>
      <c r="K42" s="65">
        <v>1913.9688000000001</v>
      </c>
      <c r="L42" s="66">
        <v>2.9999999999999997E-4</v>
      </c>
      <c r="M42" s="66">
        <v>4.5999999999999999E-3</v>
      </c>
      <c r="N42" s="66">
        <v>1E-3</v>
      </c>
    </row>
    <row r="43" spans="1:14">
      <c r="A43" t="s">
        <v>600</v>
      </c>
      <c r="B43" t="s">
        <v>601</v>
      </c>
      <c r="C43" t="s">
        <v>99</v>
      </c>
      <c r="D43" t="s">
        <v>122</v>
      </c>
      <c r="E43" t="s">
        <v>602</v>
      </c>
      <c r="F43" t="s">
        <v>495</v>
      </c>
      <c r="G43" t="s">
        <v>101</v>
      </c>
      <c r="H43" s="65">
        <v>37588</v>
      </c>
      <c r="I43" s="65">
        <v>21850</v>
      </c>
      <c r="J43" s="65">
        <v>0</v>
      </c>
      <c r="K43" s="65">
        <v>8212.9779999999992</v>
      </c>
      <c r="L43" s="66">
        <v>2.0999999999999999E-3</v>
      </c>
      <c r="M43" s="66">
        <v>1.9800000000000002E-2</v>
      </c>
      <c r="N43" s="66">
        <v>4.3E-3</v>
      </c>
    </row>
    <row r="44" spans="1:14">
      <c r="A44" t="s">
        <v>603</v>
      </c>
      <c r="B44" t="s">
        <v>604</v>
      </c>
      <c r="C44" t="s">
        <v>99</v>
      </c>
      <c r="D44" t="s">
        <v>122</v>
      </c>
      <c r="E44" t="s">
        <v>605</v>
      </c>
      <c r="F44" t="s">
        <v>495</v>
      </c>
      <c r="G44" t="s">
        <v>101</v>
      </c>
      <c r="H44" s="65">
        <v>523796</v>
      </c>
      <c r="I44" s="65">
        <v>522</v>
      </c>
      <c r="J44" s="65">
        <v>0</v>
      </c>
      <c r="K44" s="65">
        <v>2734.2151199999998</v>
      </c>
      <c r="L44" s="66">
        <v>4.0000000000000002E-4</v>
      </c>
      <c r="M44" s="66">
        <v>6.6E-3</v>
      </c>
      <c r="N44" s="66">
        <v>1.4E-3</v>
      </c>
    </row>
    <row r="45" spans="1:14">
      <c r="A45" t="s">
        <v>606</v>
      </c>
      <c r="B45" t="s">
        <v>607</v>
      </c>
      <c r="C45" t="s">
        <v>99</v>
      </c>
      <c r="D45" t="s">
        <v>122</v>
      </c>
      <c r="E45" t="s">
        <v>494</v>
      </c>
      <c r="F45" t="s">
        <v>495</v>
      </c>
      <c r="G45" t="s">
        <v>101</v>
      </c>
      <c r="H45" s="65">
        <v>1338522.3999999999</v>
      </c>
      <c r="I45" s="65">
        <v>73</v>
      </c>
      <c r="J45" s="65">
        <v>0</v>
      </c>
      <c r="K45" s="65">
        <v>977.121352</v>
      </c>
      <c r="L45" s="66">
        <v>5.0000000000000001E-4</v>
      </c>
      <c r="M45" s="66">
        <v>2.3999999999999998E-3</v>
      </c>
      <c r="N45" s="66">
        <v>5.0000000000000001E-4</v>
      </c>
    </row>
    <row r="46" spans="1:14">
      <c r="A46" t="s">
        <v>608</v>
      </c>
      <c r="B46" t="s">
        <v>609</v>
      </c>
      <c r="C46" t="s">
        <v>99</v>
      </c>
      <c r="D46" t="s">
        <v>122</v>
      </c>
      <c r="E46" t="s">
        <v>610</v>
      </c>
      <c r="F46" t="s">
        <v>611</v>
      </c>
      <c r="G46" t="s">
        <v>101</v>
      </c>
      <c r="H46" s="65">
        <v>12789</v>
      </c>
      <c r="I46" s="65">
        <v>30990</v>
      </c>
      <c r="J46" s="65">
        <v>0</v>
      </c>
      <c r="K46" s="65">
        <v>3963.3110999999999</v>
      </c>
      <c r="L46" s="66">
        <v>8.0000000000000004E-4</v>
      </c>
      <c r="M46" s="66">
        <v>9.4999999999999998E-3</v>
      </c>
      <c r="N46" s="66">
        <v>2.0999999999999999E-3</v>
      </c>
    </row>
    <row r="47" spans="1:14">
      <c r="A47" t="s">
        <v>612</v>
      </c>
      <c r="B47" t="s">
        <v>613</v>
      </c>
      <c r="C47" t="s">
        <v>99</v>
      </c>
      <c r="D47" t="s">
        <v>122</v>
      </c>
      <c r="E47" t="s">
        <v>614</v>
      </c>
      <c r="F47" t="s">
        <v>444</v>
      </c>
      <c r="G47" t="s">
        <v>101</v>
      </c>
      <c r="H47" s="65">
        <v>6581</v>
      </c>
      <c r="I47" s="65">
        <v>21440</v>
      </c>
      <c r="J47" s="65">
        <v>0</v>
      </c>
      <c r="K47" s="65">
        <v>1410.9664</v>
      </c>
      <c r="L47" s="66">
        <v>5.0000000000000001E-4</v>
      </c>
      <c r="M47" s="66">
        <v>3.3999999999999998E-3</v>
      </c>
      <c r="N47" s="66">
        <v>6.9999999999999999E-4</v>
      </c>
    </row>
    <row r="48" spans="1:14">
      <c r="A48" t="s">
        <v>615</v>
      </c>
      <c r="B48" t="s">
        <v>616</v>
      </c>
      <c r="C48" t="s">
        <v>99</v>
      </c>
      <c r="D48" t="s">
        <v>122</v>
      </c>
      <c r="E48" t="s">
        <v>401</v>
      </c>
      <c r="F48" t="s">
        <v>362</v>
      </c>
      <c r="G48" t="s">
        <v>101</v>
      </c>
      <c r="H48" s="65">
        <v>332000</v>
      </c>
      <c r="I48" s="65">
        <v>633.20000000000005</v>
      </c>
      <c r="J48" s="65">
        <v>0</v>
      </c>
      <c r="K48" s="65">
        <v>2102.2240000000002</v>
      </c>
      <c r="L48" s="66">
        <v>2E-3</v>
      </c>
      <c r="M48" s="66">
        <v>5.1000000000000004E-3</v>
      </c>
      <c r="N48" s="66">
        <v>1.1000000000000001E-3</v>
      </c>
    </row>
    <row r="49" spans="1:14">
      <c r="A49" t="s">
        <v>617</v>
      </c>
      <c r="B49" t="s">
        <v>618</v>
      </c>
      <c r="C49" t="s">
        <v>99</v>
      </c>
      <c r="D49" t="s">
        <v>122</v>
      </c>
      <c r="E49" t="s">
        <v>619</v>
      </c>
      <c r="F49" t="s">
        <v>362</v>
      </c>
      <c r="G49" t="s">
        <v>101</v>
      </c>
      <c r="H49" s="65">
        <v>189828</v>
      </c>
      <c r="I49" s="65">
        <v>4160</v>
      </c>
      <c r="J49" s="65">
        <v>0</v>
      </c>
      <c r="K49" s="65">
        <v>7896.8447999999999</v>
      </c>
      <c r="L49" s="66">
        <v>3.3E-3</v>
      </c>
      <c r="M49" s="66">
        <v>1.9E-2</v>
      </c>
      <c r="N49" s="66">
        <v>4.1999999999999997E-3</v>
      </c>
    </row>
    <row r="50" spans="1:14">
      <c r="A50" t="s">
        <v>620</v>
      </c>
      <c r="B50" t="s">
        <v>621</v>
      </c>
      <c r="C50" t="s">
        <v>99</v>
      </c>
      <c r="D50" t="s">
        <v>122</v>
      </c>
      <c r="E50" t="s">
        <v>392</v>
      </c>
      <c r="F50" t="s">
        <v>362</v>
      </c>
      <c r="G50" t="s">
        <v>101</v>
      </c>
      <c r="H50" s="65">
        <v>7601</v>
      </c>
      <c r="I50" s="65">
        <v>14110</v>
      </c>
      <c r="J50" s="65">
        <v>0</v>
      </c>
      <c r="K50" s="65">
        <v>1072.5011</v>
      </c>
      <c r="L50" s="66">
        <v>2.0000000000000001E-4</v>
      </c>
      <c r="M50" s="66">
        <v>2.5999999999999999E-3</v>
      </c>
      <c r="N50" s="66">
        <v>5.9999999999999995E-4</v>
      </c>
    </row>
    <row r="51" spans="1:14">
      <c r="A51" t="s">
        <v>622</v>
      </c>
      <c r="B51" t="s">
        <v>623</v>
      </c>
      <c r="C51" t="s">
        <v>99</v>
      </c>
      <c r="D51" t="s">
        <v>122</v>
      </c>
      <c r="E51" t="s">
        <v>361</v>
      </c>
      <c r="F51" t="s">
        <v>362</v>
      </c>
      <c r="G51" t="s">
        <v>101</v>
      </c>
      <c r="H51" s="65">
        <v>48525</v>
      </c>
      <c r="I51" s="65">
        <v>2351</v>
      </c>
      <c r="J51" s="65">
        <v>0</v>
      </c>
      <c r="K51" s="65">
        <v>1140.82275</v>
      </c>
      <c r="L51" s="66">
        <v>2.9999999999999997E-4</v>
      </c>
      <c r="M51" s="66">
        <v>2.7000000000000001E-3</v>
      </c>
      <c r="N51" s="66">
        <v>5.9999999999999995E-4</v>
      </c>
    </row>
    <row r="52" spans="1:14">
      <c r="A52" t="s">
        <v>624</v>
      </c>
      <c r="B52" t="s">
        <v>625</v>
      </c>
      <c r="C52" t="s">
        <v>99</v>
      </c>
      <c r="D52" t="s">
        <v>122</v>
      </c>
      <c r="E52" t="s">
        <v>418</v>
      </c>
      <c r="F52" t="s">
        <v>362</v>
      </c>
      <c r="G52" t="s">
        <v>101</v>
      </c>
      <c r="H52" s="65">
        <v>25786</v>
      </c>
      <c r="I52" s="65">
        <v>4913</v>
      </c>
      <c r="J52" s="65">
        <v>0</v>
      </c>
      <c r="K52" s="65">
        <v>1266.86618</v>
      </c>
      <c r="L52" s="66">
        <v>2.9999999999999997E-4</v>
      </c>
      <c r="M52" s="66">
        <v>3.0999999999999999E-3</v>
      </c>
      <c r="N52" s="66">
        <v>6.9999999999999999E-4</v>
      </c>
    </row>
    <row r="53" spans="1:14">
      <c r="A53" t="s">
        <v>626</v>
      </c>
      <c r="B53" t="s">
        <v>627</v>
      </c>
      <c r="C53" t="s">
        <v>99</v>
      </c>
      <c r="D53" t="s">
        <v>122</v>
      </c>
      <c r="E53" t="s">
        <v>382</v>
      </c>
      <c r="F53" t="s">
        <v>327</v>
      </c>
      <c r="G53" t="s">
        <v>101</v>
      </c>
      <c r="H53" s="65">
        <v>22256</v>
      </c>
      <c r="I53" s="65">
        <v>10500</v>
      </c>
      <c r="J53" s="65">
        <v>0</v>
      </c>
      <c r="K53" s="65">
        <v>2336.88</v>
      </c>
      <c r="L53" s="66">
        <v>5.9999999999999995E-4</v>
      </c>
      <c r="M53" s="66">
        <v>5.5999999999999999E-3</v>
      </c>
      <c r="N53" s="66">
        <v>1.1999999999999999E-3</v>
      </c>
    </row>
    <row r="54" spans="1:14">
      <c r="A54" t="s">
        <v>628</v>
      </c>
      <c r="B54" t="s">
        <v>629</v>
      </c>
      <c r="C54" t="s">
        <v>99</v>
      </c>
      <c r="D54" t="s">
        <v>122</v>
      </c>
      <c r="E54" t="s">
        <v>630</v>
      </c>
      <c r="F54" t="s">
        <v>327</v>
      </c>
      <c r="G54" t="s">
        <v>101</v>
      </c>
      <c r="H54" s="65">
        <v>321948</v>
      </c>
      <c r="I54" s="65">
        <v>1722</v>
      </c>
      <c r="J54" s="65">
        <v>0</v>
      </c>
      <c r="K54" s="65">
        <v>5543.9445599999999</v>
      </c>
      <c r="L54" s="66">
        <v>1.8E-3</v>
      </c>
      <c r="M54" s="66">
        <v>1.3299999999999999E-2</v>
      </c>
      <c r="N54" s="66">
        <v>2.8999999999999998E-3</v>
      </c>
    </row>
    <row r="55" spans="1:14">
      <c r="A55" t="s">
        <v>631</v>
      </c>
      <c r="B55" t="s">
        <v>632</v>
      </c>
      <c r="C55" t="s">
        <v>99</v>
      </c>
      <c r="D55" t="s">
        <v>122</v>
      </c>
      <c r="E55" t="s">
        <v>633</v>
      </c>
      <c r="F55" t="s">
        <v>124</v>
      </c>
      <c r="G55" t="s">
        <v>101</v>
      </c>
      <c r="H55" s="65">
        <v>10826</v>
      </c>
      <c r="I55" s="65">
        <v>19670</v>
      </c>
      <c r="J55" s="65">
        <v>0</v>
      </c>
      <c r="K55" s="65">
        <v>2129.4742000000001</v>
      </c>
      <c r="L55" s="66">
        <v>1.1000000000000001E-3</v>
      </c>
      <c r="M55" s="66">
        <v>5.1000000000000004E-3</v>
      </c>
      <c r="N55" s="66">
        <v>1.1000000000000001E-3</v>
      </c>
    </row>
    <row r="56" spans="1:14">
      <c r="A56" t="s">
        <v>634</v>
      </c>
      <c r="B56" t="s">
        <v>635</v>
      </c>
      <c r="C56" t="s">
        <v>99</v>
      </c>
      <c r="D56" t="s">
        <v>122</v>
      </c>
      <c r="E56" t="s">
        <v>636</v>
      </c>
      <c r="F56" t="s">
        <v>124</v>
      </c>
      <c r="G56" t="s">
        <v>101</v>
      </c>
      <c r="H56" s="65">
        <v>75037</v>
      </c>
      <c r="I56" s="65">
        <v>1130</v>
      </c>
      <c r="J56" s="65">
        <v>0</v>
      </c>
      <c r="K56" s="65">
        <v>847.91809999999998</v>
      </c>
      <c r="L56" s="66">
        <v>8.0000000000000004E-4</v>
      </c>
      <c r="M56" s="66">
        <v>2E-3</v>
      </c>
      <c r="N56" s="66">
        <v>4.0000000000000002E-4</v>
      </c>
    </row>
    <row r="57" spans="1:14">
      <c r="A57" t="s">
        <v>637</v>
      </c>
      <c r="B57" t="s">
        <v>638</v>
      </c>
      <c r="C57" t="s">
        <v>99</v>
      </c>
      <c r="D57" t="s">
        <v>122</v>
      </c>
      <c r="E57" t="s">
        <v>639</v>
      </c>
      <c r="F57" t="s">
        <v>640</v>
      </c>
      <c r="G57" t="s">
        <v>101</v>
      </c>
      <c r="H57" s="65">
        <v>74540</v>
      </c>
      <c r="I57" s="65">
        <v>4886</v>
      </c>
      <c r="J57" s="65">
        <v>0</v>
      </c>
      <c r="K57" s="65">
        <v>3642.0243999999998</v>
      </c>
      <c r="L57" s="66">
        <v>1E-3</v>
      </c>
      <c r="M57" s="66">
        <v>8.8000000000000005E-3</v>
      </c>
      <c r="N57" s="66">
        <v>1.9E-3</v>
      </c>
    </row>
    <row r="58" spans="1:14">
      <c r="A58" t="s">
        <v>641</v>
      </c>
      <c r="B58" t="s">
        <v>642</v>
      </c>
      <c r="C58" t="s">
        <v>99</v>
      </c>
      <c r="D58" t="s">
        <v>122</v>
      </c>
      <c r="E58" t="s">
        <v>643</v>
      </c>
      <c r="F58" t="s">
        <v>640</v>
      </c>
      <c r="G58" t="s">
        <v>101</v>
      </c>
      <c r="H58" s="65">
        <v>16796</v>
      </c>
      <c r="I58" s="65">
        <v>29250</v>
      </c>
      <c r="J58" s="65">
        <v>0</v>
      </c>
      <c r="K58" s="65">
        <v>4912.83</v>
      </c>
      <c r="L58" s="66">
        <v>1.1000000000000001E-3</v>
      </c>
      <c r="M58" s="66">
        <v>1.18E-2</v>
      </c>
      <c r="N58" s="66">
        <v>2.5999999999999999E-3</v>
      </c>
    </row>
    <row r="59" spans="1:14">
      <c r="A59" t="s">
        <v>644</v>
      </c>
      <c r="B59" t="s">
        <v>645</v>
      </c>
      <c r="C59" t="s">
        <v>99</v>
      </c>
      <c r="D59" t="s">
        <v>122</v>
      </c>
      <c r="E59" t="s">
        <v>646</v>
      </c>
      <c r="F59" t="s">
        <v>411</v>
      </c>
      <c r="G59" t="s">
        <v>101</v>
      </c>
      <c r="H59" s="65">
        <v>417915</v>
      </c>
      <c r="I59" s="65">
        <v>1960</v>
      </c>
      <c r="J59" s="65">
        <v>0</v>
      </c>
      <c r="K59" s="65">
        <v>8191.134</v>
      </c>
      <c r="L59" s="66">
        <v>2.2000000000000001E-3</v>
      </c>
      <c r="M59" s="66">
        <v>1.9699999999999999E-2</v>
      </c>
      <c r="N59" s="66">
        <v>4.3E-3</v>
      </c>
    </row>
    <row r="60" spans="1:14">
      <c r="A60" t="s">
        <v>647</v>
      </c>
      <c r="B60" t="s">
        <v>648</v>
      </c>
      <c r="C60" t="s">
        <v>99</v>
      </c>
      <c r="D60" t="s">
        <v>122</v>
      </c>
      <c r="E60" t="s">
        <v>410</v>
      </c>
      <c r="F60" t="s">
        <v>411</v>
      </c>
      <c r="G60" t="s">
        <v>101</v>
      </c>
      <c r="H60" s="65">
        <v>114681.27</v>
      </c>
      <c r="I60" s="65">
        <v>1336</v>
      </c>
      <c r="J60" s="65">
        <v>0</v>
      </c>
      <c r="K60" s="65">
        <v>1532.1417672</v>
      </c>
      <c r="L60" s="66">
        <v>5.9999999999999995E-4</v>
      </c>
      <c r="M60" s="66">
        <v>3.7000000000000002E-3</v>
      </c>
      <c r="N60" s="66">
        <v>8.0000000000000004E-4</v>
      </c>
    </row>
    <row r="61" spans="1:14">
      <c r="A61" t="s">
        <v>649</v>
      </c>
      <c r="B61" t="s">
        <v>650</v>
      </c>
      <c r="C61" t="s">
        <v>99</v>
      </c>
      <c r="D61" t="s">
        <v>122</v>
      </c>
      <c r="E61" t="s">
        <v>440</v>
      </c>
      <c r="F61" t="s">
        <v>131</v>
      </c>
      <c r="G61" t="s">
        <v>101</v>
      </c>
      <c r="H61" s="65">
        <v>92699</v>
      </c>
      <c r="I61" s="65">
        <v>1492</v>
      </c>
      <c r="J61" s="65">
        <v>0</v>
      </c>
      <c r="K61" s="65">
        <v>1383.06908</v>
      </c>
      <c r="L61" s="66">
        <v>5.0000000000000001E-4</v>
      </c>
      <c r="M61" s="66">
        <v>3.3E-3</v>
      </c>
      <c r="N61" s="66">
        <v>6.9999999999999999E-4</v>
      </c>
    </row>
    <row r="62" spans="1:14">
      <c r="A62" s="67" t="s">
        <v>651</v>
      </c>
      <c r="D62" s="14"/>
      <c r="E62" s="14"/>
      <c r="F62" s="14"/>
      <c r="H62" s="69">
        <v>14928311.34</v>
      </c>
      <c r="J62" s="69">
        <v>0</v>
      </c>
      <c r="K62" s="69">
        <v>37573.562117599999</v>
      </c>
      <c r="M62" s="68">
        <v>9.0499999999999997E-2</v>
      </c>
      <c r="N62" s="68">
        <v>1.9800000000000002E-2</v>
      </c>
    </row>
    <row r="63" spans="1:14">
      <c r="A63" t="s">
        <v>652</v>
      </c>
      <c r="B63" t="s">
        <v>653</v>
      </c>
      <c r="C63" t="s">
        <v>99</v>
      </c>
      <c r="D63" t="s">
        <v>122</v>
      </c>
      <c r="E63" t="s">
        <v>654</v>
      </c>
      <c r="F63" t="s">
        <v>322</v>
      </c>
      <c r="G63" t="s">
        <v>101</v>
      </c>
      <c r="H63" s="65">
        <v>39509.339999999997</v>
      </c>
      <c r="I63" s="65">
        <v>2954</v>
      </c>
      <c r="J63" s="65">
        <v>0</v>
      </c>
      <c r="K63" s="65">
        <v>1167.1059035999999</v>
      </c>
      <c r="L63" s="66">
        <v>2.9999999999999997E-4</v>
      </c>
      <c r="M63" s="66">
        <v>2.8E-3</v>
      </c>
      <c r="N63" s="66">
        <v>5.9999999999999995E-4</v>
      </c>
    </row>
    <row r="64" spans="1:14">
      <c r="A64" t="s">
        <v>655</v>
      </c>
      <c r="B64" t="s">
        <v>656</v>
      </c>
      <c r="C64" t="s">
        <v>99</v>
      </c>
      <c r="D64" t="s">
        <v>122</v>
      </c>
      <c r="E64" t="s">
        <v>657</v>
      </c>
      <c r="F64" t="s">
        <v>433</v>
      </c>
      <c r="G64" t="s">
        <v>101</v>
      </c>
      <c r="H64" s="65">
        <v>495179</v>
      </c>
      <c r="I64" s="65">
        <v>1967</v>
      </c>
      <c r="J64" s="65">
        <v>0</v>
      </c>
      <c r="K64" s="65">
        <v>9740.1709300000002</v>
      </c>
      <c r="L64" s="66">
        <v>9.4999999999999998E-3</v>
      </c>
      <c r="M64" s="66">
        <v>2.3400000000000001E-2</v>
      </c>
      <c r="N64" s="66">
        <v>5.1000000000000004E-3</v>
      </c>
    </row>
    <row r="65" spans="1:14">
      <c r="A65" t="s">
        <v>658</v>
      </c>
      <c r="B65" t="s">
        <v>659</v>
      </c>
      <c r="C65" t="s">
        <v>99</v>
      </c>
      <c r="D65" t="s">
        <v>122</v>
      </c>
      <c r="E65" t="s">
        <v>660</v>
      </c>
      <c r="F65" t="s">
        <v>468</v>
      </c>
      <c r="G65" t="s">
        <v>101</v>
      </c>
      <c r="H65" s="65">
        <v>1196260</v>
      </c>
      <c r="I65" s="65">
        <v>1040</v>
      </c>
      <c r="J65" s="65">
        <v>0</v>
      </c>
      <c r="K65" s="65">
        <v>12441.103999999999</v>
      </c>
      <c r="L65" s="66">
        <v>2.0899999999999998E-2</v>
      </c>
      <c r="M65" s="66">
        <v>0.03</v>
      </c>
      <c r="N65" s="66">
        <v>6.4999999999999997E-3</v>
      </c>
    </row>
    <row r="66" spans="1:14">
      <c r="A66" t="s">
        <v>661</v>
      </c>
      <c r="B66" t="s">
        <v>662</v>
      </c>
      <c r="C66" t="s">
        <v>99</v>
      </c>
      <c r="D66" t="s">
        <v>122</v>
      </c>
      <c r="E66" t="s">
        <v>663</v>
      </c>
      <c r="F66" t="s">
        <v>664</v>
      </c>
      <c r="G66" t="s">
        <v>101</v>
      </c>
      <c r="H66" s="65">
        <v>215700</v>
      </c>
      <c r="I66" s="65">
        <v>529.79999999999995</v>
      </c>
      <c r="J66" s="65">
        <v>0</v>
      </c>
      <c r="K66" s="65">
        <v>1142.7786000000001</v>
      </c>
      <c r="L66" s="66">
        <v>5.3499999999999999E-2</v>
      </c>
      <c r="M66" s="66">
        <v>2.8E-3</v>
      </c>
      <c r="N66" s="66">
        <v>5.9999999999999995E-4</v>
      </c>
    </row>
    <row r="67" spans="1:14">
      <c r="A67" t="s">
        <v>665</v>
      </c>
      <c r="B67" t="s">
        <v>666</v>
      </c>
      <c r="C67" t="s">
        <v>99</v>
      </c>
      <c r="D67" t="s">
        <v>122</v>
      </c>
      <c r="E67" t="s">
        <v>667</v>
      </c>
      <c r="F67" t="s">
        <v>668</v>
      </c>
      <c r="G67" t="s">
        <v>101</v>
      </c>
      <c r="H67" s="65">
        <v>39116</v>
      </c>
      <c r="I67" s="65">
        <v>1472</v>
      </c>
      <c r="J67" s="65">
        <v>0</v>
      </c>
      <c r="K67" s="65">
        <v>575.78751999999997</v>
      </c>
      <c r="L67" s="66">
        <v>1.5E-3</v>
      </c>
      <c r="M67" s="66">
        <v>1.4E-3</v>
      </c>
      <c r="N67" s="66">
        <v>2.9999999999999997E-4</v>
      </c>
    </row>
    <row r="68" spans="1:14">
      <c r="A68" t="s">
        <v>669</v>
      </c>
      <c r="B68" t="s">
        <v>670</v>
      </c>
      <c r="C68" t="s">
        <v>99</v>
      </c>
      <c r="D68" t="s">
        <v>122</v>
      </c>
      <c r="E68" t="s">
        <v>671</v>
      </c>
      <c r="F68" t="s">
        <v>444</v>
      </c>
      <c r="G68" t="s">
        <v>101</v>
      </c>
      <c r="H68" s="65">
        <v>12218849</v>
      </c>
      <c r="I68" s="65">
        <v>63</v>
      </c>
      <c r="J68" s="65">
        <v>0</v>
      </c>
      <c r="K68" s="65">
        <v>7697.8748699999996</v>
      </c>
      <c r="L68" s="66">
        <v>6.9900000000000004E-2</v>
      </c>
      <c r="M68" s="66">
        <v>1.8499999999999999E-2</v>
      </c>
      <c r="N68" s="66">
        <v>4.0000000000000001E-3</v>
      </c>
    </row>
    <row r="69" spans="1:14">
      <c r="A69" t="s">
        <v>672</v>
      </c>
      <c r="B69" t="s">
        <v>673</v>
      </c>
      <c r="C69" t="s">
        <v>99</v>
      </c>
      <c r="D69" t="s">
        <v>122</v>
      </c>
      <c r="E69" t="s">
        <v>674</v>
      </c>
      <c r="F69" t="s">
        <v>327</v>
      </c>
      <c r="G69" t="s">
        <v>101</v>
      </c>
      <c r="H69" s="65">
        <v>642900</v>
      </c>
      <c r="I69" s="65">
        <v>685.1</v>
      </c>
      <c r="J69" s="65">
        <v>0</v>
      </c>
      <c r="K69" s="65">
        <v>4404.5078999999996</v>
      </c>
      <c r="L69" s="66">
        <v>5.7999999999999996E-3</v>
      </c>
      <c r="M69" s="66">
        <v>1.06E-2</v>
      </c>
      <c r="N69" s="66">
        <v>2.3E-3</v>
      </c>
    </row>
    <row r="70" spans="1:14">
      <c r="A70" t="s">
        <v>675</v>
      </c>
      <c r="B70" t="s">
        <v>676</v>
      </c>
      <c r="C70" t="s">
        <v>99</v>
      </c>
      <c r="D70" t="s">
        <v>122</v>
      </c>
      <c r="E70" t="s">
        <v>677</v>
      </c>
      <c r="F70" t="s">
        <v>678</v>
      </c>
      <c r="G70" t="s">
        <v>101</v>
      </c>
      <c r="H70" s="65">
        <v>80798</v>
      </c>
      <c r="I70" s="65">
        <v>500.3</v>
      </c>
      <c r="J70" s="65">
        <v>0</v>
      </c>
      <c r="K70" s="65">
        <v>404.232394</v>
      </c>
      <c r="L70" s="66">
        <v>1.1999999999999999E-3</v>
      </c>
      <c r="M70" s="66">
        <v>1E-3</v>
      </c>
      <c r="N70" s="66">
        <v>2.0000000000000001E-4</v>
      </c>
    </row>
    <row r="71" spans="1:14">
      <c r="A71" s="67" t="s">
        <v>679</v>
      </c>
      <c r="D71" s="14"/>
      <c r="E71" s="14"/>
      <c r="F71" s="14"/>
      <c r="H71" s="69">
        <v>0</v>
      </c>
      <c r="J71" s="69">
        <v>0</v>
      </c>
      <c r="K71" s="69">
        <v>0</v>
      </c>
      <c r="M71" s="68">
        <v>0</v>
      </c>
      <c r="N71" s="68">
        <v>0</v>
      </c>
    </row>
    <row r="72" spans="1:14">
      <c r="A72" t="s">
        <v>236</v>
      </c>
      <c r="B72" t="s">
        <v>236</v>
      </c>
      <c r="D72" s="14"/>
      <c r="E72" s="14"/>
      <c r="F72" t="s">
        <v>236</v>
      </c>
      <c r="G72" t="s">
        <v>236</v>
      </c>
      <c r="H72" s="65">
        <v>0</v>
      </c>
      <c r="I72" s="65">
        <v>0</v>
      </c>
      <c r="K72" s="65">
        <v>0</v>
      </c>
      <c r="L72" s="66">
        <v>0</v>
      </c>
      <c r="M72" s="66">
        <v>0</v>
      </c>
      <c r="N72" s="66">
        <v>0</v>
      </c>
    </row>
    <row r="73" spans="1:14">
      <c r="A73" s="67" t="s">
        <v>240</v>
      </c>
      <c r="D73" s="14"/>
      <c r="E73" s="14"/>
      <c r="F73" s="14"/>
      <c r="H73" s="69">
        <v>959117.86</v>
      </c>
      <c r="J73" s="69">
        <v>18.9167728</v>
      </c>
      <c r="K73" s="69">
        <v>135317.636077984</v>
      </c>
      <c r="M73" s="68">
        <v>0.32579999999999998</v>
      </c>
      <c r="N73" s="68">
        <v>7.1199999999999999E-2</v>
      </c>
    </row>
    <row r="74" spans="1:14">
      <c r="A74" s="67" t="s">
        <v>296</v>
      </c>
      <c r="D74" s="14"/>
      <c r="E74" s="14"/>
      <c r="F74" s="14"/>
      <c r="H74" s="69">
        <v>364146.46</v>
      </c>
      <c r="J74" s="69">
        <v>0</v>
      </c>
      <c r="K74" s="69">
        <v>52375.341185584002</v>
      </c>
      <c r="M74" s="68">
        <v>0.12609999999999999</v>
      </c>
      <c r="N74" s="68">
        <v>2.76E-2</v>
      </c>
    </row>
    <row r="75" spans="1:14">
      <c r="A75" t="s">
        <v>680</v>
      </c>
      <c r="B75" t="s">
        <v>681</v>
      </c>
      <c r="C75" t="s">
        <v>682</v>
      </c>
      <c r="D75" t="s">
        <v>505</v>
      </c>
      <c r="E75" t="s">
        <v>683</v>
      </c>
      <c r="F75" t="s">
        <v>684</v>
      </c>
      <c r="G75" t="s">
        <v>105</v>
      </c>
      <c r="H75" s="65">
        <v>193111</v>
      </c>
      <c r="I75" s="65">
        <v>1218</v>
      </c>
      <c r="J75" s="65">
        <v>0</v>
      </c>
      <c r="K75" s="65">
        <v>7667.8198548</v>
      </c>
      <c r="L75" s="66">
        <v>3.8999999999999998E-3</v>
      </c>
      <c r="M75" s="66">
        <v>1.8499999999999999E-2</v>
      </c>
      <c r="N75" s="66">
        <v>4.0000000000000001E-3</v>
      </c>
    </row>
    <row r="76" spans="1:14">
      <c r="A76" t="s">
        <v>685</v>
      </c>
      <c r="B76" t="s">
        <v>686</v>
      </c>
      <c r="C76" t="s">
        <v>513</v>
      </c>
      <c r="D76" t="s">
        <v>505</v>
      </c>
      <c r="E76" t="s">
        <v>687</v>
      </c>
      <c r="F76" t="s">
        <v>688</v>
      </c>
      <c r="G76" t="s">
        <v>105</v>
      </c>
      <c r="H76" s="65">
        <v>23956</v>
      </c>
      <c r="I76" s="65">
        <v>12433</v>
      </c>
      <c r="J76" s="65">
        <v>0</v>
      </c>
      <c r="K76" s="65">
        <v>9709.7453048000007</v>
      </c>
      <c r="L76" s="66">
        <v>5.0000000000000001E-4</v>
      </c>
      <c r="M76" s="66">
        <v>2.3400000000000001E-2</v>
      </c>
      <c r="N76" s="66">
        <v>5.1000000000000004E-3</v>
      </c>
    </row>
    <row r="77" spans="1:14">
      <c r="A77" t="s">
        <v>689</v>
      </c>
      <c r="B77" t="s">
        <v>690</v>
      </c>
      <c r="C77" t="s">
        <v>513</v>
      </c>
      <c r="D77" t="s">
        <v>505</v>
      </c>
      <c r="E77" t="s">
        <v>691</v>
      </c>
      <c r="F77" t="s">
        <v>692</v>
      </c>
      <c r="G77" t="s">
        <v>105</v>
      </c>
      <c r="H77" s="65">
        <v>11734</v>
      </c>
      <c r="I77" s="65">
        <v>11613</v>
      </c>
      <c r="J77" s="65">
        <v>0</v>
      </c>
      <c r="K77" s="65">
        <v>4442.3023092000003</v>
      </c>
      <c r="L77" s="66">
        <v>1E-4</v>
      </c>
      <c r="M77" s="66">
        <v>1.0699999999999999E-2</v>
      </c>
      <c r="N77" s="66">
        <v>2.3E-3</v>
      </c>
    </row>
    <row r="78" spans="1:14">
      <c r="A78" t="s">
        <v>693</v>
      </c>
      <c r="B78" t="s">
        <v>694</v>
      </c>
      <c r="C78" t="s">
        <v>513</v>
      </c>
      <c r="D78" t="s">
        <v>505</v>
      </c>
      <c r="E78" t="s">
        <v>695</v>
      </c>
      <c r="F78" t="s">
        <v>692</v>
      </c>
      <c r="G78" t="s">
        <v>105</v>
      </c>
      <c r="H78" s="65">
        <v>11415</v>
      </c>
      <c r="I78" s="65">
        <v>24249</v>
      </c>
      <c r="J78" s="65">
        <v>0</v>
      </c>
      <c r="K78" s="65">
        <v>9023.7561210000003</v>
      </c>
      <c r="L78" s="66">
        <v>2.9999999999999997E-4</v>
      </c>
      <c r="M78" s="66">
        <v>2.1700000000000001E-2</v>
      </c>
      <c r="N78" s="66">
        <v>4.7000000000000002E-3</v>
      </c>
    </row>
    <row r="79" spans="1:14">
      <c r="A79" t="s">
        <v>696</v>
      </c>
      <c r="B79" t="s">
        <v>697</v>
      </c>
      <c r="C79" t="s">
        <v>513</v>
      </c>
      <c r="D79" t="s">
        <v>698</v>
      </c>
      <c r="E79" t="s">
        <v>699</v>
      </c>
      <c r="F79" t="s">
        <v>692</v>
      </c>
      <c r="G79" t="s">
        <v>105</v>
      </c>
      <c r="H79" s="65">
        <v>82671.460000000006</v>
      </c>
      <c r="I79" s="65">
        <v>1054</v>
      </c>
      <c r="J79" s="65">
        <v>0</v>
      </c>
      <c r="K79" s="65">
        <v>2840.6244341840002</v>
      </c>
      <c r="L79" s="66">
        <v>0</v>
      </c>
      <c r="M79" s="66">
        <v>6.7999999999999996E-3</v>
      </c>
      <c r="N79" s="66">
        <v>1.5E-3</v>
      </c>
    </row>
    <row r="80" spans="1:14">
      <c r="A80" t="s">
        <v>700</v>
      </c>
      <c r="B80" t="s">
        <v>701</v>
      </c>
      <c r="C80" t="s">
        <v>682</v>
      </c>
      <c r="D80" t="s">
        <v>505</v>
      </c>
      <c r="E80" t="s">
        <v>702</v>
      </c>
      <c r="F80" t="s">
        <v>692</v>
      </c>
      <c r="G80" t="s">
        <v>105</v>
      </c>
      <c r="H80" s="65">
        <v>5063</v>
      </c>
      <c r="I80" s="65">
        <v>29028</v>
      </c>
      <c r="J80" s="65">
        <v>0</v>
      </c>
      <c r="K80" s="65">
        <v>4791.1817063999997</v>
      </c>
      <c r="L80" s="66">
        <v>1E-4</v>
      </c>
      <c r="M80" s="66">
        <v>1.15E-2</v>
      </c>
      <c r="N80" s="66">
        <v>2.5000000000000001E-3</v>
      </c>
    </row>
    <row r="81" spans="1:14">
      <c r="A81" t="s">
        <v>703</v>
      </c>
      <c r="B81" t="s">
        <v>704</v>
      </c>
      <c r="C81" t="s">
        <v>513</v>
      </c>
      <c r="D81" t="s">
        <v>505</v>
      </c>
      <c r="E81" t="s">
        <v>705</v>
      </c>
      <c r="F81" t="s">
        <v>692</v>
      </c>
      <c r="G81" t="s">
        <v>105</v>
      </c>
      <c r="H81" s="65">
        <v>24800</v>
      </c>
      <c r="I81" s="65">
        <v>4493</v>
      </c>
      <c r="J81" s="65">
        <v>0</v>
      </c>
      <c r="K81" s="65">
        <v>3632.5006400000002</v>
      </c>
      <c r="L81" s="66">
        <v>2.0000000000000001E-4</v>
      </c>
      <c r="M81" s="66">
        <v>8.6999999999999994E-3</v>
      </c>
      <c r="N81" s="66">
        <v>1.9E-3</v>
      </c>
    </row>
    <row r="82" spans="1:14">
      <c r="A82" t="s">
        <v>706</v>
      </c>
      <c r="B82" t="s">
        <v>707</v>
      </c>
      <c r="C82" t="s">
        <v>513</v>
      </c>
      <c r="D82" t="s">
        <v>505</v>
      </c>
      <c r="E82" t="s">
        <v>708</v>
      </c>
      <c r="F82" t="s">
        <v>709</v>
      </c>
      <c r="G82" t="s">
        <v>105</v>
      </c>
      <c r="H82" s="65">
        <v>11396</v>
      </c>
      <c r="I82" s="65">
        <v>27637</v>
      </c>
      <c r="J82" s="65">
        <v>0</v>
      </c>
      <c r="K82" s="65">
        <v>10267.410815200001</v>
      </c>
      <c r="L82" s="66">
        <v>2.0000000000000001E-4</v>
      </c>
      <c r="M82" s="66">
        <v>2.47E-2</v>
      </c>
      <c r="N82" s="66">
        <v>5.4000000000000003E-3</v>
      </c>
    </row>
    <row r="83" spans="1:14">
      <c r="A83" s="67" t="s">
        <v>297</v>
      </c>
      <c r="D83" s="14"/>
      <c r="E83" s="14"/>
      <c r="F83" s="14"/>
      <c r="H83" s="69">
        <v>594971.4</v>
      </c>
      <c r="J83" s="69">
        <v>18.9167728</v>
      </c>
      <c r="K83" s="69">
        <v>82942.294892399994</v>
      </c>
      <c r="M83" s="68">
        <v>0.19969999999999999</v>
      </c>
      <c r="N83" s="68">
        <v>4.36E-2</v>
      </c>
    </row>
    <row r="84" spans="1:14">
      <c r="A84" t="s">
        <v>710</v>
      </c>
      <c r="B84" t="s">
        <v>711</v>
      </c>
      <c r="C84" t="s">
        <v>99</v>
      </c>
      <c r="D84" t="s">
        <v>505</v>
      </c>
      <c r="E84" t="s">
        <v>712</v>
      </c>
      <c r="F84" t="s">
        <v>713</v>
      </c>
      <c r="G84" t="s">
        <v>105</v>
      </c>
      <c r="H84" s="65">
        <v>3894</v>
      </c>
      <c r="I84" s="65">
        <v>34771</v>
      </c>
      <c r="J84" s="65">
        <v>0</v>
      </c>
      <c r="K84" s="65">
        <v>4413.9837324</v>
      </c>
      <c r="L84" s="66">
        <v>0</v>
      </c>
      <c r="M84" s="66">
        <v>1.06E-2</v>
      </c>
      <c r="N84" s="66">
        <v>2.3E-3</v>
      </c>
    </row>
    <row r="85" spans="1:14">
      <c r="A85" t="s">
        <v>714</v>
      </c>
      <c r="B85" t="s">
        <v>715</v>
      </c>
      <c r="C85" t="s">
        <v>716</v>
      </c>
      <c r="D85" t="s">
        <v>505</v>
      </c>
      <c r="E85" t="s">
        <v>717</v>
      </c>
      <c r="F85" t="s">
        <v>713</v>
      </c>
      <c r="G85" t="s">
        <v>105</v>
      </c>
      <c r="H85" s="65">
        <v>2222</v>
      </c>
      <c r="I85" s="65">
        <v>178350</v>
      </c>
      <c r="J85" s="65">
        <v>0</v>
      </c>
      <c r="K85" s="65">
        <v>12919.17462</v>
      </c>
      <c r="L85" s="66">
        <v>0</v>
      </c>
      <c r="M85" s="66">
        <v>3.1099999999999999E-2</v>
      </c>
      <c r="N85" s="66">
        <v>6.7999999999999996E-3</v>
      </c>
    </row>
    <row r="86" spans="1:14">
      <c r="A86" t="s">
        <v>718</v>
      </c>
      <c r="B86" t="s">
        <v>719</v>
      </c>
      <c r="C86" t="s">
        <v>122</v>
      </c>
      <c r="D86" t="s">
        <v>505</v>
      </c>
      <c r="E86" t="s">
        <v>720</v>
      </c>
      <c r="F86" t="s">
        <v>721</v>
      </c>
      <c r="G86" t="s">
        <v>109</v>
      </c>
      <c r="H86" s="65">
        <v>227927.2</v>
      </c>
      <c r="I86" s="65">
        <v>300</v>
      </c>
      <c r="J86" s="65">
        <v>0</v>
      </c>
      <c r="K86" s="65">
        <v>2649.5169436800002</v>
      </c>
      <c r="L86" s="66">
        <v>5.9999999999999995E-4</v>
      </c>
      <c r="M86" s="66">
        <v>6.4000000000000003E-3</v>
      </c>
      <c r="N86" s="66">
        <v>1.4E-3</v>
      </c>
    </row>
    <row r="87" spans="1:14">
      <c r="A87" t="s">
        <v>722</v>
      </c>
      <c r="B87" t="s">
        <v>723</v>
      </c>
      <c r="C87" t="s">
        <v>724</v>
      </c>
      <c r="D87" t="s">
        <v>505</v>
      </c>
      <c r="E87" t="s">
        <v>725</v>
      </c>
      <c r="F87" t="s">
        <v>721</v>
      </c>
      <c r="G87" t="s">
        <v>112</v>
      </c>
      <c r="H87" s="65">
        <v>55390</v>
      </c>
      <c r="I87" s="65">
        <v>1704</v>
      </c>
      <c r="J87" s="65">
        <v>0</v>
      </c>
      <c r="K87" s="65">
        <v>4264.0112671200004</v>
      </c>
      <c r="L87" s="66">
        <v>1.2999999999999999E-3</v>
      </c>
      <c r="M87" s="66">
        <v>1.03E-2</v>
      </c>
      <c r="N87" s="66">
        <v>2.2000000000000001E-3</v>
      </c>
    </row>
    <row r="88" spans="1:14">
      <c r="A88" t="s">
        <v>726</v>
      </c>
      <c r="B88" t="s">
        <v>727</v>
      </c>
      <c r="C88" t="s">
        <v>513</v>
      </c>
      <c r="D88" t="s">
        <v>505</v>
      </c>
      <c r="E88" t="s">
        <v>728</v>
      </c>
      <c r="F88" t="s">
        <v>729</v>
      </c>
      <c r="G88" t="s">
        <v>105</v>
      </c>
      <c r="H88" s="65">
        <v>3353</v>
      </c>
      <c r="I88" s="65">
        <v>80010</v>
      </c>
      <c r="J88" s="65">
        <v>2.8860128</v>
      </c>
      <c r="K88" s="65">
        <v>8748.6030907999993</v>
      </c>
      <c r="L88" s="66">
        <v>0</v>
      </c>
      <c r="M88" s="66">
        <v>2.1100000000000001E-2</v>
      </c>
      <c r="N88" s="66">
        <v>4.5999999999999999E-3</v>
      </c>
    </row>
    <row r="89" spans="1:14">
      <c r="A89" t="s">
        <v>730</v>
      </c>
      <c r="B89" t="s">
        <v>731</v>
      </c>
      <c r="C89" t="s">
        <v>513</v>
      </c>
      <c r="D89" t="s">
        <v>505</v>
      </c>
      <c r="E89" t="s">
        <v>732</v>
      </c>
      <c r="F89" t="s">
        <v>729</v>
      </c>
      <c r="G89" t="s">
        <v>105</v>
      </c>
      <c r="H89" s="65">
        <v>17391</v>
      </c>
      <c r="I89" s="65">
        <v>12016</v>
      </c>
      <c r="J89" s="65">
        <v>16.030760000000001</v>
      </c>
      <c r="K89" s="65">
        <v>6828.4611056000003</v>
      </c>
      <c r="L89" s="66">
        <v>0</v>
      </c>
      <c r="M89" s="66">
        <v>1.6400000000000001E-2</v>
      </c>
      <c r="N89" s="66">
        <v>3.5999999999999999E-3</v>
      </c>
    </row>
    <row r="90" spans="1:14">
      <c r="A90" t="s">
        <v>733</v>
      </c>
      <c r="B90" t="s">
        <v>734</v>
      </c>
      <c r="C90" t="s">
        <v>513</v>
      </c>
      <c r="D90" t="s">
        <v>505</v>
      </c>
      <c r="E90" t="s">
        <v>735</v>
      </c>
      <c r="F90" t="s">
        <v>692</v>
      </c>
      <c r="G90" t="s">
        <v>105</v>
      </c>
      <c r="H90" s="65">
        <v>22402</v>
      </c>
      <c r="I90" s="65">
        <v>22678</v>
      </c>
      <c r="J90" s="65">
        <v>0</v>
      </c>
      <c r="K90" s="65">
        <v>16561.861325599999</v>
      </c>
      <c r="L90" s="66">
        <v>0</v>
      </c>
      <c r="M90" s="66">
        <v>3.9899999999999998E-2</v>
      </c>
      <c r="N90" s="66">
        <v>8.6999999999999994E-3</v>
      </c>
    </row>
    <row r="91" spans="1:14">
      <c r="A91" t="s">
        <v>736</v>
      </c>
      <c r="B91" t="s">
        <v>737</v>
      </c>
      <c r="C91" t="s">
        <v>513</v>
      </c>
      <c r="D91" t="s">
        <v>505</v>
      </c>
      <c r="E91" t="s">
        <v>738</v>
      </c>
      <c r="F91" t="s">
        <v>692</v>
      </c>
      <c r="G91" t="s">
        <v>105</v>
      </c>
      <c r="H91" s="65">
        <v>692</v>
      </c>
      <c r="I91" s="65">
        <v>344016</v>
      </c>
      <c r="J91" s="65">
        <v>0</v>
      </c>
      <c r="K91" s="65">
        <v>7760.7257472000001</v>
      </c>
      <c r="L91" s="66">
        <v>0</v>
      </c>
      <c r="M91" s="66">
        <v>1.8700000000000001E-2</v>
      </c>
      <c r="N91" s="66">
        <v>4.1000000000000003E-3</v>
      </c>
    </row>
    <row r="92" spans="1:14">
      <c r="A92" t="s">
        <v>739</v>
      </c>
      <c r="B92" t="s">
        <v>740</v>
      </c>
      <c r="C92" t="s">
        <v>513</v>
      </c>
      <c r="D92" t="s">
        <v>505</v>
      </c>
      <c r="E92" t="s">
        <v>741</v>
      </c>
      <c r="F92" t="s">
        <v>692</v>
      </c>
      <c r="G92" t="s">
        <v>105</v>
      </c>
      <c r="H92" s="65">
        <v>13333</v>
      </c>
      <c r="I92" s="65">
        <v>27090</v>
      </c>
      <c r="J92" s="65">
        <v>0</v>
      </c>
      <c r="K92" s="65">
        <v>11774.825622</v>
      </c>
      <c r="L92" s="66">
        <v>0</v>
      </c>
      <c r="M92" s="66">
        <v>2.8299999999999999E-2</v>
      </c>
      <c r="N92" s="66">
        <v>6.1999999999999998E-3</v>
      </c>
    </row>
    <row r="93" spans="1:14">
      <c r="A93" t="s">
        <v>742</v>
      </c>
      <c r="B93" t="s">
        <v>743</v>
      </c>
      <c r="C93" t="s">
        <v>513</v>
      </c>
      <c r="D93" t="s">
        <v>505</v>
      </c>
      <c r="E93" t="s">
        <v>744</v>
      </c>
      <c r="F93" t="s">
        <v>692</v>
      </c>
      <c r="G93" t="s">
        <v>105</v>
      </c>
      <c r="H93" s="65">
        <v>15737</v>
      </c>
      <c r="I93" s="65">
        <v>7530</v>
      </c>
      <c r="J93" s="65">
        <v>0</v>
      </c>
      <c r="K93" s="65">
        <v>3863.0872859999999</v>
      </c>
      <c r="L93" s="66">
        <v>0</v>
      </c>
      <c r="M93" s="66">
        <v>9.2999999999999992E-3</v>
      </c>
      <c r="N93" s="66">
        <v>2E-3</v>
      </c>
    </row>
    <row r="94" spans="1:14">
      <c r="A94" t="s">
        <v>745</v>
      </c>
      <c r="B94" t="s">
        <v>746</v>
      </c>
      <c r="C94" t="s">
        <v>513</v>
      </c>
      <c r="D94" t="s">
        <v>505</v>
      </c>
      <c r="E94" t="s">
        <v>747</v>
      </c>
      <c r="F94" t="s">
        <v>709</v>
      </c>
      <c r="G94" t="s">
        <v>105</v>
      </c>
      <c r="H94" s="65">
        <v>4566</v>
      </c>
      <c r="I94" s="65">
        <v>13696</v>
      </c>
      <c r="J94" s="65">
        <v>0</v>
      </c>
      <c r="K94" s="65">
        <v>2038.6715136</v>
      </c>
      <c r="L94" s="66">
        <v>0</v>
      </c>
      <c r="M94" s="66">
        <v>4.8999999999999998E-3</v>
      </c>
      <c r="N94" s="66">
        <v>1.1000000000000001E-3</v>
      </c>
    </row>
    <row r="95" spans="1:14">
      <c r="A95" t="s">
        <v>748</v>
      </c>
      <c r="B95" t="s">
        <v>749</v>
      </c>
      <c r="C95" t="s">
        <v>513</v>
      </c>
      <c r="D95" t="s">
        <v>505</v>
      </c>
      <c r="E95" t="s">
        <v>750</v>
      </c>
      <c r="F95" t="s">
        <v>709</v>
      </c>
      <c r="G95" t="s">
        <v>105</v>
      </c>
      <c r="H95" s="65">
        <v>137</v>
      </c>
      <c r="I95" s="65">
        <v>250632</v>
      </c>
      <c r="J95" s="65">
        <v>0</v>
      </c>
      <c r="K95" s="65">
        <v>1119.3726383999999</v>
      </c>
      <c r="L95" s="66">
        <v>0</v>
      </c>
      <c r="M95" s="66">
        <v>2.7000000000000001E-3</v>
      </c>
      <c r="N95" s="66">
        <v>5.9999999999999995E-4</v>
      </c>
    </row>
    <row r="96" spans="1:14">
      <c r="A96" t="s">
        <v>751</v>
      </c>
      <c r="B96" t="s">
        <v>752</v>
      </c>
      <c r="C96" t="s">
        <v>122</v>
      </c>
      <c r="D96" t="s">
        <v>505</v>
      </c>
      <c r="E96" t="s">
        <v>720</v>
      </c>
      <c r="F96" t="s">
        <v>122</v>
      </c>
      <c r="G96" t="s">
        <v>109</v>
      </c>
      <c r="H96" s="65">
        <v>227927.2</v>
      </c>
      <c r="I96" s="65">
        <v>0</v>
      </c>
      <c r="J96" s="65">
        <v>0</v>
      </c>
      <c r="K96" s="65">
        <v>0</v>
      </c>
      <c r="L96" s="66">
        <v>0</v>
      </c>
      <c r="M96" s="66">
        <v>0</v>
      </c>
      <c r="N96" s="66">
        <v>0</v>
      </c>
    </row>
    <row r="97" spans="1:6">
      <c r="A97" s="89" t="s">
        <v>242</v>
      </c>
      <c r="D97" s="14"/>
      <c r="E97" s="14"/>
      <c r="F97" s="14"/>
    </row>
    <row r="98" spans="1:6">
      <c r="A98" s="89" t="s">
        <v>290</v>
      </c>
      <c r="D98" s="14"/>
      <c r="E98" s="14"/>
      <c r="F98" s="14"/>
    </row>
    <row r="99" spans="1:6">
      <c r="A99" s="89" t="s">
        <v>291</v>
      </c>
      <c r="D99" s="14"/>
      <c r="E99" s="14"/>
      <c r="F99" s="14"/>
    </row>
    <row r="100" spans="1:6">
      <c r="A100" s="89" t="s">
        <v>292</v>
      </c>
      <c r="D100" s="14"/>
      <c r="E100" s="14"/>
      <c r="F100" s="14"/>
    </row>
    <row r="101" spans="1:6">
      <c r="A101" s="89" t="s">
        <v>293</v>
      </c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0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BJ5" s="16"/>
    </row>
    <row r="6" spans="1:62" ht="26.25" customHeight="1">
      <c r="A6" s="103" t="s">
        <v>193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4344742</v>
      </c>
      <c r="H10" s="7"/>
      <c r="I10" s="63">
        <v>13.342549999999999</v>
      </c>
      <c r="J10" s="63">
        <v>203290.72857229999</v>
      </c>
      <c r="K10" s="7"/>
      <c r="L10" s="64">
        <v>1</v>
      </c>
      <c r="M10" s="64">
        <v>0.107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2987592</v>
      </c>
      <c r="I11" s="69">
        <v>0</v>
      </c>
      <c r="J11" s="69">
        <v>51053.761729500002</v>
      </c>
      <c r="L11" s="68">
        <v>0.25109999999999999</v>
      </c>
      <c r="M11" s="68">
        <v>2.69E-2</v>
      </c>
    </row>
    <row r="12" spans="1:62">
      <c r="A12" s="67" t="s">
        <v>753</v>
      </c>
      <c r="C12" s="14"/>
      <c r="D12" s="14"/>
      <c r="E12" s="14"/>
      <c r="F12" s="14"/>
      <c r="G12" s="69">
        <v>660871</v>
      </c>
      <c r="I12" s="69">
        <v>0</v>
      </c>
      <c r="J12" s="69">
        <v>10776.783894</v>
      </c>
      <c r="L12" s="68">
        <v>5.2999999999999999E-2</v>
      </c>
      <c r="M12" s="68">
        <v>5.7000000000000002E-3</v>
      </c>
    </row>
    <row r="13" spans="1:62">
      <c r="A13" t="s">
        <v>754</v>
      </c>
      <c r="B13" t="s">
        <v>755</v>
      </c>
      <c r="C13" t="s">
        <v>99</v>
      </c>
      <c r="D13" t="s">
        <v>756</v>
      </c>
      <c r="E13" t="s">
        <v>757</v>
      </c>
      <c r="F13" t="s">
        <v>101</v>
      </c>
      <c r="G13" s="65">
        <v>342806</v>
      </c>
      <c r="H13" s="65">
        <v>929.9</v>
      </c>
      <c r="I13" s="65">
        <v>0</v>
      </c>
      <c r="J13" s="65">
        <v>3187.7529939999999</v>
      </c>
      <c r="K13" s="66">
        <v>6.3E-3</v>
      </c>
      <c r="L13" s="66">
        <v>1.5699999999999999E-2</v>
      </c>
      <c r="M13" s="66">
        <v>1.6999999999999999E-3</v>
      </c>
    </row>
    <row r="14" spans="1:62">
      <c r="A14" t="s">
        <v>758</v>
      </c>
      <c r="B14" t="s">
        <v>759</v>
      </c>
      <c r="C14" t="s">
        <v>99</v>
      </c>
      <c r="D14" t="s">
        <v>760</v>
      </c>
      <c r="E14" t="s">
        <v>757</v>
      </c>
      <c r="F14" t="s">
        <v>101</v>
      </c>
      <c r="G14" s="65">
        <v>318065</v>
      </c>
      <c r="H14" s="65">
        <v>2386</v>
      </c>
      <c r="I14" s="65">
        <v>0</v>
      </c>
      <c r="J14" s="65">
        <v>7589.0308999999997</v>
      </c>
      <c r="K14" s="66">
        <v>1.2999999999999999E-3</v>
      </c>
      <c r="L14" s="66">
        <v>3.73E-2</v>
      </c>
      <c r="M14" s="66">
        <v>4.0000000000000001E-3</v>
      </c>
    </row>
    <row r="15" spans="1:62">
      <c r="A15" s="67" t="s">
        <v>761</v>
      </c>
      <c r="C15" s="14"/>
      <c r="D15" s="14"/>
      <c r="E15" s="14"/>
      <c r="F15" s="14"/>
      <c r="G15" s="69">
        <v>241390</v>
      </c>
      <c r="I15" s="69">
        <v>0</v>
      </c>
      <c r="J15" s="69">
        <v>32831.303500000002</v>
      </c>
      <c r="L15" s="68">
        <v>0.1615</v>
      </c>
      <c r="M15" s="68">
        <v>1.7299999999999999E-2</v>
      </c>
    </row>
    <row r="16" spans="1:62">
      <c r="A16" t="s">
        <v>762</v>
      </c>
      <c r="B16" t="s">
        <v>763</v>
      </c>
      <c r="C16" t="s">
        <v>99</v>
      </c>
      <c r="D16" t="s">
        <v>764</v>
      </c>
      <c r="E16" t="s">
        <v>757</v>
      </c>
      <c r="F16" t="s">
        <v>101</v>
      </c>
      <c r="G16" s="65">
        <v>34870</v>
      </c>
      <c r="H16" s="65">
        <v>8058</v>
      </c>
      <c r="I16" s="65">
        <v>0</v>
      </c>
      <c r="J16" s="65">
        <v>2809.8245999999999</v>
      </c>
      <c r="K16" s="66">
        <v>0.01</v>
      </c>
      <c r="L16" s="66">
        <v>1.38E-2</v>
      </c>
      <c r="M16" s="66">
        <v>1.5E-3</v>
      </c>
    </row>
    <row r="17" spans="1:13">
      <c r="A17" t="s">
        <v>765</v>
      </c>
      <c r="B17" t="s">
        <v>766</v>
      </c>
      <c r="C17" t="s">
        <v>99</v>
      </c>
      <c r="D17" t="s">
        <v>764</v>
      </c>
      <c r="E17" t="s">
        <v>757</v>
      </c>
      <c r="F17" t="s">
        <v>101</v>
      </c>
      <c r="G17" s="65">
        <v>21616</v>
      </c>
      <c r="H17" s="65">
        <v>9720</v>
      </c>
      <c r="I17" s="65">
        <v>0</v>
      </c>
      <c r="J17" s="65">
        <v>2101.0752000000002</v>
      </c>
      <c r="K17" s="66">
        <v>6.7999999999999996E-3</v>
      </c>
      <c r="L17" s="66">
        <v>1.03E-2</v>
      </c>
      <c r="M17" s="66">
        <v>1.1000000000000001E-3</v>
      </c>
    </row>
    <row r="18" spans="1:13">
      <c r="A18" t="s">
        <v>767</v>
      </c>
      <c r="B18" t="s">
        <v>768</v>
      </c>
      <c r="C18" t="s">
        <v>99</v>
      </c>
      <c r="D18" t="s">
        <v>764</v>
      </c>
      <c r="E18" t="s">
        <v>757</v>
      </c>
      <c r="F18" t="s">
        <v>101</v>
      </c>
      <c r="G18" s="65">
        <v>70239</v>
      </c>
      <c r="H18" s="65">
        <v>20030</v>
      </c>
      <c r="I18" s="65">
        <v>0</v>
      </c>
      <c r="J18" s="65">
        <v>14068.8717</v>
      </c>
      <c r="K18" s="66">
        <v>5.8500000000000003E-2</v>
      </c>
      <c r="L18" s="66">
        <v>6.9199999999999998E-2</v>
      </c>
      <c r="M18" s="66">
        <v>7.4000000000000003E-3</v>
      </c>
    </row>
    <row r="19" spans="1:13">
      <c r="A19" t="s">
        <v>769</v>
      </c>
      <c r="B19" t="s">
        <v>770</v>
      </c>
      <c r="C19" t="s">
        <v>99</v>
      </c>
      <c r="D19" t="s">
        <v>764</v>
      </c>
      <c r="E19" t="s">
        <v>757</v>
      </c>
      <c r="F19" t="s">
        <v>101</v>
      </c>
      <c r="G19" s="65">
        <v>114665</v>
      </c>
      <c r="H19" s="65">
        <v>12080</v>
      </c>
      <c r="I19" s="65">
        <v>0</v>
      </c>
      <c r="J19" s="65">
        <v>13851.531999999999</v>
      </c>
      <c r="K19" s="66">
        <v>9.9000000000000008E-3</v>
      </c>
      <c r="L19" s="66">
        <v>6.8099999999999994E-2</v>
      </c>
      <c r="M19" s="66">
        <v>7.3000000000000001E-3</v>
      </c>
    </row>
    <row r="20" spans="1:13">
      <c r="A20" s="67" t="s">
        <v>771</v>
      </c>
      <c r="C20" s="14"/>
      <c r="D20" s="14"/>
      <c r="E20" s="14"/>
      <c r="F20" s="14"/>
      <c r="G20" s="69">
        <v>2085331</v>
      </c>
      <c r="I20" s="69">
        <v>0</v>
      </c>
      <c r="J20" s="69">
        <v>7445.6743354999999</v>
      </c>
      <c r="L20" s="68">
        <v>3.6600000000000001E-2</v>
      </c>
      <c r="M20" s="68">
        <v>3.8999999999999998E-3</v>
      </c>
    </row>
    <row r="21" spans="1:13">
      <c r="A21" t="s">
        <v>772</v>
      </c>
      <c r="B21" t="s">
        <v>773</v>
      </c>
      <c r="C21" t="s">
        <v>99</v>
      </c>
      <c r="D21" t="s">
        <v>774</v>
      </c>
      <c r="E21" t="s">
        <v>775</v>
      </c>
      <c r="F21" t="s">
        <v>101</v>
      </c>
      <c r="G21" s="65">
        <v>2085331</v>
      </c>
      <c r="H21" s="65">
        <v>357.05</v>
      </c>
      <c r="I21" s="65">
        <v>0</v>
      </c>
      <c r="J21" s="65">
        <v>7445.6743354999999</v>
      </c>
      <c r="K21" s="66">
        <v>1.5E-3</v>
      </c>
      <c r="L21" s="66">
        <v>3.6600000000000001E-2</v>
      </c>
      <c r="M21" s="66">
        <v>3.8999999999999998E-3</v>
      </c>
    </row>
    <row r="22" spans="1:13">
      <c r="A22" s="67" t="s">
        <v>776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236</v>
      </c>
      <c r="B23" t="s">
        <v>236</v>
      </c>
      <c r="C23" s="14"/>
      <c r="D23" s="14"/>
      <c r="E23" t="s">
        <v>236</v>
      </c>
      <c r="F23" t="s">
        <v>236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502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236</v>
      </c>
      <c r="B25" t="s">
        <v>236</v>
      </c>
      <c r="C25" s="14"/>
      <c r="D25" s="14"/>
      <c r="E25" t="s">
        <v>236</v>
      </c>
      <c r="F25" t="s">
        <v>236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777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236</v>
      </c>
      <c r="B27" t="s">
        <v>236</v>
      </c>
      <c r="C27" s="14"/>
      <c r="D27" s="14"/>
      <c r="E27" t="s">
        <v>236</v>
      </c>
      <c r="F27" t="s">
        <v>236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240</v>
      </c>
      <c r="C28" s="14"/>
      <c r="D28" s="14"/>
      <c r="E28" s="14"/>
      <c r="F28" s="14"/>
      <c r="G28" s="69">
        <v>1357150</v>
      </c>
      <c r="I28" s="69">
        <v>13.342549999999999</v>
      </c>
      <c r="J28" s="69">
        <v>152236.9668428</v>
      </c>
      <c r="L28" s="68">
        <v>0.74890000000000001</v>
      </c>
      <c r="M28" s="68">
        <v>8.0100000000000005E-2</v>
      </c>
    </row>
    <row r="29" spans="1:13">
      <c r="A29" s="67" t="s">
        <v>778</v>
      </c>
      <c r="C29" s="14"/>
      <c r="D29" s="14"/>
      <c r="E29" s="14"/>
      <c r="F29" s="14"/>
      <c r="G29" s="69">
        <v>1187477</v>
      </c>
      <c r="I29" s="69">
        <v>13.342549999999999</v>
      </c>
      <c r="J29" s="69">
        <v>135873.06657220001</v>
      </c>
      <c r="L29" s="68">
        <v>0.66839999999999999</v>
      </c>
      <c r="M29" s="68">
        <v>7.1499999999999994E-2</v>
      </c>
    </row>
    <row r="30" spans="1:13">
      <c r="A30" t="s">
        <v>779</v>
      </c>
      <c r="B30" t="s">
        <v>780</v>
      </c>
      <c r="C30" t="s">
        <v>513</v>
      </c>
      <c r="D30" t="s">
        <v>781</v>
      </c>
      <c r="E30" t="s">
        <v>757</v>
      </c>
      <c r="F30" t="s">
        <v>105</v>
      </c>
      <c r="G30" s="65">
        <v>18865</v>
      </c>
      <c r="H30" s="65">
        <v>8933</v>
      </c>
      <c r="I30" s="65">
        <v>0</v>
      </c>
      <c r="J30" s="65">
        <v>5493.786067</v>
      </c>
      <c r="K30" s="66">
        <v>0</v>
      </c>
      <c r="L30" s="66">
        <v>2.7E-2</v>
      </c>
      <c r="M30" s="66">
        <v>2.8999999999999998E-3</v>
      </c>
    </row>
    <row r="31" spans="1:13">
      <c r="A31" t="s">
        <v>782</v>
      </c>
      <c r="B31" t="s">
        <v>783</v>
      </c>
      <c r="C31" t="s">
        <v>513</v>
      </c>
      <c r="D31" t="s">
        <v>784</v>
      </c>
      <c r="E31" t="s">
        <v>757</v>
      </c>
      <c r="F31" t="s">
        <v>105</v>
      </c>
      <c r="G31" s="65">
        <v>2856</v>
      </c>
      <c r="H31" s="65">
        <v>45422</v>
      </c>
      <c r="I31" s="65">
        <v>0</v>
      </c>
      <c r="J31" s="65">
        <v>4229.0425631999997</v>
      </c>
      <c r="K31" s="66">
        <v>0</v>
      </c>
      <c r="L31" s="66">
        <v>2.0799999999999999E-2</v>
      </c>
      <c r="M31" s="66">
        <v>2.2000000000000001E-3</v>
      </c>
    </row>
    <row r="32" spans="1:13">
      <c r="A32" t="s">
        <v>786</v>
      </c>
      <c r="B32" t="s">
        <v>787</v>
      </c>
      <c r="C32" t="s">
        <v>122</v>
      </c>
      <c r="D32" t="s">
        <v>788</v>
      </c>
      <c r="E32" t="s">
        <v>757</v>
      </c>
      <c r="F32" t="s">
        <v>105</v>
      </c>
      <c r="G32" s="65">
        <v>62563</v>
      </c>
      <c r="H32" s="65">
        <v>1688</v>
      </c>
      <c r="I32" s="65">
        <v>0</v>
      </c>
      <c r="J32" s="65">
        <v>3442.7668143999999</v>
      </c>
      <c r="K32" s="66">
        <v>0</v>
      </c>
      <c r="L32" s="66">
        <v>1.6899999999999998E-2</v>
      </c>
      <c r="M32" s="66">
        <v>1.8E-3</v>
      </c>
    </row>
    <row r="33" spans="1:13">
      <c r="A33" t="s">
        <v>789</v>
      </c>
      <c r="B33" t="s">
        <v>790</v>
      </c>
      <c r="C33" t="s">
        <v>513</v>
      </c>
      <c r="D33" t="s">
        <v>784</v>
      </c>
      <c r="E33" t="s">
        <v>757</v>
      </c>
      <c r="F33" t="s">
        <v>105</v>
      </c>
      <c r="G33" s="65">
        <v>38776</v>
      </c>
      <c r="H33" s="65">
        <v>9318</v>
      </c>
      <c r="I33" s="65">
        <v>0</v>
      </c>
      <c r="J33" s="65">
        <v>11778.8614368</v>
      </c>
      <c r="K33" s="66">
        <v>0</v>
      </c>
      <c r="L33" s="66">
        <v>5.79E-2</v>
      </c>
      <c r="M33" s="66">
        <v>6.1999999999999998E-3</v>
      </c>
    </row>
    <row r="34" spans="1:13">
      <c r="A34" t="s">
        <v>791</v>
      </c>
      <c r="B34" t="s">
        <v>792</v>
      </c>
      <c r="C34" t="s">
        <v>122</v>
      </c>
      <c r="D34" t="s">
        <v>793</v>
      </c>
      <c r="E34" t="s">
        <v>757</v>
      </c>
      <c r="F34" t="s">
        <v>105</v>
      </c>
      <c r="G34" s="65">
        <v>136062</v>
      </c>
      <c r="H34" s="65">
        <v>2575</v>
      </c>
      <c r="I34" s="65">
        <v>13.342549999999999</v>
      </c>
      <c r="J34" s="65">
        <v>11435.067139999999</v>
      </c>
      <c r="K34" s="66">
        <v>0</v>
      </c>
      <c r="L34" s="66">
        <v>5.62E-2</v>
      </c>
      <c r="M34" s="66">
        <v>6.0000000000000001E-3</v>
      </c>
    </row>
    <row r="35" spans="1:13">
      <c r="A35" t="s">
        <v>794</v>
      </c>
      <c r="B35" t="s">
        <v>795</v>
      </c>
      <c r="C35" t="s">
        <v>682</v>
      </c>
      <c r="D35" t="s">
        <v>793</v>
      </c>
      <c r="E35" t="s">
        <v>757</v>
      </c>
      <c r="F35" t="s">
        <v>105</v>
      </c>
      <c r="G35" s="65">
        <v>124519</v>
      </c>
      <c r="H35" s="65">
        <v>1930</v>
      </c>
      <c r="I35" s="65">
        <v>0</v>
      </c>
      <c r="J35" s="65">
        <v>7834.4864420000004</v>
      </c>
      <c r="K35" s="66">
        <v>2.0000000000000001E-4</v>
      </c>
      <c r="L35" s="66">
        <v>3.85E-2</v>
      </c>
      <c r="M35" s="66">
        <v>4.1000000000000003E-3</v>
      </c>
    </row>
    <row r="36" spans="1:13">
      <c r="A36" t="s">
        <v>796</v>
      </c>
      <c r="B36" t="s">
        <v>797</v>
      </c>
      <c r="C36" t="s">
        <v>122</v>
      </c>
      <c r="D36" t="s">
        <v>798</v>
      </c>
      <c r="E36" t="s">
        <v>757</v>
      </c>
      <c r="F36" t="s">
        <v>105</v>
      </c>
      <c r="G36" s="65">
        <v>195487</v>
      </c>
      <c r="H36" s="65">
        <v>4633</v>
      </c>
      <c r="I36" s="65">
        <v>0</v>
      </c>
      <c r="J36" s="65">
        <v>29525.535434599999</v>
      </c>
      <c r="K36" s="66">
        <v>0</v>
      </c>
      <c r="L36" s="66">
        <v>0.1452</v>
      </c>
      <c r="M36" s="66">
        <v>1.55E-2</v>
      </c>
    </row>
    <row r="37" spans="1:13">
      <c r="A37" t="s">
        <v>799</v>
      </c>
      <c r="B37" t="s">
        <v>800</v>
      </c>
      <c r="C37" t="s">
        <v>724</v>
      </c>
      <c r="D37" t="s">
        <v>798</v>
      </c>
      <c r="E37" t="s">
        <v>757</v>
      </c>
      <c r="F37" t="s">
        <v>105</v>
      </c>
      <c r="G37" s="65">
        <v>141251</v>
      </c>
      <c r="H37" s="65">
        <v>1061.5</v>
      </c>
      <c r="I37" s="65">
        <v>0</v>
      </c>
      <c r="J37" s="65">
        <v>4887.9767298999996</v>
      </c>
      <c r="K37" s="66">
        <v>1E-4</v>
      </c>
      <c r="L37" s="66">
        <v>2.4E-2</v>
      </c>
      <c r="M37" s="66">
        <v>2.5999999999999999E-3</v>
      </c>
    </row>
    <row r="38" spans="1:13">
      <c r="A38" t="s">
        <v>801</v>
      </c>
      <c r="B38" t="s">
        <v>802</v>
      </c>
      <c r="C38" t="s">
        <v>513</v>
      </c>
      <c r="D38" t="s">
        <v>803</v>
      </c>
      <c r="E38" t="s">
        <v>757</v>
      </c>
      <c r="F38" t="s">
        <v>105</v>
      </c>
      <c r="G38" s="65">
        <v>49485</v>
      </c>
      <c r="H38" s="65">
        <v>6978</v>
      </c>
      <c r="I38" s="65">
        <v>0</v>
      </c>
      <c r="J38" s="65">
        <v>11256.986358</v>
      </c>
      <c r="K38" s="66">
        <v>0</v>
      </c>
      <c r="L38" s="66">
        <v>5.5399999999999998E-2</v>
      </c>
      <c r="M38" s="66">
        <v>5.8999999999999999E-3</v>
      </c>
    </row>
    <row r="39" spans="1:13">
      <c r="A39" t="s">
        <v>804</v>
      </c>
      <c r="B39" t="s">
        <v>805</v>
      </c>
      <c r="C39" t="s">
        <v>724</v>
      </c>
      <c r="D39" t="s">
        <v>806</v>
      </c>
      <c r="E39" t="s">
        <v>757</v>
      </c>
      <c r="F39" t="s">
        <v>105</v>
      </c>
      <c r="G39" s="65">
        <v>46627</v>
      </c>
      <c r="H39" s="65">
        <v>6088</v>
      </c>
      <c r="I39" s="65">
        <v>0</v>
      </c>
      <c r="J39" s="65">
        <v>9254.0047376000002</v>
      </c>
      <c r="K39" s="66">
        <v>1E-4</v>
      </c>
      <c r="L39" s="66">
        <v>4.5499999999999999E-2</v>
      </c>
      <c r="M39" s="66">
        <v>4.8999999999999998E-3</v>
      </c>
    </row>
    <row r="40" spans="1:13">
      <c r="A40" t="s">
        <v>807</v>
      </c>
      <c r="B40" t="s">
        <v>808</v>
      </c>
      <c r="C40" t="s">
        <v>513</v>
      </c>
      <c r="D40" t="s">
        <v>809</v>
      </c>
      <c r="E40" t="s">
        <v>757</v>
      </c>
      <c r="F40" t="s">
        <v>105</v>
      </c>
      <c r="G40" s="65">
        <v>8755</v>
      </c>
      <c r="H40" s="65">
        <v>12595</v>
      </c>
      <c r="I40" s="65">
        <v>0</v>
      </c>
      <c r="J40" s="65">
        <v>3594.7767349999999</v>
      </c>
      <c r="K40" s="66">
        <v>0</v>
      </c>
      <c r="L40" s="66">
        <v>1.77E-2</v>
      </c>
      <c r="M40" s="66">
        <v>1.9E-3</v>
      </c>
    </row>
    <row r="41" spans="1:13">
      <c r="A41" t="s">
        <v>810</v>
      </c>
      <c r="B41" t="s">
        <v>811</v>
      </c>
      <c r="C41" t="s">
        <v>513</v>
      </c>
      <c r="D41" t="s">
        <v>809</v>
      </c>
      <c r="E41" t="s">
        <v>757</v>
      </c>
      <c r="F41" t="s">
        <v>105</v>
      </c>
      <c r="G41" s="65">
        <v>26015</v>
      </c>
      <c r="H41" s="65">
        <v>5387</v>
      </c>
      <c r="I41" s="65">
        <v>0</v>
      </c>
      <c r="J41" s="65">
        <v>4568.6554429999997</v>
      </c>
      <c r="K41" s="66">
        <v>0</v>
      </c>
      <c r="L41" s="66">
        <v>2.2499999999999999E-2</v>
      </c>
      <c r="M41" s="66">
        <v>2.3999999999999998E-3</v>
      </c>
    </row>
    <row r="42" spans="1:13">
      <c r="A42" t="s">
        <v>812</v>
      </c>
      <c r="B42" t="s">
        <v>813</v>
      </c>
      <c r="C42" t="s">
        <v>513</v>
      </c>
      <c r="D42" t="s">
        <v>814</v>
      </c>
      <c r="E42" t="s">
        <v>757</v>
      </c>
      <c r="F42" t="s">
        <v>105</v>
      </c>
      <c r="G42" s="65">
        <v>4753</v>
      </c>
      <c r="H42" s="65">
        <v>39877</v>
      </c>
      <c r="I42" s="65">
        <v>0</v>
      </c>
      <c r="J42" s="65">
        <v>6178.8534206000004</v>
      </c>
      <c r="K42" s="66">
        <v>0</v>
      </c>
      <c r="L42" s="66">
        <v>3.04E-2</v>
      </c>
      <c r="M42" s="66">
        <v>3.3E-3</v>
      </c>
    </row>
    <row r="43" spans="1:13">
      <c r="A43" t="s">
        <v>815</v>
      </c>
      <c r="B43" t="s">
        <v>816</v>
      </c>
      <c r="C43" t="s">
        <v>513</v>
      </c>
      <c r="D43" t="s">
        <v>817</v>
      </c>
      <c r="E43" t="s">
        <v>757</v>
      </c>
      <c r="F43" t="s">
        <v>105</v>
      </c>
      <c r="G43" s="65">
        <v>31460</v>
      </c>
      <c r="H43" s="65">
        <v>3386</v>
      </c>
      <c r="I43" s="65">
        <v>0</v>
      </c>
      <c r="J43" s="65">
        <v>3472.668056</v>
      </c>
      <c r="K43" s="66">
        <v>0</v>
      </c>
      <c r="L43" s="66">
        <v>1.7100000000000001E-2</v>
      </c>
      <c r="M43" s="66">
        <v>1.8E-3</v>
      </c>
    </row>
    <row r="44" spans="1:13">
      <c r="A44" t="s">
        <v>818</v>
      </c>
      <c r="B44" t="s">
        <v>819</v>
      </c>
      <c r="C44" t="s">
        <v>724</v>
      </c>
      <c r="D44" t="s">
        <v>820</v>
      </c>
      <c r="E44" t="s">
        <v>757</v>
      </c>
      <c r="F44" t="s">
        <v>105</v>
      </c>
      <c r="G44" s="65">
        <v>300003</v>
      </c>
      <c r="H44" s="65">
        <v>1934.5</v>
      </c>
      <c r="I44" s="65">
        <v>0</v>
      </c>
      <c r="J44" s="65">
        <v>18919.599194099999</v>
      </c>
      <c r="K44" s="66">
        <v>2.0000000000000001E-4</v>
      </c>
      <c r="L44" s="66">
        <v>9.3100000000000002E-2</v>
      </c>
      <c r="M44" s="66">
        <v>0.01</v>
      </c>
    </row>
    <row r="45" spans="1:13">
      <c r="A45" s="67" t="s">
        <v>821</v>
      </c>
      <c r="C45" s="14"/>
      <c r="D45" s="14"/>
      <c r="E45" s="14"/>
      <c r="F45" s="14"/>
      <c r="G45" s="69">
        <v>20334</v>
      </c>
      <c r="I45" s="69">
        <v>0</v>
      </c>
      <c r="J45" s="69">
        <v>7293.9753123999999</v>
      </c>
      <c r="L45" s="68">
        <v>3.5900000000000001E-2</v>
      </c>
      <c r="M45" s="68">
        <v>3.8E-3</v>
      </c>
    </row>
    <row r="46" spans="1:13">
      <c r="A46" t="s">
        <v>822</v>
      </c>
      <c r="B46" t="s">
        <v>823</v>
      </c>
      <c r="C46" t="s">
        <v>122</v>
      </c>
      <c r="D46" t="s">
        <v>798</v>
      </c>
      <c r="E46" t="s">
        <v>775</v>
      </c>
      <c r="F46" t="s">
        <v>105</v>
      </c>
      <c r="G46" s="65">
        <v>12824</v>
      </c>
      <c r="H46" s="65">
        <v>11171</v>
      </c>
      <c r="I46" s="65">
        <v>0</v>
      </c>
      <c r="J46" s="65">
        <v>4670.1750703999996</v>
      </c>
      <c r="K46" s="66">
        <v>0</v>
      </c>
      <c r="L46" s="66">
        <v>2.3E-2</v>
      </c>
      <c r="M46" s="66">
        <v>2.5000000000000001E-3</v>
      </c>
    </row>
    <row r="47" spans="1:13">
      <c r="A47" t="s">
        <v>824</v>
      </c>
      <c r="B47" t="s">
        <v>825</v>
      </c>
      <c r="C47" t="s">
        <v>724</v>
      </c>
      <c r="D47" t="s">
        <v>826</v>
      </c>
      <c r="E47" t="s">
        <v>775</v>
      </c>
      <c r="F47" t="s">
        <v>105</v>
      </c>
      <c r="G47" s="65">
        <v>7510</v>
      </c>
      <c r="H47" s="65">
        <v>10717</v>
      </c>
      <c r="I47" s="65">
        <v>0</v>
      </c>
      <c r="J47" s="65">
        <v>2623.8002419999998</v>
      </c>
      <c r="K47" s="66">
        <v>0</v>
      </c>
      <c r="L47" s="66">
        <v>1.29E-2</v>
      </c>
      <c r="M47" s="66">
        <v>1.4E-3</v>
      </c>
    </row>
    <row r="48" spans="1:13">
      <c r="A48" s="67" t="s">
        <v>502</v>
      </c>
      <c r="C48" s="14"/>
      <c r="D48" s="14"/>
      <c r="E48" s="14"/>
      <c r="F48" s="14"/>
      <c r="G48" s="69">
        <v>149339</v>
      </c>
      <c r="I48" s="69">
        <v>0</v>
      </c>
      <c r="J48" s="69">
        <v>9069.9249581999993</v>
      </c>
      <c r="L48" s="68">
        <v>4.4600000000000001E-2</v>
      </c>
      <c r="M48" s="68">
        <v>4.7999999999999996E-3</v>
      </c>
    </row>
    <row r="49" spans="1:13">
      <c r="A49" t="s">
        <v>827</v>
      </c>
      <c r="B49" t="s">
        <v>828</v>
      </c>
      <c r="C49" t="s">
        <v>513</v>
      </c>
      <c r="D49" t="s">
        <v>781</v>
      </c>
      <c r="E49" t="s">
        <v>785</v>
      </c>
      <c r="F49" t="s">
        <v>105</v>
      </c>
      <c r="G49" s="65">
        <v>149339</v>
      </c>
      <c r="H49" s="65">
        <v>1863</v>
      </c>
      <c r="I49" s="65">
        <v>0</v>
      </c>
      <c r="J49" s="65">
        <v>9069.9249581999993</v>
      </c>
      <c r="K49" s="66">
        <v>2.0000000000000001E-4</v>
      </c>
      <c r="L49" s="66">
        <v>4.4600000000000001E-2</v>
      </c>
      <c r="M49" s="66">
        <v>4.7999999999999996E-3</v>
      </c>
    </row>
    <row r="50" spans="1:13">
      <c r="A50" s="67" t="s">
        <v>777</v>
      </c>
      <c r="C50" s="14"/>
      <c r="D50" s="14"/>
      <c r="E50" s="14"/>
      <c r="F50" s="14"/>
      <c r="G50" s="69">
        <v>0</v>
      </c>
      <c r="I50" s="69">
        <v>0</v>
      </c>
      <c r="J50" s="69">
        <v>0</v>
      </c>
      <c r="L50" s="68">
        <v>0</v>
      </c>
      <c r="M50" s="68">
        <v>0</v>
      </c>
    </row>
    <row r="51" spans="1:13">
      <c r="A51" t="s">
        <v>236</v>
      </c>
      <c r="B51" t="s">
        <v>236</v>
      </c>
      <c r="C51" s="14"/>
      <c r="D51" s="14"/>
      <c r="E51" t="s">
        <v>236</v>
      </c>
      <c r="F51" t="s">
        <v>236</v>
      </c>
      <c r="G51" s="65">
        <v>0</v>
      </c>
      <c r="H51" s="65">
        <v>0</v>
      </c>
      <c r="J51" s="65">
        <v>0</v>
      </c>
      <c r="K51" s="66">
        <v>0</v>
      </c>
      <c r="L51" s="66">
        <v>0</v>
      </c>
      <c r="M51" s="66">
        <v>0</v>
      </c>
    </row>
    <row r="52" spans="1:13">
      <c r="A52" s="89" t="s">
        <v>242</v>
      </c>
      <c r="C52" s="14"/>
      <c r="D52" s="14"/>
      <c r="E52" s="14"/>
      <c r="F52" s="14"/>
    </row>
    <row r="53" spans="1:13">
      <c r="A53" s="89" t="s">
        <v>290</v>
      </c>
      <c r="C53" s="14"/>
      <c r="D53" s="14"/>
      <c r="E53" s="14"/>
      <c r="F53" s="14"/>
    </row>
    <row r="54" spans="1:13">
      <c r="A54" s="89" t="s">
        <v>291</v>
      </c>
      <c r="C54" s="14"/>
      <c r="D54" s="14"/>
      <c r="E54" s="14"/>
      <c r="F54" s="14"/>
    </row>
    <row r="55" spans="1:13">
      <c r="A55" s="89" t="s">
        <v>292</v>
      </c>
      <c r="C55" s="14"/>
      <c r="D55" s="14"/>
      <c r="E55" s="14"/>
      <c r="F55" s="14"/>
    </row>
    <row r="56" spans="1:13">
      <c r="A56" s="89" t="s">
        <v>293</v>
      </c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4" ht="26.25" customHeight="1">
      <c r="A6" s="103" t="s">
        <v>92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7462764.4400000004</v>
      </c>
      <c r="J10" s="7"/>
      <c r="K10" s="63">
        <v>34993.159907180001</v>
      </c>
      <c r="L10" s="7"/>
      <c r="M10" s="64">
        <v>1</v>
      </c>
      <c r="N10" s="64">
        <v>1.84E-2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7396146.4400000004</v>
      </c>
      <c r="K11" s="69">
        <v>6079.6323736799995</v>
      </c>
      <c r="M11" s="68">
        <v>0.17369999999999999</v>
      </c>
      <c r="N11" s="68">
        <v>3.2000000000000002E-3</v>
      </c>
    </row>
    <row r="12" spans="1:64">
      <c r="A12" s="67" t="s">
        <v>829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236</v>
      </c>
      <c r="B13" t="s">
        <v>236</v>
      </c>
      <c r="C13" s="14"/>
      <c r="D13" s="14"/>
      <c r="E13" t="s">
        <v>236</v>
      </c>
      <c r="F13" t="s">
        <v>236</v>
      </c>
      <c r="H13" t="s">
        <v>236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830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236</v>
      </c>
      <c r="B15" t="s">
        <v>236</v>
      </c>
      <c r="C15" s="14"/>
      <c r="D15" s="14"/>
      <c r="E15" t="s">
        <v>236</v>
      </c>
      <c r="F15" t="s">
        <v>236</v>
      </c>
      <c r="H15" t="s">
        <v>236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7396146.4400000004</v>
      </c>
      <c r="K16" s="69">
        <v>6079.6323736799995</v>
      </c>
      <c r="M16" s="68">
        <v>0.17369999999999999</v>
      </c>
      <c r="N16" s="68">
        <v>3.2000000000000002E-3</v>
      </c>
    </row>
    <row r="17" spans="1:14">
      <c r="A17" t="s">
        <v>831</v>
      </c>
      <c r="B17" t="s">
        <v>832</v>
      </c>
      <c r="C17" t="s">
        <v>99</v>
      </c>
      <c r="D17" t="s">
        <v>833</v>
      </c>
      <c r="E17" t="s">
        <v>757</v>
      </c>
      <c r="F17" t="s">
        <v>834</v>
      </c>
      <c r="G17" t="s">
        <v>212</v>
      </c>
      <c r="H17" t="s">
        <v>105</v>
      </c>
      <c r="I17" s="65">
        <v>7396146.4400000004</v>
      </c>
      <c r="J17" s="65">
        <v>82.2</v>
      </c>
      <c r="K17" s="65">
        <v>6079.6323736799995</v>
      </c>
      <c r="L17" s="66">
        <v>1.9099999999999999E-2</v>
      </c>
      <c r="M17" s="66">
        <v>0.17369999999999999</v>
      </c>
      <c r="N17" s="66">
        <v>3.2000000000000002E-3</v>
      </c>
    </row>
    <row r="18" spans="1:14">
      <c r="A18" s="67" t="s">
        <v>502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236</v>
      </c>
      <c r="B19" t="s">
        <v>236</v>
      </c>
      <c r="C19" s="14"/>
      <c r="D19" s="14"/>
      <c r="E19" t="s">
        <v>236</v>
      </c>
      <c r="F19" t="s">
        <v>236</v>
      </c>
      <c r="H19" t="s">
        <v>236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240</v>
      </c>
      <c r="B20" s="14"/>
      <c r="C20" s="14"/>
      <c r="D20" s="14"/>
      <c r="I20" s="69">
        <v>66618</v>
      </c>
      <c r="K20" s="69">
        <v>28913.527533500001</v>
      </c>
      <c r="M20" s="68">
        <v>0.82630000000000003</v>
      </c>
      <c r="N20" s="68">
        <v>1.52E-2</v>
      </c>
    </row>
    <row r="21" spans="1:14">
      <c r="A21" s="67" t="s">
        <v>829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236</v>
      </c>
      <c r="B22" t="s">
        <v>236</v>
      </c>
      <c r="C22" s="14"/>
      <c r="D22" s="14"/>
      <c r="E22" t="s">
        <v>236</v>
      </c>
      <c r="F22" t="s">
        <v>236</v>
      </c>
      <c r="H22" t="s">
        <v>236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830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236</v>
      </c>
      <c r="B24" t="s">
        <v>236</v>
      </c>
      <c r="C24" s="14"/>
      <c r="D24" s="14"/>
      <c r="E24" t="s">
        <v>236</v>
      </c>
      <c r="F24" t="s">
        <v>236</v>
      </c>
      <c r="H24" t="s">
        <v>236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66618</v>
      </c>
      <c r="K25" s="69">
        <v>28913.527533500001</v>
      </c>
      <c r="M25" s="68">
        <v>0.82630000000000003</v>
      </c>
      <c r="N25" s="68">
        <v>1.52E-2</v>
      </c>
    </row>
    <row r="26" spans="1:14">
      <c r="A26" t="s">
        <v>835</v>
      </c>
      <c r="B26" t="s">
        <v>836</v>
      </c>
      <c r="C26" t="s">
        <v>122</v>
      </c>
      <c r="D26" t="s">
        <v>837</v>
      </c>
      <c r="E26" t="s">
        <v>757</v>
      </c>
      <c r="F26" t="s">
        <v>236</v>
      </c>
      <c r="G26" t="s">
        <v>838</v>
      </c>
      <c r="H26" t="s">
        <v>105</v>
      </c>
      <c r="I26" s="65">
        <v>15018</v>
      </c>
      <c r="J26" s="65">
        <v>19248</v>
      </c>
      <c r="K26" s="65">
        <v>9423.5667264000003</v>
      </c>
      <c r="L26" s="66">
        <v>0</v>
      </c>
      <c r="M26" s="66">
        <v>0.26929999999999998</v>
      </c>
      <c r="N26" s="66">
        <v>5.0000000000000001E-3</v>
      </c>
    </row>
    <row r="27" spans="1:14">
      <c r="A27" t="s">
        <v>839</v>
      </c>
      <c r="B27" t="s">
        <v>840</v>
      </c>
      <c r="C27" t="s">
        <v>122</v>
      </c>
      <c r="D27" t="s">
        <v>841</v>
      </c>
      <c r="E27" t="s">
        <v>757</v>
      </c>
      <c r="F27" t="s">
        <v>236</v>
      </c>
      <c r="G27" t="s">
        <v>838</v>
      </c>
      <c r="H27" t="s">
        <v>105</v>
      </c>
      <c r="I27" s="65">
        <v>9570</v>
      </c>
      <c r="J27" s="65">
        <v>13533</v>
      </c>
      <c r="K27" s="65">
        <v>4222.0524059999998</v>
      </c>
      <c r="L27" s="66">
        <v>0</v>
      </c>
      <c r="M27" s="66">
        <v>0.1207</v>
      </c>
      <c r="N27" s="66">
        <v>2.2000000000000001E-3</v>
      </c>
    </row>
    <row r="28" spans="1:14">
      <c r="A28" t="s">
        <v>842</v>
      </c>
      <c r="B28" t="s">
        <v>843</v>
      </c>
      <c r="C28" t="s">
        <v>122</v>
      </c>
      <c r="D28" t="s">
        <v>844</v>
      </c>
      <c r="E28" t="s">
        <v>757</v>
      </c>
      <c r="F28" t="s">
        <v>236</v>
      </c>
      <c r="G28" t="s">
        <v>838</v>
      </c>
      <c r="H28" t="s">
        <v>105</v>
      </c>
      <c r="I28" s="65">
        <v>26315</v>
      </c>
      <c r="J28" s="65">
        <v>10310</v>
      </c>
      <c r="K28" s="65">
        <v>8844.6293900000001</v>
      </c>
      <c r="L28" s="66">
        <v>0</v>
      </c>
      <c r="M28" s="66">
        <v>0.25280000000000002</v>
      </c>
      <c r="N28" s="66">
        <v>4.7000000000000002E-3</v>
      </c>
    </row>
    <row r="29" spans="1:14">
      <c r="A29" t="s">
        <v>845</v>
      </c>
      <c r="B29" t="s">
        <v>846</v>
      </c>
      <c r="C29" t="s">
        <v>122</v>
      </c>
      <c r="D29" t="s">
        <v>847</v>
      </c>
      <c r="E29" t="s">
        <v>757</v>
      </c>
      <c r="F29" t="s">
        <v>236</v>
      </c>
      <c r="G29" t="s">
        <v>838</v>
      </c>
      <c r="H29" t="s">
        <v>105</v>
      </c>
      <c r="I29" s="65">
        <v>15715</v>
      </c>
      <c r="J29" s="65">
        <v>12537.9</v>
      </c>
      <c r="K29" s="65">
        <v>6423.2790111000004</v>
      </c>
      <c r="L29" s="66">
        <v>0</v>
      </c>
      <c r="M29" s="66">
        <v>0.18360000000000001</v>
      </c>
      <c r="N29" s="66">
        <v>3.3999999999999998E-3</v>
      </c>
    </row>
    <row r="30" spans="1:14">
      <c r="A30" s="67" t="s">
        <v>502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236</v>
      </c>
      <c r="B31" t="s">
        <v>236</v>
      </c>
      <c r="C31" s="14"/>
      <c r="D31" s="14"/>
      <c r="E31" t="s">
        <v>236</v>
      </c>
      <c r="F31" t="s">
        <v>236</v>
      </c>
      <c r="H31" t="s">
        <v>236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9" t="s">
        <v>242</v>
      </c>
      <c r="B32" s="14"/>
      <c r="C32" s="14"/>
      <c r="D32" s="14"/>
    </row>
    <row r="33" spans="1:4">
      <c r="A33" s="89" t="s">
        <v>290</v>
      </c>
      <c r="B33" s="14"/>
      <c r="C33" s="14"/>
      <c r="D33" s="14"/>
    </row>
    <row r="34" spans="1:4">
      <c r="A34" s="89" t="s">
        <v>291</v>
      </c>
      <c r="B34" s="14"/>
      <c r="C34" s="14"/>
      <c r="D34" s="14"/>
    </row>
    <row r="35" spans="1:4">
      <c r="A35" s="89" t="s">
        <v>292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9" ht="26.25" customHeight="1">
      <c r="A6" s="103" t="s">
        <v>94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88934.68</v>
      </c>
      <c r="G10" s="7"/>
      <c r="H10" s="63">
        <v>0.88934679999999999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88934.68</v>
      </c>
      <c r="H11" s="69">
        <v>0.88934679999999999</v>
      </c>
      <c r="J11" s="68">
        <v>1</v>
      </c>
      <c r="K11" s="68">
        <v>0</v>
      </c>
    </row>
    <row r="12" spans="1:59">
      <c r="A12" s="67" t="s">
        <v>848</v>
      </c>
      <c r="C12" s="14"/>
      <c r="D12" s="14"/>
      <c r="F12" s="69">
        <v>88934.68</v>
      </c>
      <c r="H12" s="69">
        <v>0.88934679999999999</v>
      </c>
      <c r="J12" s="68">
        <v>1</v>
      </c>
      <c r="K12" s="68">
        <v>0</v>
      </c>
    </row>
    <row r="13" spans="1:59">
      <c r="A13" t="s">
        <v>849</v>
      </c>
      <c r="B13" t="s">
        <v>850</v>
      </c>
      <c r="C13" t="s">
        <v>99</v>
      </c>
      <c r="D13" t="s">
        <v>495</v>
      </c>
      <c r="E13" t="s">
        <v>101</v>
      </c>
      <c r="F13" s="65">
        <v>88934.68</v>
      </c>
      <c r="G13" s="65">
        <v>1</v>
      </c>
      <c r="H13" s="65">
        <v>0.88934679999999999</v>
      </c>
      <c r="I13" s="66">
        <v>8.0000000000000004E-4</v>
      </c>
      <c r="J13" s="66">
        <v>1</v>
      </c>
      <c r="K13" s="66">
        <v>0</v>
      </c>
    </row>
    <row r="14" spans="1:59">
      <c r="A14" s="67" t="s">
        <v>240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851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236</v>
      </c>
      <c r="B16" t="s">
        <v>236</v>
      </c>
      <c r="C16" s="14"/>
      <c r="D16" t="s">
        <v>236</v>
      </c>
      <c r="E16" t="s">
        <v>236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9" t="s">
        <v>242</v>
      </c>
      <c r="C17" s="14"/>
      <c r="D17" s="14"/>
    </row>
    <row r="18" spans="1:4">
      <c r="A18" s="89" t="s">
        <v>290</v>
      </c>
      <c r="C18" s="14"/>
      <c r="D18" s="14"/>
    </row>
    <row r="19" spans="1:4">
      <c r="A19" s="89" t="s">
        <v>291</v>
      </c>
      <c r="C19" s="14"/>
      <c r="D19" s="14"/>
    </row>
    <row r="20" spans="1:4">
      <c r="A20" s="89" t="s">
        <v>292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60" ht="26.25" customHeight="1">
      <c r="A6" s="103" t="s">
        <v>97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6400</v>
      </c>
      <c r="G10" s="7"/>
      <c r="H10" s="63">
        <v>460.67712</v>
      </c>
      <c r="I10" s="22"/>
      <c r="J10" s="64">
        <v>1</v>
      </c>
      <c r="K10" s="64">
        <v>2.0000000000000001E-4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852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236</v>
      </c>
      <c r="B13" t="s">
        <v>236</v>
      </c>
      <c r="C13" s="14"/>
      <c r="D13" t="s">
        <v>236</v>
      </c>
      <c r="E13" t="s">
        <v>236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853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236</v>
      </c>
      <c r="B15" t="s">
        <v>236</v>
      </c>
      <c r="C15" s="14"/>
      <c r="D15" t="s">
        <v>236</v>
      </c>
      <c r="E15" t="s">
        <v>236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854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236</v>
      </c>
      <c r="B17" t="s">
        <v>236</v>
      </c>
      <c r="C17" s="14"/>
      <c r="D17" t="s">
        <v>236</v>
      </c>
      <c r="E17" t="s">
        <v>236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236</v>
      </c>
      <c r="B19" t="s">
        <v>236</v>
      </c>
      <c r="C19" s="14"/>
      <c r="D19" t="s">
        <v>236</v>
      </c>
      <c r="E19" t="s">
        <v>236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240</v>
      </c>
      <c r="B20" s="14"/>
      <c r="C20" s="14"/>
      <c r="D20" s="14"/>
      <c r="F20" s="69">
        <v>6400</v>
      </c>
      <c r="H20" s="69">
        <v>460.67712</v>
      </c>
      <c r="J20" s="68">
        <v>1</v>
      </c>
      <c r="K20" s="68">
        <v>2.0000000000000001E-4</v>
      </c>
    </row>
    <row r="21" spans="1:11">
      <c r="A21" s="67" t="s">
        <v>852</v>
      </c>
      <c r="B21" s="14"/>
      <c r="C21" s="14"/>
      <c r="D21" s="14"/>
      <c r="F21" s="69">
        <v>6400</v>
      </c>
      <c r="H21" s="69">
        <v>460.67712</v>
      </c>
      <c r="J21" s="68">
        <v>1</v>
      </c>
      <c r="K21" s="68">
        <v>2.0000000000000001E-4</v>
      </c>
    </row>
    <row r="22" spans="1:11">
      <c r="A22" t="s">
        <v>855</v>
      </c>
      <c r="B22" t="s">
        <v>856</v>
      </c>
      <c r="C22" t="s">
        <v>122</v>
      </c>
      <c r="D22" t="s">
        <v>785</v>
      </c>
      <c r="E22" t="s">
        <v>105</v>
      </c>
      <c r="F22" s="65">
        <v>6400</v>
      </c>
      <c r="G22" s="65">
        <v>2208</v>
      </c>
      <c r="H22" s="65">
        <v>460.67712</v>
      </c>
      <c r="I22" s="66">
        <v>0</v>
      </c>
      <c r="J22" s="66">
        <v>1</v>
      </c>
      <c r="K22" s="66">
        <v>2.0000000000000001E-4</v>
      </c>
    </row>
    <row r="23" spans="1:11">
      <c r="A23" s="67" t="s">
        <v>857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236</v>
      </c>
      <c r="B24" t="s">
        <v>236</v>
      </c>
      <c r="C24" s="14"/>
      <c r="D24" t="s">
        <v>236</v>
      </c>
      <c r="E24" t="s">
        <v>236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854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236</v>
      </c>
      <c r="B26" t="s">
        <v>236</v>
      </c>
      <c r="C26" s="14"/>
      <c r="D26" t="s">
        <v>236</v>
      </c>
      <c r="E26" t="s">
        <v>236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858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236</v>
      </c>
      <c r="B28" t="s">
        <v>236</v>
      </c>
      <c r="C28" s="14"/>
      <c r="D28" t="s">
        <v>236</v>
      </c>
      <c r="E28" t="s">
        <v>236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236</v>
      </c>
      <c r="B30" t="s">
        <v>236</v>
      </c>
      <c r="C30" s="14"/>
      <c r="D30" t="s">
        <v>236</v>
      </c>
      <c r="E30" t="s">
        <v>236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9" t="s">
        <v>242</v>
      </c>
      <c r="B31" s="14"/>
      <c r="C31" s="14"/>
      <c r="D31" s="14"/>
    </row>
    <row r="32" spans="1:11">
      <c r="A32" s="89" t="s">
        <v>290</v>
      </c>
      <c r="B32" s="14"/>
      <c r="C32" s="14"/>
      <c r="D32" s="14"/>
    </row>
    <row r="33" spans="1:4">
      <c r="A33" s="89" t="s">
        <v>291</v>
      </c>
      <c r="B33" s="14"/>
      <c r="C33" s="14"/>
      <c r="D33" s="14"/>
    </row>
    <row r="34" spans="1:4">
      <c r="A34" s="89" t="s">
        <v>292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5"/>
      <c r="BC5" s="14" t="s">
        <v>99</v>
      </c>
      <c r="BE5" s="14" t="s">
        <v>100</v>
      </c>
      <c r="BG5" s="16" t="s">
        <v>101</v>
      </c>
    </row>
    <row r="6" spans="1:59" ht="26.25" customHeight="1">
      <c r="A6" s="103" t="s">
        <v>102</v>
      </c>
      <c r="B6" s="104"/>
      <c r="C6" s="104"/>
      <c r="D6" s="104"/>
      <c r="E6" s="104"/>
      <c r="F6" s="104"/>
      <c r="G6" s="104"/>
      <c r="H6" s="104"/>
      <c r="I6" s="104"/>
      <c r="J6" s="105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-45198.96</v>
      </c>
      <c r="G10" s="22"/>
      <c r="H10" s="63">
        <v>-285.30997513461398</v>
      </c>
      <c r="I10" s="64">
        <v>1</v>
      </c>
      <c r="J10" s="64">
        <v>-2.0000000000000001E-4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236</v>
      </c>
      <c r="B12" t="s">
        <v>236</v>
      </c>
      <c r="C12" s="16"/>
      <c r="D12" t="s">
        <v>236</v>
      </c>
      <c r="E12" t="s">
        <v>236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240</v>
      </c>
      <c r="B13" s="16"/>
      <c r="C13" s="16"/>
      <c r="D13" s="16"/>
      <c r="E13" s="16"/>
      <c r="F13" s="69">
        <v>-45198.96</v>
      </c>
      <c r="G13" s="16"/>
      <c r="H13" s="69">
        <v>-285.30997513461398</v>
      </c>
      <c r="I13" s="68">
        <v>1</v>
      </c>
      <c r="J13" s="68">
        <v>-2.0000000000000001E-4</v>
      </c>
      <c r="BE13" s="14" t="s">
        <v>125</v>
      </c>
    </row>
    <row r="14" spans="1:59">
      <c r="A14" t="s">
        <v>859</v>
      </c>
      <c r="B14" t="s">
        <v>860</v>
      </c>
      <c r="C14" t="s">
        <v>122</v>
      </c>
      <c r="D14" t="s">
        <v>785</v>
      </c>
      <c r="E14" t="s">
        <v>109</v>
      </c>
      <c r="F14" s="65">
        <v>62</v>
      </c>
      <c r="G14" s="65">
        <v>1.5528</v>
      </c>
      <c r="H14" s="65">
        <v>3.7304094527999998E-3</v>
      </c>
      <c r="I14" s="66">
        <v>0</v>
      </c>
      <c r="J14" s="66">
        <v>0</v>
      </c>
      <c r="BE14" s="14" t="s">
        <v>126</v>
      </c>
    </row>
    <row r="15" spans="1:59">
      <c r="A15" t="s">
        <v>861</v>
      </c>
      <c r="B15" t="s">
        <v>862</v>
      </c>
      <c r="C15" t="s">
        <v>122</v>
      </c>
      <c r="D15" t="s">
        <v>785</v>
      </c>
      <c r="E15" t="s">
        <v>112</v>
      </c>
      <c r="F15" s="65">
        <v>66</v>
      </c>
      <c r="G15" s="65">
        <v>0.69804999999999995</v>
      </c>
      <c r="H15" s="65">
        <v>2.0813631201E-3</v>
      </c>
      <c r="I15" s="66">
        <v>0</v>
      </c>
      <c r="J15" s="66">
        <v>0</v>
      </c>
      <c r="BE15" s="14" t="s">
        <v>127</v>
      </c>
    </row>
    <row r="16" spans="1:59">
      <c r="A16" t="s">
        <v>863</v>
      </c>
      <c r="B16" t="s">
        <v>864</v>
      </c>
      <c r="C16" t="s">
        <v>122</v>
      </c>
      <c r="D16" t="s">
        <v>785</v>
      </c>
      <c r="E16" t="s">
        <v>112</v>
      </c>
      <c r="F16" s="65">
        <v>-81840</v>
      </c>
      <c r="G16" s="65">
        <v>100</v>
      </c>
      <c r="H16" s="65">
        <v>-369.728568</v>
      </c>
      <c r="I16" s="66">
        <v>1.2959000000000001</v>
      </c>
      <c r="J16" s="66">
        <v>-2.0000000000000001E-4</v>
      </c>
      <c r="BE16" s="14" t="s">
        <v>128</v>
      </c>
    </row>
    <row r="17" spans="1:57">
      <c r="A17" t="s">
        <v>865</v>
      </c>
      <c r="B17" t="s">
        <v>864</v>
      </c>
      <c r="C17" t="s">
        <v>122</v>
      </c>
      <c r="D17" t="s">
        <v>785</v>
      </c>
      <c r="E17" t="s">
        <v>109</v>
      </c>
      <c r="F17" s="65">
        <v>-55995.92</v>
      </c>
      <c r="G17" s="65">
        <v>100</v>
      </c>
      <c r="H17" s="65">
        <v>-216.97299081599999</v>
      </c>
      <c r="I17" s="66">
        <v>0.76049999999999995</v>
      </c>
      <c r="J17" s="66">
        <v>-1E-4</v>
      </c>
      <c r="BE17" s="14" t="s">
        <v>129</v>
      </c>
    </row>
    <row r="18" spans="1:57">
      <c r="A18" t="s">
        <v>866</v>
      </c>
      <c r="B18" t="s">
        <v>867</v>
      </c>
      <c r="C18" t="s">
        <v>122</v>
      </c>
      <c r="D18" t="s">
        <v>785</v>
      </c>
      <c r="E18" t="s">
        <v>105</v>
      </c>
      <c r="F18" s="65">
        <v>92448.960000000006</v>
      </c>
      <c r="G18" s="65">
        <v>100</v>
      </c>
      <c r="H18" s="65">
        <v>301.3836096</v>
      </c>
      <c r="I18" s="66">
        <v>-1.0563</v>
      </c>
      <c r="J18" s="66">
        <v>2.0000000000000001E-4</v>
      </c>
      <c r="BE18" s="14" t="s">
        <v>130</v>
      </c>
    </row>
    <row r="19" spans="1:57">
      <c r="A19" t="s">
        <v>868</v>
      </c>
      <c r="B19" t="s">
        <v>869</v>
      </c>
      <c r="C19" t="s">
        <v>122</v>
      </c>
      <c r="D19" t="s">
        <v>785</v>
      </c>
      <c r="E19" t="s">
        <v>105</v>
      </c>
      <c r="F19" s="65">
        <v>44</v>
      </c>
      <c r="G19" s="65">
        <v>1.4549000000000001</v>
      </c>
      <c r="H19" s="65">
        <v>2.0869085600000001E-3</v>
      </c>
      <c r="I19" s="66">
        <v>0</v>
      </c>
      <c r="J19" s="66">
        <v>0</v>
      </c>
      <c r="BE19" s="14" t="s">
        <v>131</v>
      </c>
    </row>
    <row r="20" spans="1:57">
      <c r="A20" t="s">
        <v>870</v>
      </c>
      <c r="B20" t="s">
        <v>871</v>
      </c>
      <c r="C20" t="s">
        <v>122</v>
      </c>
      <c r="D20" t="s">
        <v>785</v>
      </c>
      <c r="E20" t="s">
        <v>105</v>
      </c>
      <c r="F20" s="65">
        <v>6</v>
      </c>
      <c r="G20" s="65">
        <v>0.42886000000000002</v>
      </c>
      <c r="H20" s="65">
        <v>8.3885016000000005E-5</v>
      </c>
      <c r="I20" s="66">
        <v>0</v>
      </c>
      <c r="J20" s="66">
        <v>0</v>
      </c>
      <c r="BE20" s="14" t="s">
        <v>122</v>
      </c>
    </row>
    <row r="21" spans="1:57">
      <c r="A21" t="s">
        <v>872</v>
      </c>
      <c r="B21" t="s">
        <v>873</v>
      </c>
      <c r="C21" t="s">
        <v>122</v>
      </c>
      <c r="D21" t="s">
        <v>785</v>
      </c>
      <c r="E21" t="s">
        <v>105</v>
      </c>
      <c r="F21" s="65">
        <v>-100</v>
      </c>
      <c r="G21" s="65">
        <v>1.472031E-2</v>
      </c>
      <c r="H21" s="65">
        <v>-4.7988210599999999E-5</v>
      </c>
      <c r="I21" s="66">
        <v>0</v>
      </c>
      <c r="J21" s="66">
        <v>0</v>
      </c>
    </row>
    <row r="22" spans="1:57">
      <c r="A22" t="s">
        <v>874</v>
      </c>
      <c r="B22" t="s">
        <v>875</v>
      </c>
      <c r="C22" t="s">
        <v>122</v>
      </c>
      <c r="D22" t="s">
        <v>785</v>
      </c>
      <c r="E22" t="s">
        <v>105</v>
      </c>
      <c r="F22" s="65">
        <v>110</v>
      </c>
      <c r="G22" s="65">
        <v>1.101602E-2</v>
      </c>
      <c r="H22" s="65">
        <v>3.9503447720000001E-5</v>
      </c>
      <c r="I22" s="66">
        <v>0</v>
      </c>
      <c r="J22" s="66">
        <v>0</v>
      </c>
    </row>
    <row r="23" spans="1:57">
      <c r="A23" s="89" t="s">
        <v>242</v>
      </c>
      <c r="B23" s="16"/>
      <c r="C23" s="16"/>
      <c r="D23" s="16"/>
      <c r="E23" s="16"/>
      <c r="F23" s="16"/>
      <c r="G23" s="16"/>
    </row>
    <row r="24" spans="1:57">
      <c r="A24" s="89" t="s">
        <v>290</v>
      </c>
      <c r="B24" s="16"/>
      <c r="C24" s="16"/>
      <c r="D24" s="16"/>
      <c r="E24" s="16"/>
      <c r="F24" s="16"/>
      <c r="G24" s="16"/>
    </row>
    <row r="25" spans="1:57">
      <c r="A25" s="89" t="s">
        <v>291</v>
      </c>
      <c r="B25" s="16"/>
      <c r="C25" s="16"/>
      <c r="D25" s="16"/>
      <c r="E25" s="16"/>
      <c r="F25" s="16"/>
      <c r="G25" s="16"/>
    </row>
    <row r="26" spans="1:57">
      <c r="A26" s="89" t="s">
        <v>292</v>
      </c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3" t="s">
        <v>67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1:80" ht="26.25" customHeight="1">
      <c r="A6" s="103" t="s">
        <v>132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876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236</v>
      </c>
      <c r="B13" t="s">
        <v>236</v>
      </c>
      <c r="D13" t="s">
        <v>236</v>
      </c>
      <c r="G13" s="65">
        <v>0</v>
      </c>
      <c r="H13" t="s">
        <v>236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877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236</v>
      </c>
      <c r="B15" t="s">
        <v>236</v>
      </c>
      <c r="D15" t="s">
        <v>236</v>
      </c>
      <c r="G15" s="65">
        <v>0</v>
      </c>
      <c r="H15" t="s">
        <v>236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878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879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236</v>
      </c>
      <c r="B18" t="s">
        <v>236</v>
      </c>
      <c r="D18" t="s">
        <v>236</v>
      </c>
      <c r="G18" s="65">
        <v>0</v>
      </c>
      <c r="H18" t="s">
        <v>236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880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236</v>
      </c>
      <c r="B20" t="s">
        <v>236</v>
      </c>
      <c r="D20" t="s">
        <v>236</v>
      </c>
      <c r="G20" s="65">
        <v>0</v>
      </c>
      <c r="H20" t="s">
        <v>236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881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236</v>
      </c>
      <c r="B22" t="s">
        <v>236</v>
      </c>
      <c r="D22" t="s">
        <v>236</v>
      </c>
      <c r="G22" s="65">
        <v>0</v>
      </c>
      <c r="H22" t="s">
        <v>236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882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236</v>
      </c>
      <c r="B24" t="s">
        <v>236</v>
      </c>
      <c r="D24" t="s">
        <v>236</v>
      </c>
      <c r="G24" s="65">
        <v>0</v>
      </c>
      <c r="H24" t="s">
        <v>236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240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876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236</v>
      </c>
      <c r="B27" t="s">
        <v>236</v>
      </c>
      <c r="D27" t="s">
        <v>236</v>
      </c>
      <c r="G27" s="65">
        <v>0</v>
      </c>
      <c r="H27" t="s">
        <v>236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877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236</v>
      </c>
      <c r="B29" t="s">
        <v>236</v>
      </c>
      <c r="D29" t="s">
        <v>236</v>
      </c>
      <c r="G29" s="65">
        <v>0</v>
      </c>
      <c r="H29" t="s">
        <v>236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878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879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236</v>
      </c>
      <c r="B32" t="s">
        <v>236</v>
      </c>
      <c r="D32" t="s">
        <v>236</v>
      </c>
      <c r="G32" s="65">
        <v>0</v>
      </c>
      <c r="H32" t="s">
        <v>236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880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236</v>
      </c>
      <c r="B34" t="s">
        <v>236</v>
      </c>
      <c r="D34" t="s">
        <v>236</v>
      </c>
      <c r="G34" s="65">
        <v>0</v>
      </c>
      <c r="H34" t="s">
        <v>236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881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236</v>
      </c>
      <c r="B36" t="s">
        <v>236</v>
      </c>
      <c r="D36" t="s">
        <v>236</v>
      </c>
      <c r="G36" s="65">
        <v>0</v>
      </c>
      <c r="H36" t="s">
        <v>236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882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236</v>
      </c>
      <c r="B38" t="s">
        <v>236</v>
      </c>
      <c r="D38" t="s">
        <v>236</v>
      </c>
      <c r="G38" s="65">
        <v>0</v>
      </c>
      <c r="H38" t="s">
        <v>236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9" t="s">
        <v>242</v>
      </c>
    </row>
    <row r="40" spans="1:16">
      <c r="A40" s="89" t="s">
        <v>290</v>
      </c>
    </row>
    <row r="41" spans="1:16">
      <c r="A41" s="89" t="s">
        <v>291</v>
      </c>
    </row>
    <row r="42" spans="1:16">
      <c r="A42" s="89" t="s">
        <v>292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71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883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236</v>
      </c>
      <c r="B13" t="s">
        <v>236</v>
      </c>
      <c r="C13" t="s">
        <v>236</v>
      </c>
      <c r="F13" s="65">
        <v>0</v>
      </c>
      <c r="G13" t="s">
        <v>236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884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236</v>
      </c>
      <c r="B15" t="s">
        <v>236</v>
      </c>
      <c r="C15" t="s">
        <v>236</v>
      </c>
      <c r="F15" s="65">
        <v>0</v>
      </c>
      <c r="G15" t="s">
        <v>236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885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236</v>
      </c>
      <c r="B17" t="s">
        <v>236</v>
      </c>
      <c r="C17" t="s">
        <v>236</v>
      </c>
      <c r="F17" s="65">
        <v>0</v>
      </c>
      <c r="G17" t="s">
        <v>236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886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236</v>
      </c>
      <c r="B19" t="s">
        <v>236</v>
      </c>
      <c r="C19" t="s">
        <v>236</v>
      </c>
      <c r="F19" s="65">
        <v>0</v>
      </c>
      <c r="G19" t="s">
        <v>236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502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236</v>
      </c>
      <c r="B21" t="s">
        <v>236</v>
      </c>
      <c r="C21" t="s">
        <v>236</v>
      </c>
      <c r="F21" s="65">
        <v>0</v>
      </c>
      <c r="G21" t="s">
        <v>236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288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236</v>
      </c>
      <c r="B24" t="s">
        <v>236</v>
      </c>
      <c r="C24" t="s">
        <v>236</v>
      </c>
      <c r="F24" s="65">
        <v>0</v>
      </c>
      <c r="G24" t="s">
        <v>236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887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236</v>
      </c>
      <c r="B26" t="s">
        <v>236</v>
      </c>
      <c r="C26" t="s">
        <v>236</v>
      </c>
      <c r="F26" s="65">
        <v>0</v>
      </c>
      <c r="G26" t="s">
        <v>236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9" t="s">
        <v>290</v>
      </c>
    </row>
    <row r="28" spans="1:15">
      <c r="A28" s="89" t="s">
        <v>291</v>
      </c>
    </row>
    <row r="29" spans="1:15">
      <c r="A29" s="89" t="s">
        <v>292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64" ht="26.25" customHeight="1">
      <c r="A6" s="103" t="s">
        <v>81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888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236</v>
      </c>
      <c r="B13" t="s">
        <v>236</v>
      </c>
      <c r="C13" s="14"/>
      <c r="D13" s="14"/>
      <c r="E13" t="s">
        <v>236</v>
      </c>
      <c r="F13" t="s">
        <v>236</v>
      </c>
      <c r="I13" s="65">
        <v>0</v>
      </c>
      <c r="J13" t="s">
        <v>236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889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236</v>
      </c>
      <c r="B15" t="s">
        <v>236</v>
      </c>
      <c r="C15" s="14"/>
      <c r="D15" s="14"/>
      <c r="E15" t="s">
        <v>236</v>
      </c>
      <c r="F15" t="s">
        <v>236</v>
      </c>
      <c r="I15" s="65">
        <v>0</v>
      </c>
      <c r="J15" t="s">
        <v>236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295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236</v>
      </c>
      <c r="B17" t="s">
        <v>236</v>
      </c>
      <c r="C17" s="14"/>
      <c r="D17" s="14"/>
      <c r="E17" t="s">
        <v>236</v>
      </c>
      <c r="F17" t="s">
        <v>236</v>
      </c>
      <c r="I17" s="65">
        <v>0</v>
      </c>
      <c r="J17" t="s">
        <v>236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502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236</v>
      </c>
      <c r="B19" t="s">
        <v>236</v>
      </c>
      <c r="C19" s="14"/>
      <c r="D19" s="14"/>
      <c r="E19" t="s">
        <v>236</v>
      </c>
      <c r="F19" t="s">
        <v>236</v>
      </c>
      <c r="I19" s="65">
        <v>0</v>
      </c>
      <c r="J19" t="s">
        <v>236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240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890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236</v>
      </c>
      <c r="B22" t="s">
        <v>236</v>
      </c>
      <c r="C22" s="14"/>
      <c r="D22" s="14"/>
      <c r="E22" t="s">
        <v>236</v>
      </c>
      <c r="F22" t="s">
        <v>236</v>
      </c>
      <c r="I22" s="65">
        <v>0</v>
      </c>
      <c r="J22" t="s">
        <v>236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891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236</v>
      </c>
      <c r="B24" t="s">
        <v>236</v>
      </c>
      <c r="C24" s="14"/>
      <c r="D24" s="14"/>
      <c r="E24" t="s">
        <v>236</v>
      </c>
      <c r="F24" t="s">
        <v>236</v>
      </c>
      <c r="I24" s="65">
        <v>0</v>
      </c>
      <c r="J24" t="s">
        <v>236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9" t="s">
        <v>242</v>
      </c>
      <c r="C25" s="14"/>
      <c r="D25" s="14"/>
      <c r="E25" s="14"/>
    </row>
    <row r="26" spans="1:18">
      <c r="A26" s="89" t="s">
        <v>290</v>
      </c>
      <c r="C26" s="14"/>
      <c r="D26" s="14"/>
      <c r="E26" s="14"/>
    </row>
    <row r="27" spans="1:18">
      <c r="A27" s="89" t="s">
        <v>291</v>
      </c>
      <c r="C27" s="14"/>
      <c r="D27" s="14"/>
      <c r="E27" s="14"/>
    </row>
    <row r="28" spans="1:18">
      <c r="A28" s="89" t="s">
        <v>292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80" ht="26.25" customHeight="1">
      <c r="A6" s="103" t="s">
        <v>88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6" t="s">
        <v>54</v>
      </c>
      <c r="M7" s="10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3.8</v>
      </c>
      <c r="J10" s="7"/>
      <c r="K10" s="7"/>
      <c r="L10" s="64">
        <v>3.5700000000000003E-2</v>
      </c>
      <c r="M10" s="63">
        <v>23982075.390000001</v>
      </c>
      <c r="N10" s="7"/>
      <c r="O10" s="63">
        <v>19211.515517659678</v>
      </c>
      <c r="P10" s="7"/>
      <c r="Q10" s="64">
        <v>1</v>
      </c>
      <c r="R10" s="64">
        <v>1.01E-2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3.8</v>
      </c>
      <c r="L11" s="68">
        <v>3.5700000000000003E-2</v>
      </c>
      <c r="M11" s="69">
        <v>23982075.390000001</v>
      </c>
      <c r="O11" s="69">
        <v>19211.515517659678</v>
      </c>
      <c r="Q11" s="68">
        <v>1</v>
      </c>
      <c r="R11" s="68">
        <v>1.01E-2</v>
      </c>
    </row>
    <row r="12" spans="1:80">
      <c r="A12" s="67" t="s">
        <v>888</v>
      </c>
      <c r="B12" s="14"/>
      <c r="C12" s="14"/>
      <c r="D12" s="14"/>
      <c r="I12" s="69">
        <v>4.3</v>
      </c>
      <c r="L12" s="68">
        <v>2.7000000000000001E-3</v>
      </c>
      <c r="M12" s="69">
        <v>13878967.960000001</v>
      </c>
      <c r="O12" s="69">
        <v>8717.1018610296796</v>
      </c>
      <c r="Q12" s="68">
        <v>0.45369999999999999</v>
      </c>
      <c r="R12" s="68">
        <v>4.5999999999999999E-3</v>
      </c>
    </row>
    <row r="13" spans="1:80">
      <c r="A13" t="s">
        <v>892</v>
      </c>
      <c r="B13" t="s">
        <v>893</v>
      </c>
      <c r="C13" t="s">
        <v>122</v>
      </c>
      <c r="D13" t="s">
        <v>548</v>
      </c>
      <c r="E13" t="s">
        <v>301</v>
      </c>
      <c r="F13" t="s">
        <v>834</v>
      </c>
      <c r="G13" t="s">
        <v>212</v>
      </c>
      <c r="H13" t="s">
        <v>894</v>
      </c>
      <c r="I13" s="65">
        <v>2.95</v>
      </c>
      <c r="J13" t="s">
        <v>101</v>
      </c>
      <c r="K13" s="66">
        <v>6.6000000000000003E-2</v>
      </c>
      <c r="L13" s="66">
        <v>-1.14E-2</v>
      </c>
      <c r="M13" s="65">
        <v>600000</v>
      </c>
      <c r="N13" s="65">
        <v>157.97</v>
      </c>
      <c r="O13" s="65">
        <v>947.82</v>
      </c>
      <c r="P13" s="66">
        <v>0</v>
      </c>
      <c r="Q13" s="66">
        <v>4.9299999999999997E-2</v>
      </c>
      <c r="R13" s="66">
        <v>5.0000000000000001E-4</v>
      </c>
    </row>
    <row r="14" spans="1:80">
      <c r="A14" t="s">
        <v>895</v>
      </c>
      <c r="B14" t="s">
        <v>896</v>
      </c>
      <c r="C14" t="s">
        <v>122</v>
      </c>
      <c r="D14" t="s">
        <v>897</v>
      </c>
      <c r="E14" t="s">
        <v>898</v>
      </c>
      <c r="F14" t="s">
        <v>393</v>
      </c>
      <c r="G14" t="s">
        <v>149</v>
      </c>
      <c r="H14" t="s">
        <v>256</v>
      </c>
      <c r="I14" s="65">
        <v>1.24</v>
      </c>
      <c r="J14" t="s">
        <v>101</v>
      </c>
      <c r="K14" s="66">
        <v>3.15E-2</v>
      </c>
      <c r="L14" s="66">
        <v>2.9999999999999997E-4</v>
      </c>
      <c r="M14" s="65">
        <v>1842000</v>
      </c>
      <c r="N14" s="65">
        <v>106.61</v>
      </c>
      <c r="O14" s="65">
        <v>1963.7562</v>
      </c>
      <c r="P14" s="66">
        <v>7.9000000000000008E-3</v>
      </c>
      <c r="Q14" s="66">
        <v>0.1022</v>
      </c>
      <c r="R14" s="66">
        <v>1E-3</v>
      </c>
    </row>
    <row r="15" spans="1:80">
      <c r="A15" t="s">
        <v>899</v>
      </c>
      <c r="B15" t="s">
        <v>900</v>
      </c>
      <c r="C15" t="s">
        <v>122</v>
      </c>
      <c r="D15" t="s">
        <v>901</v>
      </c>
      <c r="E15" t="s">
        <v>322</v>
      </c>
      <c r="F15" t="s">
        <v>402</v>
      </c>
      <c r="G15" t="s">
        <v>149</v>
      </c>
      <c r="H15" t="s">
        <v>902</v>
      </c>
      <c r="I15" s="65">
        <v>5.56</v>
      </c>
      <c r="J15" t="s">
        <v>101</v>
      </c>
      <c r="K15" s="66">
        <v>1.7999999999999999E-2</v>
      </c>
      <c r="L15" s="66">
        <v>5.8999999999999999E-3</v>
      </c>
      <c r="M15" s="65">
        <v>5334000</v>
      </c>
      <c r="N15" s="65">
        <v>108.84</v>
      </c>
      <c r="O15" s="65">
        <v>5805.5255999999999</v>
      </c>
      <c r="P15" s="66">
        <v>4.5999999999999999E-3</v>
      </c>
      <c r="Q15" s="66">
        <v>0.30220000000000002</v>
      </c>
      <c r="R15" s="66">
        <v>3.0999999999999999E-3</v>
      </c>
    </row>
    <row r="16" spans="1:80">
      <c r="A16" t="s">
        <v>903</v>
      </c>
      <c r="B16" t="s">
        <v>904</v>
      </c>
      <c r="C16" t="s">
        <v>122</v>
      </c>
      <c r="D16" t="s">
        <v>905</v>
      </c>
      <c r="E16" t="s">
        <v>327</v>
      </c>
      <c r="F16" t="s">
        <v>236</v>
      </c>
      <c r="G16" t="s">
        <v>838</v>
      </c>
      <c r="H16" t="s">
        <v>906</v>
      </c>
      <c r="I16" s="65">
        <v>0</v>
      </c>
      <c r="J16" t="s">
        <v>101</v>
      </c>
      <c r="K16" s="66">
        <v>0.08</v>
      </c>
      <c r="L16" s="66">
        <v>0</v>
      </c>
      <c r="M16" s="65">
        <v>2815079.1</v>
      </c>
      <c r="N16" s="65">
        <v>9.9999999999999995E-7</v>
      </c>
      <c r="O16" s="65">
        <v>2.8150791E-5</v>
      </c>
      <c r="P16" s="66">
        <v>2.5000000000000001E-2</v>
      </c>
      <c r="Q16" s="66">
        <v>0</v>
      </c>
      <c r="R16" s="66">
        <v>0</v>
      </c>
    </row>
    <row r="17" spans="1:18">
      <c r="A17" t="s">
        <v>907</v>
      </c>
      <c r="B17" t="s">
        <v>908</v>
      </c>
      <c r="C17" t="s">
        <v>122</v>
      </c>
      <c r="D17" t="s">
        <v>909</v>
      </c>
      <c r="E17" t="s">
        <v>468</v>
      </c>
      <c r="F17" t="s">
        <v>236</v>
      </c>
      <c r="G17" t="s">
        <v>838</v>
      </c>
      <c r="H17" t="s">
        <v>910</v>
      </c>
      <c r="I17" s="65">
        <v>0</v>
      </c>
      <c r="J17" t="s">
        <v>101</v>
      </c>
      <c r="K17" s="66">
        <v>7.4499999999999997E-2</v>
      </c>
      <c r="L17" s="66">
        <v>0</v>
      </c>
      <c r="M17" s="65">
        <v>608840</v>
      </c>
      <c r="N17" s="65">
        <v>9.9999999999999995E-7</v>
      </c>
      <c r="O17" s="65">
        <v>6.0884E-6</v>
      </c>
      <c r="P17" s="66">
        <v>1.2500000000000001E-2</v>
      </c>
      <c r="Q17" s="66">
        <v>0</v>
      </c>
      <c r="R17" s="66">
        <v>0</v>
      </c>
    </row>
    <row r="18" spans="1:18">
      <c r="A18" t="s">
        <v>911</v>
      </c>
      <c r="B18" t="s">
        <v>912</v>
      </c>
      <c r="C18" t="s">
        <v>122</v>
      </c>
      <c r="D18" t="s">
        <v>909</v>
      </c>
      <c r="E18" t="s">
        <v>468</v>
      </c>
      <c r="F18" t="s">
        <v>236</v>
      </c>
      <c r="G18" t="s">
        <v>838</v>
      </c>
      <c r="H18" t="s">
        <v>913</v>
      </c>
      <c r="I18" s="65">
        <v>0</v>
      </c>
      <c r="J18" t="s">
        <v>101</v>
      </c>
      <c r="K18" s="66">
        <v>7.4999999999999997E-2</v>
      </c>
      <c r="L18" s="66">
        <v>0</v>
      </c>
      <c r="M18" s="65">
        <v>475854.14</v>
      </c>
      <c r="N18" s="65">
        <v>9.9999999999999995E-7</v>
      </c>
      <c r="O18" s="65">
        <v>4.7585413999999997E-6</v>
      </c>
      <c r="P18" s="66">
        <v>8.3000000000000001E-3</v>
      </c>
      <c r="Q18" s="66">
        <v>0</v>
      </c>
      <c r="R18" s="66">
        <v>0</v>
      </c>
    </row>
    <row r="19" spans="1:18">
      <c r="A19" t="s">
        <v>914</v>
      </c>
      <c r="B19" t="s">
        <v>915</v>
      </c>
      <c r="C19" t="s">
        <v>122</v>
      </c>
      <c r="D19" t="s">
        <v>909</v>
      </c>
      <c r="E19" t="s">
        <v>468</v>
      </c>
      <c r="F19" t="s">
        <v>236</v>
      </c>
      <c r="G19" t="s">
        <v>838</v>
      </c>
      <c r="I19" s="65">
        <v>0</v>
      </c>
      <c r="J19" t="s">
        <v>101</v>
      </c>
      <c r="K19" s="66">
        <v>7.4999999999999997E-2</v>
      </c>
      <c r="L19" s="66">
        <v>0</v>
      </c>
      <c r="M19" s="65">
        <v>158617.87</v>
      </c>
      <c r="N19" s="65">
        <v>9.9999999999999995E-7</v>
      </c>
      <c r="O19" s="65">
        <v>1.5861787E-6</v>
      </c>
      <c r="P19" s="66">
        <v>0</v>
      </c>
      <c r="Q19" s="66">
        <v>0</v>
      </c>
      <c r="R19" s="66">
        <v>0</v>
      </c>
    </row>
    <row r="20" spans="1:18">
      <c r="A20" t="s">
        <v>916</v>
      </c>
      <c r="B20" t="s">
        <v>917</v>
      </c>
      <c r="C20" t="s">
        <v>122</v>
      </c>
      <c r="D20" t="s">
        <v>918</v>
      </c>
      <c r="E20" t="s">
        <v>327</v>
      </c>
      <c r="F20" t="s">
        <v>236</v>
      </c>
      <c r="G20" t="s">
        <v>838</v>
      </c>
      <c r="H20" t="s">
        <v>256</v>
      </c>
      <c r="I20" s="65">
        <v>0</v>
      </c>
      <c r="J20" t="s">
        <v>101</v>
      </c>
      <c r="K20" s="66">
        <v>6.4000000000000001E-2</v>
      </c>
      <c r="L20" s="66">
        <v>0</v>
      </c>
      <c r="M20" s="65">
        <v>2000000</v>
      </c>
      <c r="N20" s="65">
        <v>9.9999999999999995E-7</v>
      </c>
      <c r="O20" s="65">
        <v>2.0000000000000002E-5</v>
      </c>
      <c r="P20" s="66">
        <v>1.3299999999999999E-2</v>
      </c>
      <c r="Q20" s="66">
        <v>0</v>
      </c>
      <c r="R20" s="66">
        <v>0</v>
      </c>
    </row>
    <row r="21" spans="1:18">
      <c r="A21" t="s">
        <v>919</v>
      </c>
      <c r="B21" t="s">
        <v>920</v>
      </c>
      <c r="C21" t="s">
        <v>122</v>
      </c>
      <c r="D21" t="s">
        <v>921</v>
      </c>
      <c r="E21" t="s">
        <v>306</v>
      </c>
      <c r="F21" t="s">
        <v>236</v>
      </c>
      <c r="G21" t="s">
        <v>838</v>
      </c>
      <c r="H21" t="s">
        <v>256</v>
      </c>
      <c r="I21" s="65">
        <v>0</v>
      </c>
      <c r="J21" t="s">
        <v>101</v>
      </c>
      <c r="K21" s="66">
        <v>7.3999999999999996E-2</v>
      </c>
      <c r="L21" s="66">
        <v>0</v>
      </c>
      <c r="M21" s="65">
        <v>44576.85</v>
      </c>
      <c r="N21" s="65">
        <v>9.9999999999999995E-7</v>
      </c>
      <c r="O21" s="65">
        <v>4.4576850000000001E-7</v>
      </c>
      <c r="P21" s="66">
        <v>0</v>
      </c>
      <c r="Q21" s="66">
        <v>0</v>
      </c>
      <c r="R21" s="66">
        <v>0</v>
      </c>
    </row>
    <row r="22" spans="1:18">
      <c r="A22" s="67" t="s">
        <v>889</v>
      </c>
      <c r="B22" s="14"/>
      <c r="C22" s="14"/>
      <c r="D22" s="14"/>
      <c r="I22" s="69">
        <v>3.39</v>
      </c>
      <c r="L22" s="68">
        <v>6.3100000000000003E-2</v>
      </c>
      <c r="M22" s="69">
        <v>10103107.43</v>
      </c>
      <c r="O22" s="69">
        <v>10494.41365663</v>
      </c>
      <c r="Q22" s="68">
        <v>0.54630000000000001</v>
      </c>
      <c r="R22" s="68">
        <v>5.4999999999999997E-3</v>
      </c>
    </row>
    <row r="23" spans="1:18">
      <c r="A23" t="s">
        <v>922</v>
      </c>
      <c r="B23" t="s">
        <v>923</v>
      </c>
      <c r="C23" t="s">
        <v>122</v>
      </c>
      <c r="D23" t="s">
        <v>924</v>
      </c>
      <c r="E23" t="s">
        <v>411</v>
      </c>
      <c r="F23" t="s">
        <v>353</v>
      </c>
      <c r="G23" t="s">
        <v>212</v>
      </c>
      <c r="H23" t="s">
        <v>925</v>
      </c>
      <c r="I23" s="65">
        <v>1.41</v>
      </c>
      <c r="J23" t="s">
        <v>101</v>
      </c>
      <c r="K23" s="66">
        <v>2.1899999999999999E-2</v>
      </c>
      <c r="L23" s="66">
        <v>0.16880000000000001</v>
      </c>
      <c r="M23" s="65">
        <v>2305184.4</v>
      </c>
      <c r="N23" s="65">
        <v>101.83</v>
      </c>
      <c r="O23" s="65">
        <v>2347.3692745200001</v>
      </c>
      <c r="P23" s="66">
        <v>3.7000000000000002E-3</v>
      </c>
      <c r="Q23" s="66">
        <v>0.1222</v>
      </c>
      <c r="R23" s="66">
        <v>1.1999999999999999E-3</v>
      </c>
    </row>
    <row r="24" spans="1:18">
      <c r="A24" t="s">
        <v>926</v>
      </c>
      <c r="B24" t="s">
        <v>927</v>
      </c>
      <c r="C24" t="s">
        <v>122</v>
      </c>
      <c r="D24" t="s">
        <v>928</v>
      </c>
      <c r="E24" t="s">
        <v>468</v>
      </c>
      <c r="F24" t="s">
        <v>393</v>
      </c>
      <c r="G24" t="s">
        <v>149</v>
      </c>
      <c r="H24" t="s">
        <v>929</v>
      </c>
      <c r="I24" s="65">
        <v>4.21</v>
      </c>
      <c r="J24" t="s">
        <v>101</v>
      </c>
      <c r="K24" s="66">
        <v>4.4699999999999997E-2</v>
      </c>
      <c r="L24" s="66">
        <v>3.6200000000000003E-2</v>
      </c>
      <c r="M24" s="65">
        <v>5055923.03</v>
      </c>
      <c r="N24" s="65">
        <v>103.7</v>
      </c>
      <c r="O24" s="65">
        <v>5242.9921821099997</v>
      </c>
      <c r="P24" s="66">
        <v>8.3999999999999995E-3</v>
      </c>
      <c r="Q24" s="66">
        <v>0.27289999999999998</v>
      </c>
      <c r="R24" s="66">
        <v>2.8E-3</v>
      </c>
    </row>
    <row r="25" spans="1:18">
      <c r="A25" t="s">
        <v>930</v>
      </c>
      <c r="B25" t="s">
        <v>931</v>
      </c>
      <c r="C25" t="s">
        <v>122</v>
      </c>
      <c r="D25" t="s">
        <v>932</v>
      </c>
      <c r="E25" t="s">
        <v>444</v>
      </c>
      <c r="F25" t="s">
        <v>402</v>
      </c>
      <c r="G25" t="s">
        <v>149</v>
      </c>
      <c r="H25" t="s">
        <v>933</v>
      </c>
      <c r="I25" s="65">
        <v>3.5</v>
      </c>
      <c r="J25" t="s">
        <v>101</v>
      </c>
      <c r="K25" s="66">
        <v>4.2999999999999997E-2</v>
      </c>
      <c r="L25" s="66">
        <v>2.64E-2</v>
      </c>
      <c r="M25" s="65">
        <v>2742000</v>
      </c>
      <c r="N25" s="65">
        <v>105.91</v>
      </c>
      <c r="O25" s="65">
        <v>2904.0522000000001</v>
      </c>
      <c r="P25" s="66">
        <v>1.34E-2</v>
      </c>
      <c r="Q25" s="66">
        <v>0.1512</v>
      </c>
      <c r="R25" s="66">
        <v>1.5E-3</v>
      </c>
    </row>
    <row r="26" spans="1:18">
      <c r="A26" s="67" t="s">
        <v>295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236</v>
      </c>
      <c r="B27" t="s">
        <v>236</v>
      </c>
      <c r="C27" s="14"/>
      <c r="D27" s="14"/>
      <c r="E27" t="s">
        <v>236</v>
      </c>
      <c r="F27" t="s">
        <v>236</v>
      </c>
      <c r="I27" s="65">
        <v>0</v>
      </c>
      <c r="J27" t="s">
        <v>236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67" t="s">
        <v>502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236</v>
      </c>
      <c r="B29" t="s">
        <v>236</v>
      </c>
      <c r="C29" s="14"/>
      <c r="D29" s="14"/>
      <c r="E29" t="s">
        <v>236</v>
      </c>
      <c r="F29" t="s">
        <v>236</v>
      </c>
      <c r="I29" s="65">
        <v>0</v>
      </c>
      <c r="J29" t="s">
        <v>236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240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s="67" t="s">
        <v>296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236</v>
      </c>
      <c r="B32" t="s">
        <v>236</v>
      </c>
      <c r="C32" s="14"/>
      <c r="D32" s="14"/>
      <c r="E32" t="s">
        <v>236</v>
      </c>
      <c r="F32" t="s">
        <v>236</v>
      </c>
      <c r="I32" s="65">
        <v>0</v>
      </c>
      <c r="J32" t="s">
        <v>236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18">
      <c r="A33" s="67" t="s">
        <v>297</v>
      </c>
      <c r="B33" s="14"/>
      <c r="C33" s="14"/>
      <c r="D33" s="14"/>
      <c r="I33" s="69">
        <v>0</v>
      </c>
      <c r="L33" s="68">
        <v>0</v>
      </c>
      <c r="M33" s="69">
        <v>0</v>
      </c>
      <c r="O33" s="69">
        <v>0</v>
      </c>
      <c r="Q33" s="68">
        <v>0</v>
      </c>
      <c r="R33" s="68">
        <v>0</v>
      </c>
    </row>
    <row r="34" spans="1:18">
      <c r="A34" t="s">
        <v>236</v>
      </c>
      <c r="B34" t="s">
        <v>236</v>
      </c>
      <c r="C34" s="14"/>
      <c r="D34" s="14"/>
      <c r="E34" t="s">
        <v>236</v>
      </c>
      <c r="F34" t="s">
        <v>236</v>
      </c>
      <c r="I34" s="65">
        <v>0</v>
      </c>
      <c r="J34" t="s">
        <v>236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  <c r="R34" s="66">
        <v>0</v>
      </c>
    </row>
    <row r="35" spans="1:18">
      <c r="A35" s="89" t="s">
        <v>242</v>
      </c>
      <c r="B35" s="14"/>
      <c r="C35" s="14"/>
      <c r="D35" s="14"/>
    </row>
    <row r="36" spans="1:18">
      <c r="A36" s="89" t="s">
        <v>290</v>
      </c>
      <c r="B36" s="14"/>
      <c r="C36" s="14"/>
      <c r="D36" s="14"/>
    </row>
    <row r="37" spans="1:18">
      <c r="A37" s="89" t="s">
        <v>291</v>
      </c>
      <c r="B37" s="14"/>
      <c r="C37" s="14"/>
      <c r="D37" s="14"/>
    </row>
    <row r="38" spans="1:18">
      <c r="A38" s="89" t="s">
        <v>292</v>
      </c>
      <c r="B38" s="14"/>
      <c r="C38" s="14"/>
      <c r="D38" s="14"/>
    </row>
    <row r="39" spans="1:18" hidden="1">
      <c r="B39" s="14"/>
      <c r="C39" s="14"/>
      <c r="D39" s="14"/>
    </row>
    <row r="40" spans="1:18" hidden="1">
      <c r="B40" s="14"/>
      <c r="C40" s="14"/>
      <c r="D40" s="14"/>
    </row>
    <row r="41" spans="1:18" hidden="1">
      <c r="B41" s="14"/>
      <c r="C41" s="14"/>
      <c r="D41" s="14"/>
    </row>
    <row r="42" spans="1:18" hidden="1">
      <c r="B42" s="14"/>
      <c r="C42" s="14"/>
      <c r="D42" s="14"/>
    </row>
    <row r="43" spans="1:18" hidden="1">
      <c r="B43" s="14"/>
      <c r="C43" s="14"/>
      <c r="D43" s="14"/>
    </row>
    <row r="44" spans="1:18" hidden="1">
      <c r="B44" s="14"/>
      <c r="C44" s="14"/>
      <c r="D44" s="14"/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97" ht="26.25" customHeight="1">
      <c r="A6" s="103" t="s">
        <v>90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G11+G18</f>
        <v>4131643.71</v>
      </c>
      <c r="H10" s="7"/>
      <c r="I10" s="63">
        <f>I11+I18</f>
        <v>153711.36185867176</v>
      </c>
      <c r="J10" s="7"/>
      <c r="K10" s="64">
        <f>I10/$I$10</f>
        <v>1</v>
      </c>
      <c r="L10" s="64">
        <f>I10/'סכום נכסי הקרן'!$C$41</f>
        <v>8.0822766578605654E-2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f>SUM(G12:G17)</f>
        <v>438595.77</v>
      </c>
      <c r="I11" s="69">
        <f>SUM(I12:I17)</f>
        <v>138352.83251386607</v>
      </c>
      <c r="K11" s="68">
        <f t="shared" ref="K11:K23" si="0">I11/$I$10</f>
        <v>0.90008201632533236</v>
      </c>
      <c r="L11" s="68">
        <f>I11/'סכום נכסי הקרן'!$C$41</f>
        <v>7.274711870706306E-2</v>
      </c>
    </row>
    <row r="12" spans="1:97">
      <c r="A12" t="s">
        <v>934</v>
      </c>
      <c r="B12" t="s">
        <v>935</v>
      </c>
      <c r="C12" t="s">
        <v>122</v>
      </c>
      <c r="D12" t="s">
        <v>936</v>
      </c>
      <c r="E12" t="s">
        <v>537</v>
      </c>
      <c r="F12" t="s">
        <v>105</v>
      </c>
      <c r="G12" s="65">
        <v>232408.15</v>
      </c>
      <c r="H12" s="65">
        <v>280.58269999999959</v>
      </c>
      <c r="I12" s="65">
        <v>2125.8364230655602</v>
      </c>
      <c r="J12" s="66">
        <v>3.0200000000000001E-2</v>
      </c>
      <c r="K12" s="66">
        <f t="shared" si="0"/>
        <v>1.3830053922885267E-2</v>
      </c>
      <c r="L12" s="66">
        <f>I12/'סכום נכסי הקרן'!$C$41</f>
        <v>1.1177832199788854E-3</v>
      </c>
    </row>
    <row r="13" spans="1:97">
      <c r="A13" t="s">
        <v>937</v>
      </c>
      <c r="B13" t="s">
        <v>938</v>
      </c>
      <c r="C13" t="s">
        <v>122</v>
      </c>
      <c r="D13" t="s">
        <v>939</v>
      </c>
      <c r="E13" t="s">
        <v>468</v>
      </c>
      <c r="F13" t="s">
        <v>101</v>
      </c>
      <c r="G13" s="65">
        <v>66273</v>
      </c>
      <c r="H13" s="65">
        <v>50750.013193000013</v>
      </c>
      <c r="I13" s="65">
        <v>33633.556243396903</v>
      </c>
      <c r="J13" s="66">
        <v>5.6501727180711642E-2</v>
      </c>
      <c r="K13" s="66">
        <f t="shared" si="0"/>
        <v>0.21880982535514135</v>
      </c>
      <c r="L13" s="66">
        <f>I13/'סכום נכסי הקרן'!$C$41</f>
        <v>1.7684815439784056E-2</v>
      </c>
    </row>
    <row r="14" spans="1:97">
      <c r="A14" t="s">
        <v>940</v>
      </c>
      <c r="B14" t="s">
        <v>662</v>
      </c>
      <c r="C14" t="s">
        <v>122</v>
      </c>
      <c r="D14" t="s">
        <v>663</v>
      </c>
      <c r="E14" t="s">
        <v>664</v>
      </c>
      <c r="F14" t="s">
        <v>101</v>
      </c>
      <c r="G14" s="65">
        <v>9219</v>
      </c>
      <c r="H14" s="65">
        <v>389.86354799999998</v>
      </c>
      <c r="I14" s="65">
        <v>35.941520490119998</v>
      </c>
      <c r="J14" s="66">
        <v>5.3499999999999999E-2</v>
      </c>
      <c r="K14" s="66">
        <f t="shared" si="0"/>
        <v>2.3382474825228624E-4</v>
      </c>
      <c r="L14" s="66">
        <f>I14/'סכום נכסי הקרן'!$C$41</f>
        <v>1.8898363048295759E-5</v>
      </c>
    </row>
    <row r="15" spans="1:97">
      <c r="A15" t="s">
        <v>941</v>
      </c>
      <c r="B15" t="s">
        <v>942</v>
      </c>
      <c r="C15" t="s">
        <v>122</v>
      </c>
      <c r="D15" t="s">
        <v>943</v>
      </c>
      <c r="E15" t="s">
        <v>611</v>
      </c>
      <c r="F15" t="s">
        <v>101</v>
      </c>
      <c r="G15" s="65">
        <v>67</v>
      </c>
      <c r="H15" s="65">
        <v>38338500</v>
      </c>
      <c r="I15" s="65">
        <v>25686.794999999998</v>
      </c>
      <c r="J15" s="66">
        <v>6.3534482758620683E-2</v>
      </c>
      <c r="K15" s="66">
        <f t="shared" si="0"/>
        <v>0.16711058108780172</v>
      </c>
      <c r="L15" s="66">
        <f>I15/'סכום נכסי הקרן'!$C$41</f>
        <v>1.3506339488074549E-2</v>
      </c>
    </row>
    <row r="16" spans="1:97">
      <c r="A16" t="s">
        <v>944</v>
      </c>
      <c r="B16" t="s">
        <v>945</v>
      </c>
      <c r="C16" t="s">
        <v>122</v>
      </c>
      <c r="D16" t="s">
        <v>946</v>
      </c>
      <c r="E16" t="s">
        <v>306</v>
      </c>
      <c r="F16" t="s">
        <v>105</v>
      </c>
      <c r="G16" s="65">
        <v>130449.11</v>
      </c>
      <c r="H16" s="65">
        <v>16831.612099999991</v>
      </c>
      <c r="I16" s="65">
        <v>71578.803476913497</v>
      </c>
      <c r="J16" s="66">
        <v>2.3283334895500853E-2</v>
      </c>
      <c r="K16" s="66">
        <f t="shared" si="0"/>
        <v>0.46567021859272739</v>
      </c>
      <c r="L16" s="66">
        <f>I16/'סכום נכסי הקרן'!$C$41</f>
        <v>3.763675537992827E-2</v>
      </c>
    </row>
    <row r="17" spans="1:12">
      <c r="A17" t="s">
        <v>1110</v>
      </c>
      <c r="B17">
        <v>74209</v>
      </c>
      <c r="C17" t="s">
        <v>122</v>
      </c>
      <c r="D17">
        <v>514829126</v>
      </c>
      <c r="E17" t="s">
        <v>1111</v>
      </c>
      <c r="F17" t="s">
        <v>101</v>
      </c>
      <c r="G17" s="65">
        <v>179.51</v>
      </c>
      <c r="H17" s="65">
        <v>2947969.39</v>
      </c>
      <c r="I17" s="65">
        <f>5291899.85/1000</f>
        <v>5291.8998499999998</v>
      </c>
      <c r="J17" s="66">
        <v>8.9800000000000005E-2</v>
      </c>
      <c r="K17" s="66">
        <f t="shared" si="0"/>
        <v>3.4427512618524447E-2</v>
      </c>
      <c r="L17" s="66">
        <f>I17/'סכום נכסי הקרן'!$C$41</f>
        <v>2.782526816249002E-3</v>
      </c>
    </row>
    <row r="18" spans="1:12">
      <c r="A18" s="67" t="s">
        <v>240</v>
      </c>
      <c r="B18" s="14"/>
      <c r="C18" s="14"/>
      <c r="D18" s="14"/>
      <c r="G18" s="69">
        <v>3693047.94</v>
      </c>
      <c r="I18" s="69">
        <v>15358.52934480568</v>
      </c>
      <c r="K18" s="68">
        <f t="shared" si="0"/>
        <v>9.9917983674667546E-2</v>
      </c>
      <c r="L18" s="68">
        <f>I18/'סכום נכסי הקרן'!$C$41</f>
        <v>8.0756478715425847E-3</v>
      </c>
    </row>
    <row r="19" spans="1:12">
      <c r="A19" s="67" t="s">
        <v>296</v>
      </c>
      <c r="B19" s="14"/>
      <c r="C19" s="14"/>
      <c r="D19" s="14"/>
      <c r="G19" s="69">
        <v>0</v>
      </c>
      <c r="I19" s="69">
        <v>0</v>
      </c>
      <c r="K19" s="68">
        <f t="shared" si="0"/>
        <v>0</v>
      </c>
      <c r="L19" s="68">
        <f>I19/'סכום נכסי הקרן'!$C$41</f>
        <v>0</v>
      </c>
    </row>
    <row r="20" spans="1:12">
      <c r="A20" t="s">
        <v>236</v>
      </c>
      <c r="B20" t="s">
        <v>236</v>
      </c>
      <c r="C20" s="14"/>
      <c r="D20" s="14"/>
      <c r="E20" t="s">
        <v>236</v>
      </c>
      <c r="F20" t="s">
        <v>236</v>
      </c>
      <c r="G20" s="65">
        <v>0</v>
      </c>
      <c r="H20" s="65">
        <v>0</v>
      </c>
      <c r="I20" s="65">
        <v>0</v>
      </c>
      <c r="J20" s="66">
        <v>0</v>
      </c>
      <c r="K20" s="66">
        <f t="shared" si="0"/>
        <v>0</v>
      </c>
      <c r="L20" s="66">
        <f>I20/'סכום נכסי הקרן'!$C$41</f>
        <v>0</v>
      </c>
    </row>
    <row r="21" spans="1:12">
      <c r="A21" s="67" t="s">
        <v>297</v>
      </c>
      <c r="B21" s="14"/>
      <c r="C21" s="14"/>
      <c r="D21" s="14"/>
      <c r="G21" s="69">
        <v>3693047.94</v>
      </c>
      <c r="I21" s="69">
        <v>15358.52934480568</v>
      </c>
      <c r="K21" s="68">
        <f t="shared" si="0"/>
        <v>9.9917983674667546E-2</v>
      </c>
      <c r="L21" s="68">
        <f>I21/'סכום נכסי הקרן'!$C$41</f>
        <v>8.0756478715425847E-3</v>
      </c>
    </row>
    <row r="22" spans="1:12">
      <c r="A22" t="s">
        <v>947</v>
      </c>
      <c r="B22" t="s">
        <v>948</v>
      </c>
      <c r="C22" t="s">
        <v>122</v>
      </c>
      <c r="D22" t="s">
        <v>949</v>
      </c>
      <c r="E22" t="s">
        <v>721</v>
      </c>
      <c r="F22" t="s">
        <v>109</v>
      </c>
      <c r="G22" s="65">
        <v>3118427</v>
      </c>
      <c r="H22" s="65">
        <v>112.00500000000017</v>
      </c>
      <c r="I22" s="65">
        <v>13533.878816398999</v>
      </c>
      <c r="J22" s="66">
        <v>2.3972910559113821E-2</v>
      </c>
      <c r="K22" s="66">
        <f t="shared" si="0"/>
        <v>8.8047354813254319E-2</v>
      </c>
      <c r="L22" s="66">
        <f>I22/'סכום נכסי הקרן'!$C$41</f>
        <v>7.116230805935324E-3</v>
      </c>
    </row>
    <row r="23" spans="1:12">
      <c r="A23" t="s">
        <v>950</v>
      </c>
      <c r="B23" t="s">
        <v>951</v>
      </c>
      <c r="C23" t="s">
        <v>122</v>
      </c>
      <c r="D23" t="s">
        <v>943</v>
      </c>
      <c r="E23" t="s">
        <v>721</v>
      </c>
      <c r="F23" t="s">
        <v>109</v>
      </c>
      <c r="G23" s="65">
        <v>574620.93999999994</v>
      </c>
      <c r="H23" s="65">
        <v>81.949999999999818</v>
      </c>
      <c r="I23" s="65">
        <v>1824.65052840668</v>
      </c>
      <c r="J23" s="66">
        <v>4.2099503371710603E-2</v>
      </c>
      <c r="K23" s="66">
        <f t="shared" si="0"/>
        <v>1.1870628861413218E-2</v>
      </c>
      <c r="L23" s="66">
        <f>I23/'סכום נכסי הקרן'!$C$41</f>
        <v>9.5941706560725992E-4</v>
      </c>
    </row>
    <row r="24" spans="1:12">
      <c r="A24" s="89" t="s">
        <v>242</v>
      </c>
      <c r="B24" s="14"/>
      <c r="C24" s="14"/>
      <c r="D24" s="14"/>
    </row>
    <row r="25" spans="1:12">
      <c r="A25" s="89" t="s">
        <v>290</v>
      </c>
      <c r="B25" s="14"/>
      <c r="C25" s="14"/>
      <c r="D25" s="14"/>
    </row>
    <row r="26" spans="1:12">
      <c r="A26" s="89" t="s">
        <v>291</v>
      </c>
      <c r="B26" s="14"/>
      <c r="C26" s="14"/>
      <c r="D26" s="14"/>
    </row>
    <row r="27" spans="1:12">
      <c r="A27" s="89" t="s">
        <v>292</v>
      </c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13.42578125" style="16" hidden="1" customWidth="1"/>
    <col min="15" max="15" width="10" style="16" hidden="1" customWidth="1"/>
    <col min="16" max="16" width="9.5703125" style="14" hidden="1" customWidth="1"/>
    <col min="17" max="17" width="6.140625" style="14" hidden="1" customWidth="1"/>
    <col min="18" max="19" width="5.7109375" style="14" hidden="1" customWidth="1"/>
    <col min="20" max="20" width="6.85546875" style="14" hidden="1" customWidth="1"/>
    <col min="21" max="21" width="6.42578125" style="14" hidden="1" customWidth="1"/>
    <col min="22" max="22" width="6.7109375" style="14" hidden="1" customWidth="1"/>
    <col min="23" max="23" width="7.28515625" style="14" hidden="1" customWidth="1"/>
    <col min="24" max="35" width="5.7109375" style="14" hidden="1" customWidth="1"/>
    <col min="36" max="36" width="9.140625" style="14" hidden="1" customWidth="1"/>
    <col min="37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4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48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V7" s="14"/>
    </row>
    <row r="8" spans="1:48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V8" s="14"/>
    </row>
    <row r="9" spans="1:48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AV9" s="14"/>
    </row>
    <row r="10" spans="1:48" s="20" customFormat="1" ht="18" customHeight="1">
      <c r="A10" s="21" t="s">
        <v>139</v>
      </c>
      <c r="B10" s="7"/>
      <c r="C10" s="7"/>
      <c r="D10" s="7"/>
      <c r="E10" s="63">
        <v>175971789.49000001</v>
      </c>
      <c r="F10" s="7"/>
      <c r="G10" s="63">
        <v>336981.80920417281</v>
      </c>
      <c r="H10" s="7"/>
      <c r="I10" s="64">
        <v>1</v>
      </c>
      <c r="J10" s="64">
        <v>0.17730000000000001</v>
      </c>
      <c r="K10" s="16"/>
      <c r="L10" s="16"/>
      <c r="M10" s="16"/>
      <c r="N10" s="16"/>
      <c r="AV10" s="14"/>
    </row>
    <row r="11" spans="1:48">
      <c r="A11" s="67" t="s">
        <v>202</v>
      </c>
      <c r="B11" s="14"/>
      <c r="E11" s="69">
        <v>138646798.33000001</v>
      </c>
      <c r="G11" s="69">
        <v>195405.57469283341</v>
      </c>
      <c r="I11" s="68">
        <v>0.57989999999999997</v>
      </c>
      <c r="J11" s="68">
        <v>0.1028</v>
      </c>
    </row>
    <row r="12" spans="1:48">
      <c r="A12" s="67" t="s">
        <v>952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48">
      <c r="A13" t="s">
        <v>236</v>
      </c>
      <c r="B13" t="s">
        <v>236</v>
      </c>
      <c r="C13" t="s">
        <v>236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48">
      <c r="A14" s="67" t="s">
        <v>953</v>
      </c>
      <c r="B14" s="14"/>
      <c r="E14" s="69">
        <v>14145293.1</v>
      </c>
      <c r="G14" s="69">
        <v>21399.249766188099</v>
      </c>
      <c r="I14" s="68">
        <v>6.3500000000000001E-2</v>
      </c>
      <c r="J14" s="68">
        <v>1.1299999999999999E-2</v>
      </c>
    </row>
    <row r="15" spans="1:48">
      <c r="A15" t="s">
        <v>954</v>
      </c>
      <c r="B15">
        <v>74176</v>
      </c>
      <c r="C15" t="s">
        <v>101</v>
      </c>
      <c r="D15" t="s">
        <v>955</v>
      </c>
      <c r="E15" s="65">
        <v>5937223</v>
      </c>
      <c r="F15" s="65">
        <v>148.63636</v>
      </c>
      <c r="G15" s="65">
        <v>8824.8721522828</v>
      </c>
      <c r="H15" s="66">
        <v>7.4003995813619501E-3</v>
      </c>
      <c r="I15" s="66">
        <v>2.6200000000000001E-2</v>
      </c>
      <c r="J15" s="66">
        <v>4.5999999999999999E-3</v>
      </c>
    </row>
    <row r="16" spans="1:48">
      <c r="A16" t="s">
        <v>956</v>
      </c>
      <c r="B16">
        <v>74177</v>
      </c>
      <c r="C16" t="s">
        <v>101</v>
      </c>
      <c r="D16" t="s">
        <v>518</v>
      </c>
      <c r="E16" s="65">
        <v>8208070.0999999996</v>
      </c>
      <c r="F16" s="65">
        <v>153.1953</v>
      </c>
      <c r="G16" s="65">
        <v>12574.377613905301</v>
      </c>
      <c r="H16" s="66">
        <v>2.8037152047432429E-2</v>
      </c>
      <c r="I16" s="66">
        <v>3.73E-2</v>
      </c>
      <c r="J16" s="66">
        <v>6.6E-3</v>
      </c>
    </row>
    <row r="17" spans="1:10">
      <c r="A17" s="67" t="s">
        <v>957</v>
      </c>
      <c r="B17" s="14"/>
      <c r="E17" s="69">
        <v>22580939.98</v>
      </c>
      <c r="G17" s="69">
        <v>26131.1179491004</v>
      </c>
      <c r="I17" s="68">
        <v>7.7499999999999999E-2</v>
      </c>
      <c r="J17" s="68">
        <v>1.37E-2</v>
      </c>
    </row>
    <row r="18" spans="1:10">
      <c r="A18" t="s">
        <v>958</v>
      </c>
      <c r="B18">
        <v>74204</v>
      </c>
      <c r="C18" t="s">
        <v>101</v>
      </c>
      <c r="D18" t="s">
        <v>959</v>
      </c>
      <c r="E18" s="65">
        <v>5410010</v>
      </c>
      <c r="F18" s="65">
        <v>174.58208099999999</v>
      </c>
      <c r="G18" s="65">
        <v>9444.9080403081007</v>
      </c>
      <c r="H18" s="66">
        <v>2.692200967457254E-2</v>
      </c>
      <c r="I18" s="66">
        <v>2.8000000000000001E-2</v>
      </c>
      <c r="J18" s="66">
        <v>5.0000000000000001E-3</v>
      </c>
    </row>
    <row r="19" spans="1:10">
      <c r="A19" t="s">
        <v>960</v>
      </c>
      <c r="B19">
        <v>74186</v>
      </c>
      <c r="C19" t="s">
        <v>101</v>
      </c>
      <c r="D19" t="s">
        <v>961</v>
      </c>
      <c r="E19" s="65">
        <v>17170929.98</v>
      </c>
      <c r="F19" s="65">
        <v>97.177089000000109</v>
      </c>
      <c r="G19" s="65">
        <v>16686.209908792302</v>
      </c>
      <c r="H19" s="66">
        <v>3.2042025798785602E-2</v>
      </c>
      <c r="I19" s="66">
        <v>4.9500000000000002E-2</v>
      </c>
      <c r="J19" s="66">
        <v>8.8000000000000005E-3</v>
      </c>
    </row>
    <row r="20" spans="1:10">
      <c r="A20" s="67" t="s">
        <v>962</v>
      </c>
      <c r="B20" s="14"/>
      <c r="E20" s="69">
        <v>101920565.25</v>
      </c>
      <c r="G20" s="69">
        <v>147875.20697754491</v>
      </c>
      <c r="I20" s="68">
        <v>0.43880000000000002</v>
      </c>
      <c r="J20" s="68">
        <v>7.7799999999999994E-2</v>
      </c>
    </row>
    <row r="21" spans="1:10">
      <c r="A21" t="s">
        <v>963</v>
      </c>
      <c r="B21">
        <v>74173</v>
      </c>
      <c r="C21" t="s">
        <v>105</v>
      </c>
      <c r="D21" t="s">
        <v>961</v>
      </c>
      <c r="E21" s="65">
        <v>1635920.31</v>
      </c>
      <c r="F21" s="65">
        <v>69.908937999999935</v>
      </c>
      <c r="G21" s="65">
        <v>3728.3137197062201</v>
      </c>
      <c r="H21" s="66">
        <v>4.3540042451024268E-2</v>
      </c>
      <c r="I21" s="66">
        <v>1.11E-2</v>
      </c>
      <c r="J21" s="66">
        <v>2E-3</v>
      </c>
    </row>
    <row r="22" spans="1:10">
      <c r="A22" t="s">
        <v>964</v>
      </c>
      <c r="B22">
        <v>74168</v>
      </c>
      <c r="C22" t="s">
        <v>105</v>
      </c>
      <c r="D22" t="s">
        <v>965</v>
      </c>
      <c r="E22" s="65">
        <v>4468832.3</v>
      </c>
      <c r="F22" s="65">
        <v>138.85316299999988</v>
      </c>
      <c r="G22" s="65">
        <v>20228.674892553001</v>
      </c>
      <c r="H22" s="66">
        <v>5.45E-3</v>
      </c>
      <c r="I22" s="66">
        <v>0.06</v>
      </c>
      <c r="J22" s="66">
        <v>1.06E-2</v>
      </c>
    </row>
    <row r="23" spans="1:10">
      <c r="A23" t="s">
        <v>966</v>
      </c>
      <c r="B23">
        <v>74185</v>
      </c>
      <c r="C23" t="s">
        <v>101</v>
      </c>
      <c r="D23" t="s">
        <v>967</v>
      </c>
      <c r="E23" s="65">
        <v>17973426</v>
      </c>
      <c r="F23" s="65">
        <v>119.44102399999977</v>
      </c>
      <c r="G23" s="65">
        <v>21467.644062282201</v>
      </c>
      <c r="H23" s="66">
        <v>5.1616238302536664E-2</v>
      </c>
      <c r="I23" s="66">
        <v>6.3700000000000007E-2</v>
      </c>
      <c r="J23" s="66">
        <v>1.1299999999999999E-2</v>
      </c>
    </row>
    <row r="24" spans="1:10">
      <c r="A24" t="s">
        <v>968</v>
      </c>
      <c r="B24">
        <v>74202</v>
      </c>
      <c r="C24" t="s">
        <v>101</v>
      </c>
      <c r="D24" t="s">
        <v>464</v>
      </c>
      <c r="E24" s="65">
        <v>6881852</v>
      </c>
      <c r="F24" s="65">
        <v>166.0531390000003</v>
      </c>
      <c r="G24" s="65">
        <v>11427.5312673343</v>
      </c>
      <c r="H24" s="66">
        <v>4.0502209954506208E-2</v>
      </c>
      <c r="I24" s="66">
        <v>3.39E-2</v>
      </c>
      <c r="J24" s="66">
        <v>6.0000000000000001E-3</v>
      </c>
    </row>
    <row r="25" spans="1:10">
      <c r="A25" t="s">
        <v>969</v>
      </c>
      <c r="B25">
        <v>74166</v>
      </c>
      <c r="C25" t="s">
        <v>101</v>
      </c>
      <c r="D25" t="s">
        <v>256</v>
      </c>
      <c r="E25" s="65">
        <v>4851052.12</v>
      </c>
      <c r="F25" s="65">
        <v>110.78673000000008</v>
      </c>
      <c r="G25" s="65">
        <v>5374.3220143436802</v>
      </c>
      <c r="H25" s="66">
        <v>8.1949999999999995E-2</v>
      </c>
      <c r="I25" s="66">
        <v>1.5900000000000001E-2</v>
      </c>
      <c r="J25" s="66">
        <v>2.8E-3</v>
      </c>
    </row>
    <row r="26" spans="1:10">
      <c r="A26" t="s">
        <v>970</v>
      </c>
      <c r="B26">
        <v>74167</v>
      </c>
      <c r="C26" t="s">
        <v>101</v>
      </c>
      <c r="D26" t="s">
        <v>971</v>
      </c>
      <c r="E26" s="65">
        <v>36290946.090000004</v>
      </c>
      <c r="F26" s="65">
        <v>87.346471000000051</v>
      </c>
      <c r="G26" s="65">
        <v>31698.860702127498</v>
      </c>
      <c r="H26" s="66">
        <v>0.1651859968356488</v>
      </c>
      <c r="I26" s="66">
        <v>9.4100000000000003E-2</v>
      </c>
      <c r="J26" s="66">
        <v>1.67E-2</v>
      </c>
    </row>
    <row r="27" spans="1:10">
      <c r="A27" t="s">
        <v>972</v>
      </c>
      <c r="B27">
        <v>74217</v>
      </c>
      <c r="C27" t="s">
        <v>101</v>
      </c>
      <c r="D27" t="s">
        <v>510</v>
      </c>
      <c r="E27" s="65">
        <v>523898</v>
      </c>
      <c r="F27" s="65">
        <v>100</v>
      </c>
      <c r="G27" s="65">
        <v>523.89800000000002</v>
      </c>
      <c r="H27" s="66">
        <v>3.7246371184873714E-2</v>
      </c>
      <c r="I27" s="66">
        <v>1.6000000000000001E-3</v>
      </c>
      <c r="J27" s="66">
        <v>2.9999999999999997E-4</v>
      </c>
    </row>
    <row r="28" spans="1:10">
      <c r="A28" t="s">
        <v>973</v>
      </c>
      <c r="B28">
        <v>74171</v>
      </c>
      <c r="C28" t="s">
        <v>101</v>
      </c>
      <c r="D28" t="s">
        <v>974</v>
      </c>
      <c r="E28" s="65">
        <v>14312434.75</v>
      </c>
      <c r="F28" s="65">
        <v>26.842361000000018</v>
      </c>
      <c r="G28" s="65">
        <v>3841.7954034844502</v>
      </c>
      <c r="H28" s="66">
        <v>4.0519998584447742E-2</v>
      </c>
      <c r="I28" s="66">
        <v>1.14E-2</v>
      </c>
      <c r="J28" s="66">
        <v>2E-3</v>
      </c>
    </row>
    <row r="29" spans="1:10">
      <c r="A29" t="s">
        <v>975</v>
      </c>
      <c r="B29">
        <v>74170</v>
      </c>
      <c r="C29" t="s">
        <v>101</v>
      </c>
      <c r="D29" t="s">
        <v>976</v>
      </c>
      <c r="E29" s="65">
        <v>10009625.869999999</v>
      </c>
      <c r="F29" s="65">
        <v>43.111221999999984</v>
      </c>
      <c r="G29" s="65">
        <v>4315.2720301851296</v>
      </c>
      <c r="H29" s="66">
        <v>2.0199999999999999E-2</v>
      </c>
      <c r="I29" s="66">
        <v>1.2800000000000001E-2</v>
      </c>
      <c r="J29" s="66">
        <v>2.3E-3</v>
      </c>
    </row>
    <row r="30" spans="1:10">
      <c r="A30" t="s">
        <v>977</v>
      </c>
      <c r="B30">
        <v>74173</v>
      </c>
      <c r="C30" t="s">
        <v>105</v>
      </c>
      <c r="D30" t="s">
        <v>978</v>
      </c>
      <c r="E30" s="65">
        <v>1550154.42</v>
      </c>
      <c r="F30" s="65">
        <v>199.95640800000075</v>
      </c>
      <c r="G30" s="65">
        <v>10104.8038951939</v>
      </c>
      <c r="H30" s="66">
        <v>4.3540042451024268E-2</v>
      </c>
      <c r="I30" s="66">
        <v>0.03</v>
      </c>
      <c r="J30" s="66">
        <v>5.3E-3</v>
      </c>
    </row>
    <row r="31" spans="1:10">
      <c r="A31" t="s">
        <v>979</v>
      </c>
      <c r="B31">
        <v>74196</v>
      </c>
      <c r="C31" t="s">
        <v>101</v>
      </c>
      <c r="D31" t="s">
        <v>980</v>
      </c>
      <c r="E31" s="65">
        <v>57296</v>
      </c>
      <c r="F31" s="65">
        <v>56301.290576999963</v>
      </c>
      <c r="G31" s="65">
        <v>32258.387448997899</v>
      </c>
      <c r="H31" s="66">
        <v>2.1234685241161778E-2</v>
      </c>
      <c r="I31" s="66">
        <v>9.5699999999999993E-2</v>
      </c>
      <c r="J31" s="66">
        <v>1.7000000000000001E-2</v>
      </c>
    </row>
    <row r="32" spans="1:10">
      <c r="A32" t="s">
        <v>981</v>
      </c>
      <c r="B32">
        <v>74179</v>
      </c>
      <c r="C32" t="s">
        <v>101</v>
      </c>
      <c r="D32" t="s">
        <v>982</v>
      </c>
      <c r="E32" s="65">
        <v>3365127.39</v>
      </c>
      <c r="F32" s="65">
        <v>86.347505000000012</v>
      </c>
      <c r="G32" s="65">
        <v>2905.7035413366202</v>
      </c>
      <c r="H32" s="66">
        <v>2.5279714427942239E-2</v>
      </c>
      <c r="I32" s="66">
        <v>8.6E-3</v>
      </c>
      <c r="J32" s="66">
        <v>1.5E-3</v>
      </c>
    </row>
    <row r="33" spans="1:10">
      <c r="A33" s="67" t="s">
        <v>240</v>
      </c>
      <c r="B33" s="14"/>
      <c r="E33" s="69">
        <v>37324991.159999996</v>
      </c>
      <c r="G33" s="69">
        <v>141576.2345113394</v>
      </c>
      <c r="H33" s="66"/>
      <c r="I33" s="68">
        <v>0.42009999999999997</v>
      </c>
      <c r="J33" s="68">
        <v>7.4499999999999997E-2</v>
      </c>
    </row>
    <row r="34" spans="1:10">
      <c r="A34" s="67" t="s">
        <v>983</v>
      </c>
      <c r="B34" s="14"/>
      <c r="E34" s="69">
        <v>0</v>
      </c>
      <c r="G34" s="69">
        <v>0</v>
      </c>
      <c r="H34" s="66"/>
      <c r="I34" s="68">
        <v>0</v>
      </c>
      <c r="J34" s="68">
        <v>0</v>
      </c>
    </row>
    <row r="35" spans="1:10">
      <c r="A35" t="s">
        <v>236</v>
      </c>
      <c r="B35" t="s">
        <v>236</v>
      </c>
      <c r="C35" t="s">
        <v>236</v>
      </c>
      <c r="E35" s="65">
        <v>0</v>
      </c>
      <c r="F35" s="65">
        <v>0</v>
      </c>
      <c r="G35" s="65">
        <v>0</v>
      </c>
      <c r="H35" s="66">
        <v>0</v>
      </c>
      <c r="I35" s="66">
        <v>0</v>
      </c>
      <c r="J35" s="66">
        <v>0</v>
      </c>
    </row>
    <row r="36" spans="1:10">
      <c r="A36" s="67" t="s">
        <v>984</v>
      </c>
      <c r="B36" s="14"/>
      <c r="E36" s="69">
        <v>2676979.36</v>
      </c>
      <c r="G36" s="69">
        <v>23988.5378493108</v>
      </c>
      <c r="I36" s="68">
        <v>7.1199999999999999E-2</v>
      </c>
      <c r="J36" s="68">
        <v>1.26E-2</v>
      </c>
    </row>
    <row r="37" spans="1:10">
      <c r="A37" t="s">
        <v>985</v>
      </c>
      <c r="B37">
        <v>74188</v>
      </c>
      <c r="C37" t="s">
        <v>105</v>
      </c>
      <c r="D37" t="s">
        <v>986</v>
      </c>
      <c r="E37" s="65">
        <v>251407.35999999999</v>
      </c>
      <c r="F37" s="65">
        <v>1395.688000000004</v>
      </c>
      <c r="G37" s="65">
        <v>11438.891276116001</v>
      </c>
      <c r="H37" s="66">
        <v>6.8424590185718276E-3</v>
      </c>
      <c r="I37" s="66">
        <v>3.39E-2</v>
      </c>
      <c r="J37" s="66">
        <v>6.0000000000000001E-3</v>
      </c>
    </row>
    <row r="38" spans="1:10">
      <c r="A38" t="s">
        <v>987</v>
      </c>
      <c r="B38">
        <v>74189</v>
      </c>
      <c r="C38" t="s">
        <v>105</v>
      </c>
      <c r="D38" t="s">
        <v>988</v>
      </c>
      <c r="E38" s="65">
        <v>2425572</v>
      </c>
      <c r="F38" s="65">
        <v>158.7083309999997</v>
      </c>
      <c r="G38" s="65">
        <v>12549.646573194799</v>
      </c>
      <c r="H38" s="66">
        <v>2.4078822460671164E-2</v>
      </c>
      <c r="I38" s="66">
        <v>3.7199999999999997E-2</v>
      </c>
      <c r="J38" s="66">
        <v>6.6E-3</v>
      </c>
    </row>
    <row r="39" spans="1:10">
      <c r="A39" s="67" t="s">
        <v>989</v>
      </c>
      <c r="B39" s="14"/>
      <c r="E39" s="69">
        <v>19075878.199999999</v>
      </c>
      <c r="G39" s="69">
        <v>55488.518513673582</v>
      </c>
      <c r="I39" s="68">
        <v>0.16470000000000001</v>
      </c>
      <c r="J39" s="68">
        <v>2.92E-2</v>
      </c>
    </row>
    <row r="40" spans="1:10">
      <c r="A40" t="s">
        <v>990</v>
      </c>
      <c r="B40">
        <v>74192</v>
      </c>
      <c r="C40" t="s">
        <v>105</v>
      </c>
      <c r="D40" t="s">
        <v>991</v>
      </c>
      <c r="E40" s="65">
        <v>1948067</v>
      </c>
      <c r="F40" s="65">
        <v>96.436666999999971</v>
      </c>
      <c r="G40" s="65">
        <v>6124.4018874696603</v>
      </c>
      <c r="H40" s="66">
        <v>1.3792314359999999E-2</v>
      </c>
      <c r="I40" s="66">
        <v>1.8200000000000001E-2</v>
      </c>
      <c r="J40" s="66">
        <v>3.2000000000000002E-3</v>
      </c>
    </row>
    <row r="41" spans="1:10">
      <c r="A41" t="s">
        <v>992</v>
      </c>
      <c r="B41">
        <v>74178</v>
      </c>
      <c r="C41" t="s">
        <v>105</v>
      </c>
      <c r="D41" t="s">
        <v>993</v>
      </c>
      <c r="E41" s="65">
        <v>4506570.8</v>
      </c>
      <c r="F41" s="65">
        <v>99.599285999999793</v>
      </c>
      <c r="G41" s="65">
        <v>14632.5502280234</v>
      </c>
      <c r="H41" s="66">
        <v>9.8399242728117557E-3</v>
      </c>
      <c r="I41" s="66">
        <v>4.3400000000000001E-2</v>
      </c>
      <c r="J41" s="66">
        <v>7.7000000000000002E-3</v>
      </c>
    </row>
    <row r="42" spans="1:10">
      <c r="A42" t="s">
        <v>994</v>
      </c>
      <c r="B42">
        <v>74208</v>
      </c>
      <c r="C42" t="s">
        <v>105</v>
      </c>
      <c r="D42" t="s">
        <v>995</v>
      </c>
      <c r="E42" s="65">
        <v>746600.05</v>
      </c>
      <c r="F42" s="65">
        <v>97.721552999999943</v>
      </c>
      <c r="G42" s="65">
        <v>2378.46067320161</v>
      </c>
      <c r="H42" s="66">
        <v>1.0047512235877886E-3</v>
      </c>
      <c r="I42" s="66">
        <v>7.1000000000000004E-3</v>
      </c>
      <c r="J42" s="66">
        <v>1.2999999999999999E-3</v>
      </c>
    </row>
    <row r="43" spans="1:10">
      <c r="A43" t="s">
        <v>996</v>
      </c>
      <c r="B43">
        <v>74172</v>
      </c>
      <c r="C43" t="s">
        <v>105</v>
      </c>
      <c r="D43" t="s">
        <v>997</v>
      </c>
      <c r="E43" s="65">
        <v>5066909.1500000004</v>
      </c>
      <c r="F43" s="65">
        <v>79.297320999999869</v>
      </c>
      <c r="G43" s="65">
        <v>13098.429675859599</v>
      </c>
      <c r="H43" s="66">
        <v>2.0990455684684564E-2</v>
      </c>
      <c r="I43" s="66">
        <v>3.8899999999999997E-2</v>
      </c>
      <c r="J43" s="66">
        <v>6.8999999999999999E-3</v>
      </c>
    </row>
    <row r="44" spans="1:10">
      <c r="A44" t="s">
        <v>998</v>
      </c>
      <c r="B44">
        <v>74169</v>
      </c>
      <c r="C44" t="s">
        <v>105</v>
      </c>
      <c r="D44" t="s">
        <v>976</v>
      </c>
      <c r="E44" s="65">
        <v>3114966.2</v>
      </c>
      <c r="F44" s="65">
        <v>98.313043000000008</v>
      </c>
      <c r="G44" s="65">
        <v>9983.4828744311799</v>
      </c>
      <c r="H44" s="66">
        <v>9.9999903690861595E-3</v>
      </c>
      <c r="I44" s="66">
        <v>2.9600000000000001E-2</v>
      </c>
      <c r="J44" s="66">
        <v>5.3E-3</v>
      </c>
    </row>
    <row r="45" spans="1:10">
      <c r="A45" t="s">
        <v>999</v>
      </c>
      <c r="B45">
        <v>74181</v>
      </c>
      <c r="C45" t="s">
        <v>105</v>
      </c>
      <c r="D45" t="s">
        <v>1000</v>
      </c>
      <c r="E45" s="65">
        <v>3692765</v>
      </c>
      <c r="F45" s="65">
        <v>77.013411000000005</v>
      </c>
      <c r="G45" s="65">
        <v>9271.1931746881291</v>
      </c>
      <c r="H45" s="66">
        <v>8.1651137222221976E-2</v>
      </c>
      <c r="I45" s="66">
        <v>2.75E-2</v>
      </c>
      <c r="J45" s="66">
        <v>4.8999999999999998E-3</v>
      </c>
    </row>
    <row r="46" spans="1:10">
      <c r="A46" s="67" t="s">
        <v>1001</v>
      </c>
      <c r="B46" s="14"/>
      <c r="E46" s="69">
        <v>15572133.6</v>
      </c>
      <c r="G46" s="69">
        <v>62099.178148355008</v>
      </c>
      <c r="I46" s="68">
        <v>0.18429999999999999</v>
      </c>
      <c r="J46" s="68">
        <v>3.27E-2</v>
      </c>
    </row>
    <row r="47" spans="1:10">
      <c r="A47" t="s">
        <v>1002</v>
      </c>
      <c r="B47">
        <v>74180</v>
      </c>
      <c r="C47" t="s">
        <v>105</v>
      </c>
      <c r="D47" t="s">
        <v>1003</v>
      </c>
      <c r="E47" s="65">
        <v>1291321.1000000001</v>
      </c>
      <c r="F47" s="65">
        <v>311.28446399999933</v>
      </c>
      <c r="G47" s="65">
        <v>13104.163204771699</v>
      </c>
      <c r="H47" s="66">
        <v>3.2175986012497965E-2</v>
      </c>
      <c r="I47" s="66">
        <v>3.8899999999999997E-2</v>
      </c>
      <c r="J47" s="66">
        <v>6.8999999999999999E-3</v>
      </c>
    </row>
    <row r="48" spans="1:10">
      <c r="A48" t="s">
        <v>1004</v>
      </c>
      <c r="B48">
        <v>74200</v>
      </c>
      <c r="C48" t="s">
        <v>105</v>
      </c>
      <c r="D48" t="s">
        <v>1005</v>
      </c>
      <c r="E48" s="65">
        <v>2187634.61</v>
      </c>
      <c r="F48" s="65">
        <v>165.6937200000005</v>
      </c>
      <c r="G48" s="65">
        <v>11816.7605189318</v>
      </c>
      <c r="H48" s="66">
        <v>2.2593422600998666E-2</v>
      </c>
      <c r="I48" s="66">
        <v>3.5099999999999999E-2</v>
      </c>
      <c r="J48" s="66">
        <v>6.1999999999999998E-3</v>
      </c>
    </row>
    <row r="49" spans="1:10">
      <c r="A49" t="s">
        <v>1006</v>
      </c>
      <c r="B49">
        <v>74215</v>
      </c>
      <c r="C49" t="s">
        <v>105</v>
      </c>
      <c r="D49" t="s">
        <v>1007</v>
      </c>
      <c r="E49" s="65">
        <v>943998</v>
      </c>
      <c r="F49" s="65">
        <v>100</v>
      </c>
      <c r="G49" s="65">
        <v>3077.4334800000001</v>
      </c>
      <c r="H49" s="66">
        <v>9.2489592282352946E-3</v>
      </c>
      <c r="I49" s="66">
        <v>9.1000000000000004E-3</v>
      </c>
      <c r="J49" s="66">
        <v>1.6000000000000001E-3</v>
      </c>
    </row>
    <row r="50" spans="1:10">
      <c r="A50" t="s">
        <v>1008</v>
      </c>
      <c r="B50">
        <v>74187</v>
      </c>
      <c r="C50" t="s">
        <v>105</v>
      </c>
      <c r="D50" t="s">
        <v>1009</v>
      </c>
      <c r="E50" s="65">
        <v>766363.99</v>
      </c>
      <c r="F50" s="65">
        <v>93.704180000000022</v>
      </c>
      <c r="G50" s="65">
        <v>2341.0552020219902</v>
      </c>
      <c r="H50" s="66">
        <v>1.3555078569877052E-2</v>
      </c>
      <c r="I50" s="66">
        <v>6.8999999999999999E-3</v>
      </c>
      <c r="J50" s="66">
        <v>1.1999999999999999E-3</v>
      </c>
    </row>
    <row r="51" spans="1:10">
      <c r="A51" t="s">
        <v>1010</v>
      </c>
      <c r="B51">
        <v>74207</v>
      </c>
      <c r="C51" t="s">
        <v>105</v>
      </c>
      <c r="D51" t="s">
        <v>1011</v>
      </c>
      <c r="E51" s="65">
        <v>552503.96</v>
      </c>
      <c r="F51" s="65">
        <v>101.93423099999971</v>
      </c>
      <c r="G51" s="65">
        <v>1836.00156095798</v>
      </c>
      <c r="H51" s="66">
        <v>2.8877169880390705E-4</v>
      </c>
      <c r="I51" s="66">
        <v>5.4000000000000003E-3</v>
      </c>
      <c r="J51" s="66">
        <v>1E-3</v>
      </c>
    </row>
    <row r="52" spans="1:10">
      <c r="A52" t="s">
        <v>1012</v>
      </c>
      <c r="B52">
        <v>74205</v>
      </c>
      <c r="C52" t="s">
        <v>109</v>
      </c>
      <c r="D52" t="s">
        <v>1013</v>
      </c>
      <c r="E52" s="65">
        <v>1106313</v>
      </c>
      <c r="F52" s="65">
        <v>100</v>
      </c>
      <c r="G52" s="65">
        <v>4286.7416124000001</v>
      </c>
      <c r="H52" s="66">
        <v>5.3517210147783247E-2</v>
      </c>
      <c r="I52" s="66">
        <v>1.2699999999999999E-2</v>
      </c>
      <c r="J52" s="66">
        <v>2.3E-3</v>
      </c>
    </row>
    <row r="53" spans="1:10">
      <c r="A53" t="s">
        <v>1014</v>
      </c>
      <c r="B53">
        <v>74199</v>
      </c>
      <c r="C53" t="s">
        <v>105</v>
      </c>
      <c r="D53" t="s">
        <v>1013</v>
      </c>
      <c r="E53" s="65">
        <v>1560249.07</v>
      </c>
      <c r="F53" s="65">
        <v>83.946786999999972</v>
      </c>
      <c r="G53" s="65">
        <v>4269.8794208873596</v>
      </c>
      <c r="H53" s="66">
        <v>1.0703679122083653E-2</v>
      </c>
      <c r="I53" s="66">
        <v>1.2699999999999999E-2</v>
      </c>
      <c r="J53" s="66">
        <v>2.2000000000000001E-3</v>
      </c>
    </row>
    <row r="54" spans="1:10">
      <c r="A54" t="s">
        <v>1015</v>
      </c>
      <c r="B54">
        <v>74203</v>
      </c>
      <c r="C54" t="s">
        <v>105</v>
      </c>
      <c r="D54" t="s">
        <v>961</v>
      </c>
      <c r="E54" s="65">
        <v>1977090</v>
      </c>
      <c r="F54" s="65">
        <v>100</v>
      </c>
      <c r="G54" s="65">
        <v>6445.3134</v>
      </c>
      <c r="H54" s="66">
        <v>1.30883358E-2</v>
      </c>
      <c r="I54" s="66">
        <v>1.9099999999999999E-2</v>
      </c>
      <c r="J54" s="66">
        <v>3.3999999999999998E-3</v>
      </c>
    </row>
    <row r="55" spans="1:10">
      <c r="A55" t="s">
        <v>1016</v>
      </c>
      <c r="B55">
        <v>74193</v>
      </c>
      <c r="C55" t="s">
        <v>105</v>
      </c>
      <c r="D55" t="s">
        <v>370</v>
      </c>
      <c r="E55" s="65">
        <v>456180.39</v>
      </c>
      <c r="F55" s="65">
        <v>29.61903300000003</v>
      </c>
      <c r="G55" s="65">
        <v>440.47887802682999</v>
      </c>
      <c r="H55" s="66">
        <v>3.9505175800040506E-3</v>
      </c>
      <c r="I55" s="66">
        <v>1.2999999999999999E-3</v>
      </c>
      <c r="J55" s="66">
        <v>2.0000000000000001E-4</v>
      </c>
    </row>
    <row r="56" spans="1:10">
      <c r="A56" t="s">
        <v>1017</v>
      </c>
      <c r="B56">
        <v>74190</v>
      </c>
      <c r="C56" t="s">
        <v>105</v>
      </c>
      <c r="D56" t="s">
        <v>1018</v>
      </c>
      <c r="E56" s="65">
        <v>2044400.63</v>
      </c>
      <c r="F56" s="65">
        <v>104.03994000000003</v>
      </c>
      <c r="G56" s="65">
        <v>6933.9977955258901</v>
      </c>
      <c r="H56" s="66">
        <v>8.1195705889523462E-2</v>
      </c>
      <c r="I56" s="66">
        <v>2.06E-2</v>
      </c>
      <c r="J56" s="66">
        <v>3.5999999999999999E-3</v>
      </c>
    </row>
    <row r="57" spans="1:10">
      <c r="A57" t="s">
        <v>1019</v>
      </c>
      <c r="B57">
        <v>74197</v>
      </c>
      <c r="C57" t="s">
        <v>105</v>
      </c>
      <c r="D57" t="s">
        <v>1020</v>
      </c>
      <c r="E57" s="65">
        <v>1513035.85</v>
      </c>
      <c r="F57" s="65">
        <v>97.856965999999929</v>
      </c>
      <c r="G57" s="65">
        <v>4826.7917860055304</v>
      </c>
      <c r="H57" s="66">
        <v>4.8660094684667345E-2</v>
      </c>
      <c r="I57" s="66">
        <v>1.43E-2</v>
      </c>
      <c r="J57" s="66">
        <v>2.5000000000000001E-3</v>
      </c>
    </row>
    <row r="58" spans="1:10">
      <c r="A58" t="s">
        <v>1021</v>
      </c>
      <c r="B58">
        <v>74216</v>
      </c>
      <c r="C58" t="s">
        <v>105</v>
      </c>
      <c r="D58" t="s">
        <v>982</v>
      </c>
      <c r="E58" s="65">
        <v>228250</v>
      </c>
      <c r="F58" s="65">
        <v>100</v>
      </c>
      <c r="G58" s="65">
        <v>744.09500000000003</v>
      </c>
      <c r="H58" s="66">
        <v>3.8041666666666666E-3</v>
      </c>
      <c r="I58" s="66">
        <v>2.2000000000000001E-3</v>
      </c>
      <c r="J58" s="66">
        <v>4.0000000000000002E-4</v>
      </c>
    </row>
    <row r="59" spans="1:10">
      <c r="A59" t="s">
        <v>1022</v>
      </c>
      <c r="B59">
        <v>74165</v>
      </c>
      <c r="C59" t="s">
        <v>105</v>
      </c>
      <c r="D59" t="s">
        <v>256</v>
      </c>
      <c r="E59" s="65">
        <v>682102</v>
      </c>
      <c r="F59" s="65">
        <v>63.779611000000124</v>
      </c>
      <c r="G59" s="65">
        <v>1418.2369272476999</v>
      </c>
      <c r="H59" s="66">
        <v>0.106</v>
      </c>
      <c r="I59" s="66">
        <v>4.1999999999999997E-3</v>
      </c>
      <c r="J59" s="66">
        <v>6.9999999999999999E-4</v>
      </c>
    </row>
    <row r="60" spans="1:10">
      <c r="A60" t="s">
        <v>1023</v>
      </c>
      <c r="B60">
        <v>74163</v>
      </c>
      <c r="C60" t="s">
        <v>105</v>
      </c>
      <c r="D60" t="s">
        <v>256</v>
      </c>
      <c r="E60" s="65">
        <v>262691</v>
      </c>
      <c r="F60" s="65">
        <v>65.185331999999974</v>
      </c>
      <c r="G60" s="65">
        <v>558.22936157823096</v>
      </c>
      <c r="H60" s="66">
        <v>2.9499999999999998E-2</v>
      </c>
      <c r="I60" s="66">
        <v>1.6999999999999999E-3</v>
      </c>
      <c r="J60" s="66">
        <v>2.9999999999999997E-4</v>
      </c>
    </row>
    <row r="61" spans="1:10">
      <c r="A61" s="89" t="s">
        <v>242</v>
      </c>
      <c r="B61" s="14"/>
    </row>
    <row r="62" spans="1:10">
      <c r="A62" s="89" t="s">
        <v>290</v>
      </c>
      <c r="B62" s="14"/>
    </row>
    <row r="63" spans="1:10">
      <c r="A63" s="89" t="s">
        <v>291</v>
      </c>
      <c r="B63" s="14"/>
    </row>
    <row r="64" spans="1:10">
      <c r="A64" s="89" t="s">
        <v>292</v>
      </c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2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8" ht="26.25" customHeight="1">
      <c r="A6" s="103" t="s">
        <v>140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2370834.71</v>
      </c>
      <c r="G10" s="7"/>
      <c r="H10" s="63">
        <v>1050.6594714413829</v>
      </c>
      <c r="I10" s="7"/>
      <c r="J10" s="64">
        <v>1</v>
      </c>
      <c r="K10" s="64">
        <v>5.9999999999999995E-4</v>
      </c>
      <c r="L10" s="14"/>
      <c r="M10" s="14"/>
      <c r="N10" s="14"/>
      <c r="O10" s="14"/>
      <c r="BF10" s="14"/>
    </row>
    <row r="11" spans="1:58">
      <c r="A11" s="67" t="s">
        <v>1024</v>
      </c>
      <c r="B11" s="14"/>
      <c r="C11" s="14"/>
      <c r="F11" s="69">
        <v>2370834.71</v>
      </c>
      <c r="H11" s="69">
        <v>1050.6594714413829</v>
      </c>
      <c r="J11" s="68">
        <v>1</v>
      </c>
      <c r="K11" s="68">
        <v>5.9999999999999995E-4</v>
      </c>
    </row>
    <row r="12" spans="1:58">
      <c r="A12" t="s">
        <v>1025</v>
      </c>
      <c r="B12" t="s">
        <v>1026</v>
      </c>
      <c r="C12" t="s">
        <v>537</v>
      </c>
      <c r="D12" t="s">
        <v>105</v>
      </c>
      <c r="E12" t="s">
        <v>1027</v>
      </c>
      <c r="F12" s="65">
        <v>232408.15</v>
      </c>
      <c r="G12" s="65">
        <v>22.113399999999999</v>
      </c>
      <c r="H12" s="65">
        <v>167.542300925246</v>
      </c>
      <c r="I12" s="66">
        <v>0</v>
      </c>
      <c r="J12" s="66">
        <v>0.1595</v>
      </c>
      <c r="K12" s="66">
        <v>1E-4</v>
      </c>
    </row>
    <row r="13" spans="1:58">
      <c r="A13" t="s">
        <v>1028</v>
      </c>
      <c r="B13" t="s">
        <v>1029</v>
      </c>
      <c r="C13" t="s">
        <v>444</v>
      </c>
      <c r="D13" t="s">
        <v>101</v>
      </c>
      <c r="E13" t="s">
        <v>1030</v>
      </c>
      <c r="F13" s="65">
        <v>2138426.56</v>
      </c>
      <c r="G13" s="65">
        <v>41.297521600000003</v>
      </c>
      <c r="H13" s="65">
        <v>883.11717051613698</v>
      </c>
      <c r="I13" s="66">
        <v>0</v>
      </c>
      <c r="J13" s="66">
        <v>0.84050000000000002</v>
      </c>
      <c r="K13" s="66">
        <v>5.0000000000000001E-4</v>
      </c>
    </row>
    <row r="14" spans="1:58">
      <c r="A14" s="67" t="s">
        <v>851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236</v>
      </c>
      <c r="B15" t="s">
        <v>236</v>
      </c>
      <c r="C15" t="s">
        <v>236</v>
      </c>
      <c r="D15" t="s">
        <v>236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9" t="s">
        <v>242</v>
      </c>
      <c r="B16" s="14"/>
      <c r="C16" s="14"/>
    </row>
    <row r="17" spans="1:3">
      <c r="A17" s="89" t="s">
        <v>290</v>
      </c>
      <c r="B17" s="14"/>
      <c r="C17" s="14"/>
    </row>
    <row r="18" spans="1:3">
      <c r="A18" s="89" t="s">
        <v>291</v>
      </c>
      <c r="B18" s="14"/>
      <c r="C18" s="14"/>
    </row>
    <row r="19" spans="1:3">
      <c r="A19" s="89" t="s">
        <v>292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51" ht="26.25" customHeight="1">
      <c r="A6" s="103" t="s">
        <v>141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852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236</v>
      </c>
      <c r="B13" t="s">
        <v>236</v>
      </c>
      <c r="C13" t="s">
        <v>236</v>
      </c>
      <c r="D13" t="s">
        <v>236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853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236</v>
      </c>
      <c r="B15" t="s">
        <v>236</v>
      </c>
      <c r="C15" t="s">
        <v>236</v>
      </c>
      <c r="D15" t="s">
        <v>236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1031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236</v>
      </c>
      <c r="B17" t="s">
        <v>236</v>
      </c>
      <c r="C17" t="s">
        <v>236</v>
      </c>
      <c r="D17" t="s">
        <v>236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854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236</v>
      </c>
      <c r="B19" t="s">
        <v>236</v>
      </c>
      <c r="C19" t="s">
        <v>236</v>
      </c>
      <c r="D19" t="s">
        <v>236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502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236</v>
      </c>
      <c r="B21" t="s">
        <v>236</v>
      </c>
      <c r="C21" t="s">
        <v>236</v>
      </c>
      <c r="D21" t="s">
        <v>236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240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852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236</v>
      </c>
      <c r="B24" t="s">
        <v>236</v>
      </c>
      <c r="C24" t="s">
        <v>236</v>
      </c>
      <c r="D24" t="s">
        <v>236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857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236</v>
      </c>
      <c r="B26" t="s">
        <v>236</v>
      </c>
      <c r="C26" t="s">
        <v>236</v>
      </c>
      <c r="D26" t="s">
        <v>236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854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236</v>
      </c>
      <c r="B28" t="s">
        <v>236</v>
      </c>
      <c r="C28" t="s">
        <v>236</v>
      </c>
      <c r="D28" t="s">
        <v>236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858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236</v>
      </c>
      <c r="B30" t="s">
        <v>236</v>
      </c>
      <c r="C30" t="s">
        <v>236</v>
      </c>
      <c r="D30" t="s">
        <v>236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502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236</v>
      </c>
      <c r="B32" t="s">
        <v>236</v>
      </c>
      <c r="C32" t="s">
        <v>236</v>
      </c>
      <c r="D32" t="s">
        <v>236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9" t="s">
        <v>242</v>
      </c>
      <c r="B33" s="14"/>
      <c r="C33" s="14"/>
    </row>
    <row r="34" spans="1:3">
      <c r="A34" s="89" t="s">
        <v>290</v>
      </c>
      <c r="B34" s="14"/>
      <c r="C34" s="14"/>
    </row>
    <row r="35" spans="1:3">
      <c r="A35" s="89" t="s">
        <v>291</v>
      </c>
      <c r="B35" s="14"/>
      <c r="C35" s="14"/>
    </row>
    <row r="36" spans="1:3">
      <c r="A36" s="89" t="s">
        <v>292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48" ht="26.25" customHeight="1">
      <c r="A6" s="103" t="s">
        <v>142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-61410312</v>
      </c>
      <c r="G10" s="7"/>
      <c r="H10" s="63">
        <v>959.419413426132</v>
      </c>
      <c r="I10" s="64">
        <v>1</v>
      </c>
      <c r="J10" s="64">
        <v>5.0000000000000001E-4</v>
      </c>
      <c r="AV10" s="14"/>
    </row>
    <row r="11" spans="1:48">
      <c r="A11" s="67" t="s">
        <v>202</v>
      </c>
      <c r="B11" s="14"/>
      <c r="C11" s="14"/>
      <c r="F11" s="69">
        <v>-61410312</v>
      </c>
      <c r="H11" s="69">
        <v>959.419413426132</v>
      </c>
      <c r="I11" s="68">
        <v>1</v>
      </c>
      <c r="J11" s="68">
        <v>5.0000000000000001E-4</v>
      </c>
    </row>
    <row r="12" spans="1:48">
      <c r="A12" s="67" t="s">
        <v>852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236</v>
      </c>
      <c r="B13" t="s">
        <v>236</v>
      </c>
      <c r="C13" t="s">
        <v>236</v>
      </c>
      <c r="D13" t="s">
        <v>236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853</v>
      </c>
      <c r="B14" s="14"/>
      <c r="C14" s="14"/>
      <c r="F14" s="69">
        <v>-61410312</v>
      </c>
      <c r="H14" s="69">
        <v>959.419413426132</v>
      </c>
      <c r="I14" s="68">
        <v>1</v>
      </c>
      <c r="J14" s="68">
        <v>5.0000000000000001E-4</v>
      </c>
    </row>
    <row r="15" spans="1:48">
      <c r="A15" t="s">
        <v>1032</v>
      </c>
      <c r="B15" t="s">
        <v>1033</v>
      </c>
      <c r="C15" t="s">
        <v>122</v>
      </c>
      <c r="D15" t="s">
        <v>109</v>
      </c>
      <c r="E15" t="s">
        <v>974</v>
      </c>
      <c r="F15" s="65">
        <v>-20987312</v>
      </c>
      <c r="G15" s="65">
        <v>-7.6836408685930815</v>
      </c>
      <c r="H15" s="65">
        <v>1612.58968205114</v>
      </c>
      <c r="I15" s="66">
        <v>1.6808000000000001</v>
      </c>
      <c r="J15" s="66">
        <v>8.0000000000000004E-4</v>
      </c>
    </row>
    <row r="16" spans="1:48">
      <c r="A16" t="s">
        <v>1034</v>
      </c>
      <c r="B16" t="s">
        <v>1035</v>
      </c>
      <c r="C16" t="s">
        <v>122</v>
      </c>
      <c r="D16" t="s">
        <v>105</v>
      </c>
      <c r="E16" t="s">
        <v>974</v>
      </c>
      <c r="F16" s="65">
        <v>-40423000</v>
      </c>
      <c r="G16" s="65">
        <v>1.6158381827796255</v>
      </c>
      <c r="H16" s="65">
        <v>-653.17026862500802</v>
      </c>
      <c r="I16" s="66">
        <v>-0.68079999999999996</v>
      </c>
      <c r="J16" s="66">
        <v>-2.9999999999999997E-4</v>
      </c>
    </row>
    <row r="17" spans="1:10">
      <c r="A17" s="67" t="s">
        <v>1031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236</v>
      </c>
      <c r="B18" t="s">
        <v>236</v>
      </c>
      <c r="C18" t="s">
        <v>236</v>
      </c>
      <c r="D18" t="s">
        <v>236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854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236</v>
      </c>
      <c r="B20" t="s">
        <v>236</v>
      </c>
      <c r="C20" t="s">
        <v>236</v>
      </c>
      <c r="D20" t="s">
        <v>236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502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236</v>
      </c>
      <c r="B22" t="s">
        <v>236</v>
      </c>
      <c r="C22" t="s">
        <v>236</v>
      </c>
      <c r="D22" t="s">
        <v>236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240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852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236</v>
      </c>
      <c r="B25" t="s">
        <v>236</v>
      </c>
      <c r="C25" t="s">
        <v>236</v>
      </c>
      <c r="D25" t="s">
        <v>236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857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236</v>
      </c>
      <c r="B27" t="s">
        <v>236</v>
      </c>
      <c r="C27" t="s">
        <v>236</v>
      </c>
      <c r="D27" t="s">
        <v>236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854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236</v>
      </c>
      <c r="B29" t="s">
        <v>236</v>
      </c>
      <c r="C29" t="s">
        <v>236</v>
      </c>
      <c r="D29" t="s">
        <v>236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502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236</v>
      </c>
      <c r="B31" t="s">
        <v>236</v>
      </c>
      <c r="C31" t="s">
        <v>236</v>
      </c>
      <c r="D31" t="s">
        <v>236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9" t="s">
        <v>242</v>
      </c>
      <c r="B32" s="14"/>
      <c r="C32" s="14"/>
    </row>
    <row r="33" spans="1:3">
      <c r="A33" s="89" t="s">
        <v>290</v>
      </c>
      <c r="B33" s="14"/>
      <c r="C33" s="14"/>
    </row>
    <row r="34" spans="1:3">
      <c r="A34" s="89" t="s">
        <v>291</v>
      </c>
      <c r="B34" s="14"/>
      <c r="C34" s="14"/>
    </row>
    <row r="35" spans="1:3">
      <c r="A35" s="89" t="s">
        <v>292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3" t="s">
        <v>135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1:77" ht="26.25" customHeight="1">
      <c r="A6" s="103" t="s">
        <v>144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876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236</v>
      </c>
      <c r="B13" t="s">
        <v>236</v>
      </c>
      <c r="C13" s="14"/>
      <c r="D13" t="s">
        <v>236</v>
      </c>
      <c r="G13" s="65">
        <v>0</v>
      </c>
      <c r="H13" t="s">
        <v>236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877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236</v>
      </c>
      <c r="B15" t="s">
        <v>236</v>
      </c>
      <c r="C15" s="14"/>
      <c r="D15" t="s">
        <v>236</v>
      </c>
      <c r="G15" s="65">
        <v>0</v>
      </c>
      <c r="H15" t="s">
        <v>236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878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879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236</v>
      </c>
      <c r="B18" t="s">
        <v>236</v>
      </c>
      <c r="C18" s="14"/>
      <c r="D18" t="s">
        <v>236</v>
      </c>
      <c r="G18" s="65">
        <v>0</v>
      </c>
      <c r="H18" t="s">
        <v>236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880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236</v>
      </c>
      <c r="B20" t="s">
        <v>236</v>
      </c>
      <c r="C20" s="14"/>
      <c r="D20" t="s">
        <v>236</v>
      </c>
      <c r="G20" s="65">
        <v>0</v>
      </c>
      <c r="H20" t="s">
        <v>236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881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236</v>
      </c>
      <c r="B22" t="s">
        <v>236</v>
      </c>
      <c r="C22" s="14"/>
      <c r="D22" t="s">
        <v>236</v>
      </c>
      <c r="G22" s="65">
        <v>0</v>
      </c>
      <c r="H22" t="s">
        <v>236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882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236</v>
      </c>
      <c r="B24" t="s">
        <v>236</v>
      </c>
      <c r="C24" s="14"/>
      <c r="D24" t="s">
        <v>236</v>
      </c>
      <c r="G24" s="65">
        <v>0</v>
      </c>
      <c r="H24" t="s">
        <v>236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240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876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236</v>
      </c>
      <c r="B27" t="s">
        <v>236</v>
      </c>
      <c r="C27" s="14"/>
      <c r="D27" t="s">
        <v>236</v>
      </c>
      <c r="G27" s="65">
        <v>0</v>
      </c>
      <c r="H27" t="s">
        <v>236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877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236</v>
      </c>
      <c r="B29" t="s">
        <v>236</v>
      </c>
      <c r="C29" s="14"/>
      <c r="D29" t="s">
        <v>236</v>
      </c>
      <c r="G29" s="65">
        <v>0</v>
      </c>
      <c r="H29" t="s">
        <v>236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878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879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236</v>
      </c>
      <c r="B32" t="s">
        <v>236</v>
      </c>
      <c r="C32" s="14"/>
      <c r="D32" t="s">
        <v>236</v>
      </c>
      <c r="G32" s="65">
        <v>0</v>
      </c>
      <c r="H32" t="s">
        <v>236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880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236</v>
      </c>
      <c r="B34" t="s">
        <v>236</v>
      </c>
      <c r="C34" s="14"/>
      <c r="D34" t="s">
        <v>236</v>
      </c>
      <c r="G34" s="65">
        <v>0</v>
      </c>
      <c r="H34" t="s">
        <v>236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881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236</v>
      </c>
      <c r="B36" t="s">
        <v>236</v>
      </c>
      <c r="C36" s="14"/>
      <c r="D36" t="s">
        <v>236</v>
      </c>
      <c r="G36" s="65">
        <v>0</v>
      </c>
      <c r="H36" t="s">
        <v>236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882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236</v>
      </c>
      <c r="B38" t="s">
        <v>236</v>
      </c>
      <c r="C38" s="14"/>
      <c r="D38" t="s">
        <v>236</v>
      </c>
      <c r="G38" s="65">
        <v>0</v>
      </c>
      <c r="H38" t="s">
        <v>236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9" t="s">
        <v>242</v>
      </c>
      <c r="C39" s="14"/>
    </row>
    <row r="40" spans="1:16">
      <c r="A40" s="89" t="s">
        <v>290</v>
      </c>
      <c r="C40" s="14"/>
    </row>
    <row r="41" spans="1:16">
      <c r="A41" s="89" t="s">
        <v>291</v>
      </c>
      <c r="C41" s="14"/>
    </row>
    <row r="42" spans="1:16">
      <c r="A42" s="89" t="s">
        <v>292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topLeftCell="A2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3" t="s">
        <v>145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</row>
    <row r="6" spans="1:59" s="16" customFormat="1" ht="126">
      <c r="A6" s="40" t="s">
        <v>95</v>
      </c>
      <c r="B6" s="41" t="s">
        <v>146</v>
      </c>
      <c r="C6" s="41" t="s">
        <v>48</v>
      </c>
      <c r="D6" s="106" t="s">
        <v>49</v>
      </c>
      <c r="E6" s="106" t="s">
        <v>50</v>
      </c>
      <c r="F6" s="106" t="s">
        <v>70</v>
      </c>
      <c r="G6" s="10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1.66</v>
      </c>
      <c r="I9" s="15"/>
      <c r="J9" s="15"/>
      <c r="K9" s="15"/>
      <c r="L9" s="64">
        <v>3.8300000000000001E-2</v>
      </c>
      <c r="M9" s="63">
        <v>40097426.020000003</v>
      </c>
      <c r="N9" s="7"/>
      <c r="O9" s="63">
        <v>44299.905310042981</v>
      </c>
      <c r="P9" s="64">
        <v>1</v>
      </c>
      <c r="Q9" s="64">
        <v>2.3300000000000001E-2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1.66</v>
      </c>
      <c r="L10" s="68">
        <v>3.8300000000000001E-2</v>
      </c>
      <c r="M10" s="69">
        <v>40097426.020000003</v>
      </c>
      <c r="O10" s="69">
        <v>44299.905310042981</v>
      </c>
      <c r="P10" s="68">
        <v>1</v>
      </c>
      <c r="Q10" s="68">
        <v>2.3300000000000001E-2</v>
      </c>
    </row>
    <row r="11" spans="1:59">
      <c r="A11" s="67" t="s">
        <v>1036</v>
      </c>
      <c r="H11" s="69">
        <v>1.65</v>
      </c>
      <c r="L11" s="68">
        <v>4.7000000000000002E-3</v>
      </c>
      <c r="M11" s="69">
        <v>11300351.039999999</v>
      </c>
      <c r="O11" s="69">
        <v>11676.059231912679</v>
      </c>
      <c r="P11" s="68">
        <v>0.2636</v>
      </c>
      <c r="Q11" s="68">
        <v>6.1000000000000004E-3</v>
      </c>
    </row>
    <row r="12" spans="1:59">
      <c r="A12" t="s">
        <v>1037</v>
      </c>
      <c r="B12" t="s">
        <v>1038</v>
      </c>
      <c r="C12" t="s">
        <v>1039</v>
      </c>
      <c r="D12" t="s">
        <v>1040</v>
      </c>
      <c r="E12" t="s">
        <v>834</v>
      </c>
      <c r="F12" t="s">
        <v>1041</v>
      </c>
      <c r="G12" t="s">
        <v>212</v>
      </c>
      <c r="H12" s="65">
        <v>1.34</v>
      </c>
      <c r="I12" t="s">
        <v>1042</v>
      </c>
      <c r="J12" t="s">
        <v>101</v>
      </c>
      <c r="K12" s="66">
        <v>2.1000000000000001E-2</v>
      </c>
      <c r="L12" s="78">
        <v>4.7000000000000002E-3</v>
      </c>
      <c r="M12" s="79">
        <v>11300351.039999999</v>
      </c>
      <c r="O12" s="79">
        <v>11676.059231912679</v>
      </c>
      <c r="P12" s="78">
        <v>0.2636</v>
      </c>
      <c r="Q12" s="78">
        <v>6.1000000000000004E-3</v>
      </c>
    </row>
    <row r="13" spans="1:59">
      <c r="A13" s="67" t="s">
        <v>1044</v>
      </c>
      <c r="H13" s="69">
        <v>0.82</v>
      </c>
      <c r="L13" s="68">
        <v>3.85E-2</v>
      </c>
      <c r="M13" s="69">
        <v>6005562.1699999999</v>
      </c>
      <c r="O13" s="69">
        <v>6202.5446091760004</v>
      </c>
      <c r="P13" s="68">
        <v>0.14000000000000001</v>
      </c>
      <c r="Q13" s="68">
        <v>3.3E-3</v>
      </c>
    </row>
    <row r="14" spans="1:59">
      <c r="A14" t="s">
        <v>1045</v>
      </c>
      <c r="B14" t="s">
        <v>1038</v>
      </c>
      <c r="C14" t="s">
        <v>1046</v>
      </c>
      <c r="D14" t="s">
        <v>1047</v>
      </c>
      <c r="E14" t="s">
        <v>236</v>
      </c>
      <c r="F14" t="s">
        <v>1048</v>
      </c>
      <c r="G14" t="s">
        <v>838</v>
      </c>
      <c r="H14" s="65">
        <v>0.82</v>
      </c>
      <c r="I14" t="s">
        <v>433</v>
      </c>
      <c r="J14" t="s">
        <v>101</v>
      </c>
      <c r="K14" s="66">
        <v>7.0000000000000007E-2</v>
      </c>
      <c r="L14" s="66">
        <v>3.85E-2</v>
      </c>
      <c r="M14" s="65">
        <v>6005562.1699999999</v>
      </c>
      <c r="N14" s="65">
        <v>103.28</v>
      </c>
      <c r="O14" s="65">
        <v>6202.5446091760004</v>
      </c>
      <c r="P14" s="66">
        <v>0.14000000000000001</v>
      </c>
      <c r="Q14" s="66">
        <v>3.3E-3</v>
      </c>
    </row>
    <row r="15" spans="1:59">
      <c r="A15" s="67" t="s">
        <v>1049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236</v>
      </c>
      <c r="C16" t="s">
        <v>236</v>
      </c>
      <c r="E16" t="s">
        <v>236</v>
      </c>
      <c r="H16" s="65">
        <v>0</v>
      </c>
      <c r="I16" t="s">
        <v>236</v>
      </c>
      <c r="J16" t="s">
        <v>236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1050</v>
      </c>
      <c r="H17" s="69">
        <v>1.54</v>
      </c>
      <c r="L17" s="68">
        <v>5.9299999999999999E-2</v>
      </c>
      <c r="M17" s="69">
        <v>15287512.810000001</v>
      </c>
      <c r="O17" s="69">
        <v>18476.066268954299</v>
      </c>
      <c r="P17" s="68">
        <v>0.41710000000000003</v>
      </c>
      <c r="Q17" s="68">
        <v>9.7000000000000003E-3</v>
      </c>
    </row>
    <row r="18" spans="1:17">
      <c r="A18" t="s">
        <v>1051</v>
      </c>
      <c r="B18" t="s">
        <v>1038</v>
      </c>
      <c r="C18" t="s">
        <v>1052</v>
      </c>
      <c r="D18" t="s">
        <v>943</v>
      </c>
      <c r="E18" t="s">
        <v>1053</v>
      </c>
      <c r="F18" t="s">
        <v>454</v>
      </c>
      <c r="G18" t="s">
        <v>1054</v>
      </c>
      <c r="I18" t="s">
        <v>611</v>
      </c>
      <c r="J18" t="s">
        <v>101</v>
      </c>
      <c r="K18" s="66">
        <v>0</v>
      </c>
      <c r="L18" s="66">
        <v>0</v>
      </c>
      <c r="M18" s="65">
        <v>975943</v>
      </c>
      <c r="N18" s="65">
        <v>408.62745100000001</v>
      </c>
      <c r="O18" s="65">
        <v>3987.9710041129301</v>
      </c>
      <c r="P18" s="66">
        <v>0.09</v>
      </c>
      <c r="Q18" s="66">
        <v>2.0999999999999999E-3</v>
      </c>
    </row>
    <row r="19" spans="1:17">
      <c r="A19" t="s">
        <v>1055</v>
      </c>
      <c r="B19" t="s">
        <v>1038</v>
      </c>
      <c r="C19" t="s">
        <v>1056</v>
      </c>
      <c r="D19" t="s">
        <v>943</v>
      </c>
      <c r="E19" t="s">
        <v>1053</v>
      </c>
      <c r="F19" t="s">
        <v>1043</v>
      </c>
      <c r="G19" t="s">
        <v>1054</v>
      </c>
      <c r="H19" s="65">
        <v>1.64</v>
      </c>
      <c r="I19" t="s">
        <v>611</v>
      </c>
      <c r="J19" t="s">
        <v>101</v>
      </c>
      <c r="K19" s="66">
        <v>7.0000000000000007E-2</v>
      </c>
      <c r="L19" s="66">
        <v>6.59E-2</v>
      </c>
      <c r="M19" s="65">
        <v>6312540.7000000002</v>
      </c>
      <c r="N19" s="65">
        <v>102.65691</v>
      </c>
      <c r="O19" s="65">
        <v>6480.2592251123697</v>
      </c>
      <c r="P19" s="66">
        <v>0.14630000000000001</v>
      </c>
      <c r="Q19" s="66">
        <v>3.3999999999999998E-3</v>
      </c>
    </row>
    <row r="20" spans="1:17">
      <c r="A20" t="s">
        <v>1057</v>
      </c>
      <c r="B20" t="s">
        <v>1038</v>
      </c>
      <c r="C20" t="s">
        <v>1058</v>
      </c>
      <c r="D20" t="s">
        <v>943</v>
      </c>
      <c r="E20" t="s">
        <v>236</v>
      </c>
      <c r="F20" t="s">
        <v>1059</v>
      </c>
      <c r="G20" t="s">
        <v>838</v>
      </c>
      <c r="H20" s="65">
        <v>1.62</v>
      </c>
      <c r="I20" t="s">
        <v>611</v>
      </c>
      <c r="J20" t="s">
        <v>101</v>
      </c>
      <c r="K20" s="66">
        <v>0.08</v>
      </c>
      <c r="L20" s="66">
        <v>9.5600000000000004E-2</v>
      </c>
      <c r="M20" s="65">
        <v>5740842</v>
      </c>
      <c r="N20" s="65">
        <v>100</v>
      </c>
      <c r="O20" s="65">
        <v>5740.8419999999996</v>
      </c>
      <c r="P20" s="66">
        <v>0.12959999999999999</v>
      </c>
      <c r="Q20" s="66">
        <v>3.0000000000000001E-3</v>
      </c>
    </row>
    <row r="21" spans="1:17">
      <c r="A21" t="s">
        <v>1060</v>
      </c>
      <c r="B21" t="s">
        <v>1038</v>
      </c>
      <c r="C21" t="s">
        <v>1061</v>
      </c>
      <c r="D21" t="s">
        <v>939</v>
      </c>
      <c r="E21" t="s">
        <v>236</v>
      </c>
      <c r="F21" t="s">
        <v>1062</v>
      </c>
      <c r="G21" t="s">
        <v>838</v>
      </c>
      <c r="H21" s="65">
        <v>3.8</v>
      </c>
      <c r="I21" t="s">
        <v>306</v>
      </c>
      <c r="J21" t="s">
        <v>101</v>
      </c>
      <c r="K21" s="66">
        <v>5.2999999999999999E-2</v>
      </c>
      <c r="L21" s="66">
        <v>5.2999999999999999E-2</v>
      </c>
      <c r="M21" s="65">
        <v>2258187.11</v>
      </c>
      <c r="N21" s="65">
        <v>100.39</v>
      </c>
      <c r="O21" s="65">
        <v>2266.9940397290002</v>
      </c>
      <c r="P21" s="66">
        <v>5.1200000000000002E-2</v>
      </c>
      <c r="Q21" s="66">
        <v>1.1999999999999999E-3</v>
      </c>
    </row>
    <row r="22" spans="1:17">
      <c r="A22" s="67" t="s">
        <v>1063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236</v>
      </c>
      <c r="C23" t="s">
        <v>236</v>
      </c>
      <c r="E23" t="s">
        <v>236</v>
      </c>
      <c r="H23" s="65">
        <v>0</v>
      </c>
      <c r="I23" t="s">
        <v>236</v>
      </c>
      <c r="J23" t="s">
        <v>236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1064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s="67" t="s">
        <v>1065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236</v>
      </c>
      <c r="C26" t="s">
        <v>236</v>
      </c>
      <c r="E26" t="s">
        <v>236</v>
      </c>
      <c r="H26" s="65">
        <v>0</v>
      </c>
      <c r="I26" t="s">
        <v>236</v>
      </c>
      <c r="J26" t="s">
        <v>236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1066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236</v>
      </c>
      <c r="C28" t="s">
        <v>236</v>
      </c>
      <c r="E28" t="s">
        <v>236</v>
      </c>
      <c r="H28" s="65">
        <v>0</v>
      </c>
      <c r="I28" t="s">
        <v>236</v>
      </c>
      <c r="J28" t="s">
        <v>236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1067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236</v>
      </c>
      <c r="C30" t="s">
        <v>236</v>
      </c>
      <c r="E30" t="s">
        <v>236</v>
      </c>
      <c r="H30" s="65">
        <v>0</v>
      </c>
      <c r="I30" t="s">
        <v>236</v>
      </c>
      <c r="J30" t="s">
        <v>236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1068</v>
      </c>
      <c r="H31" s="69">
        <v>2.58</v>
      </c>
      <c r="L31" s="68">
        <v>3.8800000000000001E-2</v>
      </c>
      <c r="M31" s="69">
        <v>7504000</v>
      </c>
      <c r="O31" s="69">
        <v>7945.2352000000001</v>
      </c>
      <c r="P31" s="68">
        <v>0.1794</v>
      </c>
      <c r="Q31" s="68">
        <v>4.1999999999999997E-3</v>
      </c>
    </row>
    <row r="32" spans="1:17">
      <c r="A32" t="s">
        <v>1069</v>
      </c>
      <c r="B32" t="s">
        <v>1038</v>
      </c>
      <c r="C32" t="s">
        <v>1070</v>
      </c>
      <c r="D32" t="s">
        <v>924</v>
      </c>
      <c r="E32" t="s">
        <v>388</v>
      </c>
      <c r="F32" t="s">
        <v>1071</v>
      </c>
      <c r="G32" t="s">
        <v>149</v>
      </c>
      <c r="H32" s="65">
        <v>2.58</v>
      </c>
      <c r="I32" t="s">
        <v>411</v>
      </c>
      <c r="J32" t="s">
        <v>101</v>
      </c>
      <c r="K32" s="66">
        <v>5.1799999999999999E-2</v>
      </c>
      <c r="L32" s="66">
        <v>3.8800000000000001E-2</v>
      </c>
      <c r="M32" s="65">
        <v>7504000</v>
      </c>
      <c r="N32" s="65">
        <v>105.88</v>
      </c>
      <c r="O32" s="65">
        <v>7945.2352000000001</v>
      </c>
      <c r="P32" s="66">
        <v>0.1794</v>
      </c>
      <c r="Q32" s="66">
        <v>4.1999999999999997E-3</v>
      </c>
    </row>
    <row r="33" spans="1:17">
      <c r="A33" s="67" t="s">
        <v>240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s="67" t="s">
        <v>1072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236</v>
      </c>
      <c r="C35" t="s">
        <v>236</v>
      </c>
      <c r="E35" t="s">
        <v>236</v>
      </c>
      <c r="H35" s="65">
        <v>0</v>
      </c>
      <c r="I35" t="s">
        <v>236</v>
      </c>
      <c r="J35" t="s">
        <v>236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1049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236</v>
      </c>
      <c r="C37" t="s">
        <v>236</v>
      </c>
      <c r="E37" t="s">
        <v>236</v>
      </c>
      <c r="H37" s="65">
        <v>0</v>
      </c>
      <c r="I37" t="s">
        <v>236</v>
      </c>
      <c r="J37" t="s">
        <v>236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1050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236</v>
      </c>
      <c r="C39" t="s">
        <v>236</v>
      </c>
      <c r="E39" t="s">
        <v>236</v>
      </c>
      <c r="H39" s="65">
        <v>0</v>
      </c>
      <c r="I39" t="s">
        <v>236</v>
      </c>
      <c r="J39" t="s">
        <v>236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1068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236</v>
      </c>
      <c r="C41" t="s">
        <v>236</v>
      </c>
      <c r="E41" t="s">
        <v>236</v>
      </c>
      <c r="H41" s="65">
        <v>0</v>
      </c>
      <c r="I41" t="s">
        <v>236</v>
      </c>
      <c r="J41" t="s">
        <v>236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89" t="s">
        <v>242</v>
      </c>
    </row>
    <row r="43" spans="1:17">
      <c r="A43" s="89" t="s">
        <v>290</v>
      </c>
    </row>
    <row r="44" spans="1:17">
      <c r="A44" s="89" t="s">
        <v>291</v>
      </c>
    </row>
    <row r="45" spans="1:17">
      <c r="A45" s="89" t="s">
        <v>292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A7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8" t="s">
        <v>152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888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236</v>
      </c>
      <c r="B12" t="s">
        <v>236</v>
      </c>
      <c r="D12" t="s">
        <v>236</v>
      </c>
      <c r="F12" s="65">
        <v>0</v>
      </c>
      <c r="G12" t="s">
        <v>236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889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236</v>
      </c>
      <c r="B14" t="s">
        <v>236</v>
      </c>
      <c r="D14" t="s">
        <v>236</v>
      </c>
      <c r="F14" s="65">
        <v>0</v>
      </c>
      <c r="G14" t="s">
        <v>236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1073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236</v>
      </c>
      <c r="B16" t="s">
        <v>236</v>
      </c>
      <c r="D16" t="s">
        <v>236</v>
      </c>
      <c r="F16" s="65">
        <v>0</v>
      </c>
      <c r="G16" t="s">
        <v>236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1074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236</v>
      </c>
      <c r="B18" t="s">
        <v>236</v>
      </c>
      <c r="D18" t="s">
        <v>236</v>
      </c>
      <c r="F18" s="65">
        <v>0</v>
      </c>
      <c r="G18" t="s">
        <v>236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502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236</v>
      </c>
      <c r="B20" t="s">
        <v>236</v>
      </c>
      <c r="D20" t="s">
        <v>236</v>
      </c>
      <c r="F20" s="65">
        <v>0</v>
      </c>
      <c r="G20" t="s">
        <v>236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240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236</v>
      </c>
      <c r="B22" t="s">
        <v>236</v>
      </c>
      <c r="D22" t="s">
        <v>236</v>
      </c>
      <c r="F22" s="65">
        <v>0</v>
      </c>
      <c r="G22" t="s">
        <v>236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9" t="s">
        <v>242</v>
      </c>
    </row>
    <row r="24" spans="1:14">
      <c r="A24" s="89" t="s">
        <v>290</v>
      </c>
    </row>
    <row r="25" spans="1:14">
      <c r="A25" s="89" t="s">
        <v>291</v>
      </c>
    </row>
    <row r="26" spans="1:14">
      <c r="A26" s="89" t="s">
        <v>292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8" t="s">
        <v>155</v>
      </c>
      <c r="B5" s="109"/>
      <c r="C5" s="109"/>
      <c r="D5" s="109"/>
      <c r="E5" s="109"/>
      <c r="F5" s="109"/>
      <c r="G5" s="109"/>
      <c r="H5" s="109"/>
      <c r="I5" s="110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f>F10</f>
        <v>73825.228462192797</v>
      </c>
      <c r="G9" s="64">
        <f>F9/$F$9</f>
        <v>1</v>
      </c>
      <c r="H9" s="64">
        <f>F9/'סכום נכסי הקרן'!$C$41</f>
        <v>3.8817945111293169E-2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f>F11</f>
        <v>73825.228462192797</v>
      </c>
      <c r="G10" s="68">
        <f t="shared" ref="G10:G14" si="0">F10/$F$9</f>
        <v>1</v>
      </c>
      <c r="H10" s="68">
        <f>F10/'סכום נכסי הקרן'!$C$41</f>
        <v>3.8817945111293169E-2</v>
      </c>
    </row>
    <row r="11" spans="1:54">
      <c r="A11" s="67" t="s">
        <v>1075</v>
      </c>
      <c r="D11" s="68">
        <v>0</v>
      </c>
      <c r="E11" s="16"/>
      <c r="F11" s="69">
        <f>SUM(F12:F14)</f>
        <v>73825.228462192797</v>
      </c>
      <c r="G11" s="68">
        <f t="shared" si="0"/>
        <v>1</v>
      </c>
      <c r="H11" s="68">
        <f>F11/'סכום נכסי הקרן'!$C$41</f>
        <v>3.8817945111293169E-2</v>
      </c>
    </row>
    <row r="12" spans="1:54">
      <c r="A12" t="s">
        <v>1076</v>
      </c>
      <c r="B12" t="s">
        <v>1077</v>
      </c>
      <c r="C12" t="s">
        <v>1078</v>
      </c>
      <c r="D12" s="66">
        <v>0</v>
      </c>
      <c r="E12" t="s">
        <v>101</v>
      </c>
      <c r="F12" s="65">
        <v>43371.250104531398</v>
      </c>
      <c r="G12" s="66">
        <f t="shared" si="0"/>
        <v>0.58748548440649362</v>
      </c>
      <c r="H12" s="66">
        <f>F12/'סכום נכסי הקרן'!$C$41</f>
        <v>2.2804979287372747E-2</v>
      </c>
      <c r="I12" t="s">
        <v>1079</v>
      </c>
    </row>
    <row r="13" spans="1:54">
      <c r="A13" t="s">
        <v>1080</v>
      </c>
      <c r="B13" t="s">
        <v>1081</v>
      </c>
      <c r="C13" t="s">
        <v>1078</v>
      </c>
      <c r="D13" s="66">
        <v>0</v>
      </c>
      <c r="E13" t="s">
        <v>101</v>
      </c>
      <c r="F13" s="65">
        <v>319.50700000000001</v>
      </c>
      <c r="G13" s="66">
        <f t="shared" si="0"/>
        <v>4.3278836605785131E-3</v>
      </c>
      <c r="H13" s="66">
        <f>F13/'סכום נכסי הקרן'!$C$41</f>
        <v>1.6799955038439927E-4</v>
      </c>
      <c r="I13" t="s">
        <v>1079</v>
      </c>
    </row>
    <row r="14" spans="1:54">
      <c r="A14" t="s">
        <v>1080</v>
      </c>
      <c r="B14" t="s">
        <v>1077</v>
      </c>
      <c r="C14" t="s">
        <v>1078</v>
      </c>
      <c r="D14" s="66">
        <v>0</v>
      </c>
      <c r="E14" t="s">
        <v>101</v>
      </c>
      <c r="F14" s="65">
        <v>30134.471357661401</v>
      </c>
      <c r="G14" s="66">
        <f t="shared" si="0"/>
        <v>0.40818663193292787</v>
      </c>
      <c r="H14" s="66">
        <f>F14/'סכום נכסי הקרן'!$C$41</f>
        <v>1.5844966273536019E-2</v>
      </c>
      <c r="I14" t="s">
        <v>1079</v>
      </c>
    </row>
    <row r="15" spans="1:54">
      <c r="A15" s="67" t="s">
        <v>1082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t="s">
        <v>236</v>
      </c>
      <c r="D16" s="66">
        <v>0</v>
      </c>
      <c r="E16" t="s">
        <v>236</v>
      </c>
      <c r="F16" s="65">
        <v>0</v>
      </c>
      <c r="G16" s="66">
        <v>0</v>
      </c>
      <c r="H16" s="66">
        <v>0</v>
      </c>
    </row>
    <row r="17" spans="1:8">
      <c r="A17" s="67" t="s">
        <v>240</v>
      </c>
      <c r="D17" s="68">
        <v>0</v>
      </c>
      <c r="E17" s="16"/>
      <c r="F17" s="69">
        <v>0</v>
      </c>
      <c r="G17" s="68">
        <v>0</v>
      </c>
      <c r="H17" s="68">
        <v>0</v>
      </c>
    </row>
    <row r="18" spans="1:8">
      <c r="A18" s="67" t="s">
        <v>1075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236</v>
      </c>
      <c r="D19" s="66">
        <v>0</v>
      </c>
      <c r="E19" t="s">
        <v>236</v>
      </c>
      <c r="F19" s="65">
        <v>0</v>
      </c>
      <c r="G19" s="66">
        <v>0</v>
      </c>
      <c r="H19" s="66">
        <v>0</v>
      </c>
    </row>
    <row r="20" spans="1:8">
      <c r="A20" s="67" t="s">
        <v>1082</v>
      </c>
      <c r="D20" s="68">
        <v>0</v>
      </c>
      <c r="E20" s="16"/>
      <c r="F20" s="69">
        <v>0</v>
      </c>
      <c r="G20" s="68">
        <v>0</v>
      </c>
      <c r="H20" s="68">
        <v>0</v>
      </c>
    </row>
    <row r="21" spans="1:8">
      <c r="A21" t="s">
        <v>236</v>
      </c>
      <c r="D21" s="66">
        <v>0</v>
      </c>
      <c r="E21" t="s">
        <v>236</v>
      </c>
      <c r="F21" s="65">
        <v>0</v>
      </c>
      <c r="G21" s="66">
        <v>0</v>
      </c>
      <c r="H21" s="66">
        <v>0</v>
      </c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/>
    <row r="845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8" t="s">
        <v>161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236</v>
      </c>
      <c r="C11" t="s">
        <v>236</v>
      </c>
      <c r="D11" s="16"/>
      <c r="E11" s="66">
        <v>0</v>
      </c>
      <c r="F11" t="s">
        <v>236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240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236</v>
      </c>
      <c r="C13" t="s">
        <v>236</v>
      </c>
      <c r="D13" s="16"/>
      <c r="E13" s="66">
        <v>0</v>
      </c>
      <c r="F13" t="s">
        <v>236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8" t="s">
        <v>166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11124.898095212</v>
      </c>
      <c r="I9" s="64">
        <v>1</v>
      </c>
      <c r="J9" s="64">
        <v>5.8999999999999999E-3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236</v>
      </c>
      <c r="B11" t="s">
        <v>236</v>
      </c>
      <c r="C11" t="s">
        <v>236</v>
      </c>
      <c r="D11" s="16"/>
      <c r="E11" s="66">
        <v>0</v>
      </c>
      <c r="F11" t="s">
        <v>236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240</v>
      </c>
      <c r="C12" s="16"/>
      <c r="D12" s="16"/>
      <c r="E12" s="16"/>
      <c r="F12" s="16"/>
      <c r="G12" s="68">
        <v>0</v>
      </c>
      <c r="H12" s="69">
        <v>11124.898095212</v>
      </c>
      <c r="I12" s="68">
        <v>1</v>
      </c>
      <c r="J12" s="68">
        <v>5.8999999999999999E-3</v>
      </c>
    </row>
    <row r="13" spans="1:59">
      <c r="A13" t="s">
        <v>1083</v>
      </c>
      <c r="B13" t="s">
        <v>1084</v>
      </c>
      <c r="C13" t="s">
        <v>236</v>
      </c>
      <c r="D13" t="s">
        <v>838</v>
      </c>
      <c r="E13" s="66">
        <v>0</v>
      </c>
      <c r="F13" t="s">
        <v>201</v>
      </c>
      <c r="G13" s="66">
        <v>0</v>
      </c>
      <c r="H13" s="65">
        <v>-0.34112056000000002</v>
      </c>
      <c r="I13" s="66">
        <v>0</v>
      </c>
      <c r="J13" s="66">
        <v>0</v>
      </c>
    </row>
    <row r="14" spans="1:59">
      <c r="A14" t="s">
        <v>1085</v>
      </c>
      <c r="B14" t="s">
        <v>1086</v>
      </c>
      <c r="C14" t="s">
        <v>236</v>
      </c>
      <c r="D14" t="s">
        <v>838</v>
      </c>
      <c r="E14" s="66">
        <v>0</v>
      </c>
      <c r="F14" t="s">
        <v>112</v>
      </c>
      <c r="G14" s="66">
        <v>0</v>
      </c>
      <c r="H14" s="65">
        <v>1672.564398252</v>
      </c>
      <c r="I14" s="66">
        <v>0.15029999999999999</v>
      </c>
      <c r="J14" s="66">
        <v>8.9999999999999998E-4</v>
      </c>
    </row>
    <row r="15" spans="1:59">
      <c r="A15" t="s">
        <v>1087</v>
      </c>
      <c r="B15" t="s">
        <v>1088</v>
      </c>
      <c r="C15" t="s">
        <v>236</v>
      </c>
      <c r="D15" t="s">
        <v>838</v>
      </c>
      <c r="E15" s="66">
        <v>0</v>
      </c>
      <c r="F15" t="s">
        <v>109</v>
      </c>
      <c r="G15" s="66">
        <v>0</v>
      </c>
      <c r="H15" s="65">
        <v>-1.32169428</v>
      </c>
      <c r="I15" s="66">
        <v>-1E-4</v>
      </c>
      <c r="J15" s="66">
        <v>0</v>
      </c>
    </row>
    <row r="16" spans="1:59">
      <c r="A16" t="s">
        <v>1089</v>
      </c>
      <c r="B16" t="s">
        <v>1090</v>
      </c>
      <c r="C16" t="s">
        <v>236</v>
      </c>
      <c r="D16" t="s">
        <v>838</v>
      </c>
      <c r="E16" s="66">
        <v>0</v>
      </c>
      <c r="F16" t="s">
        <v>105</v>
      </c>
      <c r="G16" s="66">
        <v>0</v>
      </c>
      <c r="H16" s="65">
        <v>9453.9965118</v>
      </c>
      <c r="I16" s="66">
        <v>0.8498</v>
      </c>
      <c r="J16" s="66">
        <v>5.0000000000000001E-3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43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8" t="s">
        <v>168</v>
      </c>
      <c r="B5" s="109"/>
      <c r="C5" s="10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74">
        <f>B10+B21</f>
        <v>109629.00493704516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73">
        <f>SUM(B11:B20)</f>
        <v>71701.85429164517</v>
      </c>
    </row>
    <row r="11" spans="1:16">
      <c r="A11" s="70" t="s">
        <v>1091</v>
      </c>
      <c r="B11" s="72">
        <v>5773.1079199999976</v>
      </c>
      <c r="C11" s="76">
        <v>44407</v>
      </c>
    </row>
    <row r="12" spans="1:16">
      <c r="A12" s="70" t="s">
        <v>1092</v>
      </c>
      <c r="B12" s="72">
        <v>5428.7950000000001</v>
      </c>
      <c r="C12" s="76">
        <v>44961</v>
      </c>
    </row>
    <row r="13" spans="1:16">
      <c r="A13" s="70" t="s">
        <v>1093</v>
      </c>
      <c r="B13" s="72">
        <v>6597.9326799999999</v>
      </c>
      <c r="C13" s="76">
        <v>44561</v>
      </c>
    </row>
    <row r="14" spans="1:16">
      <c r="A14" s="70" t="s">
        <v>1109</v>
      </c>
      <c r="B14" s="72">
        <v>2297.6088799999998</v>
      </c>
      <c r="C14" s="76">
        <v>45347</v>
      </c>
    </row>
    <row r="15" spans="1:16">
      <c r="A15" s="70" t="s">
        <v>1094</v>
      </c>
      <c r="B15" s="72">
        <v>7306.1660000000002</v>
      </c>
      <c r="C15" s="76">
        <v>44854</v>
      </c>
    </row>
    <row r="16" spans="1:16">
      <c r="A16" s="70" t="s">
        <v>1095</v>
      </c>
      <c r="B16" s="72">
        <v>5717.7208116451748</v>
      </c>
      <c r="C16" s="76">
        <v>45307</v>
      </c>
    </row>
    <row r="17" spans="1:3">
      <c r="A17" s="70" t="s">
        <v>1096</v>
      </c>
      <c r="B17" s="72">
        <v>18686.7</v>
      </c>
      <c r="C17" s="76">
        <v>44926</v>
      </c>
    </row>
    <row r="18" spans="1:3">
      <c r="A18" s="70" t="s">
        <v>1097</v>
      </c>
      <c r="B18" s="72">
        <v>3142.09</v>
      </c>
      <c r="C18" s="76">
        <v>44926</v>
      </c>
    </row>
    <row r="19" spans="1:3">
      <c r="A19" s="71" t="s">
        <v>1098</v>
      </c>
      <c r="B19" s="72">
        <v>5449.9049999999997</v>
      </c>
      <c r="C19" s="76">
        <v>46197</v>
      </c>
    </row>
    <row r="20" spans="1:3">
      <c r="A20" s="70" t="s">
        <v>1099</v>
      </c>
      <c r="B20" s="72">
        <v>11301.828</v>
      </c>
      <c r="C20" s="76">
        <v>46196</v>
      </c>
    </row>
    <row r="21" spans="1:3">
      <c r="A21" s="67" t="s">
        <v>240</v>
      </c>
      <c r="B21" s="73">
        <f>SUM(B22:B40)</f>
        <v>37927.15064539999</v>
      </c>
    </row>
    <row r="22" spans="1:3">
      <c r="A22" s="70" t="s">
        <v>1100</v>
      </c>
      <c r="B22" s="72">
        <v>1079.2751600000001</v>
      </c>
      <c r="C22" s="76">
        <v>45503</v>
      </c>
    </row>
    <row r="23" spans="1:3">
      <c r="A23" s="70" t="s">
        <v>1101</v>
      </c>
      <c r="B23" s="72">
        <v>4246.4629599999989</v>
      </c>
      <c r="C23" s="76">
        <v>44926</v>
      </c>
    </row>
    <row r="24" spans="1:3">
      <c r="A24" s="70" t="s">
        <v>1102</v>
      </c>
      <c r="B24" s="72">
        <v>9309.2005799999988</v>
      </c>
      <c r="C24" s="76">
        <v>44926</v>
      </c>
    </row>
    <row r="25" spans="1:3">
      <c r="A25" s="70" t="s">
        <v>1103</v>
      </c>
      <c r="B25" s="72">
        <v>6107.1568600000001</v>
      </c>
      <c r="C25" s="76">
        <v>44926</v>
      </c>
    </row>
    <row r="26" spans="1:3">
      <c r="A26" s="70" t="s">
        <v>1104</v>
      </c>
      <c r="B26" s="72">
        <v>1373.9791600000001</v>
      </c>
      <c r="C26" s="76">
        <v>44926</v>
      </c>
    </row>
    <row r="27" spans="1:3">
      <c r="A27" s="70" t="s">
        <v>1105</v>
      </c>
      <c r="B27" s="72">
        <v>2197.1812221999999</v>
      </c>
      <c r="C27" s="76">
        <v>44977</v>
      </c>
    </row>
    <row r="28" spans="1:3">
      <c r="A28" s="70" t="s">
        <v>1106</v>
      </c>
      <c r="B28" s="72">
        <v>972.34738819999802</v>
      </c>
      <c r="C28" s="76">
        <v>45859</v>
      </c>
    </row>
    <row r="29" spans="1:3">
      <c r="A29" s="70" t="s">
        <v>1107</v>
      </c>
      <c r="B29" s="72">
        <v>5391.0749421999999</v>
      </c>
      <c r="C29" s="76">
        <v>45658</v>
      </c>
    </row>
    <row r="30" spans="1:3">
      <c r="A30" s="70" t="s">
        <v>1010</v>
      </c>
      <c r="B30" s="72">
        <v>6709.3058527999983</v>
      </c>
      <c r="C30" s="76">
        <v>45748</v>
      </c>
    </row>
    <row r="31" spans="1:3">
      <c r="A31" s="70" t="s">
        <v>1108</v>
      </c>
      <c r="B31" s="72">
        <v>541.16651999999954</v>
      </c>
      <c r="C31" s="76">
        <v>45769</v>
      </c>
    </row>
    <row r="32" spans="1:3" hidden="1">
      <c r="A32" s="70"/>
      <c r="B32" s="72"/>
      <c r="C32" s="76"/>
    </row>
    <row r="33" spans="1:3" hidden="1">
      <c r="A33" s="70"/>
      <c r="B33" s="72"/>
      <c r="C33" s="75"/>
    </row>
    <row r="34" spans="1:3" hidden="1">
      <c r="A34" s="70"/>
      <c r="B34" s="72"/>
      <c r="C34" s="75"/>
    </row>
    <row r="35" spans="1:3" hidden="1">
      <c r="A35" s="70"/>
      <c r="B35" s="72"/>
      <c r="C35" s="75"/>
    </row>
    <row r="36" spans="1:3" hidden="1">
      <c r="A36" s="70"/>
      <c r="B36" s="72"/>
      <c r="C36" s="75"/>
    </row>
    <row r="37" spans="1:3" hidden="1">
      <c r="A37" s="70"/>
      <c r="B37" s="72"/>
      <c r="C37" s="75"/>
    </row>
    <row r="38" spans="1:3" hidden="1">
      <c r="A38" s="70"/>
      <c r="B38" s="72"/>
      <c r="C38" s="75"/>
    </row>
    <row r="39" spans="1:3" hidden="1">
      <c r="A39" s="70"/>
      <c r="B39" s="72"/>
      <c r="C39" s="75"/>
    </row>
    <row r="40" spans="1:3" hidden="1">
      <c r="A40" s="70"/>
      <c r="B40" s="72"/>
      <c r="C40" s="75"/>
    </row>
    <row r="41" spans="1:3" hidden="1">
      <c r="C41" s="75"/>
    </row>
    <row r="42" spans="1:3" hidden="1"/>
    <row r="43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3" t="s">
        <v>172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294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236</v>
      </c>
      <c r="B12" t="s">
        <v>236</v>
      </c>
      <c r="C12" t="s">
        <v>236</v>
      </c>
      <c r="D12" t="s">
        <v>236</v>
      </c>
      <c r="G12" s="65">
        <v>0</v>
      </c>
      <c r="H12" t="s">
        <v>236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236</v>
      </c>
      <c r="B14" t="s">
        <v>236</v>
      </c>
      <c r="C14" t="s">
        <v>236</v>
      </c>
      <c r="D14" t="s">
        <v>236</v>
      </c>
      <c r="G14" s="65">
        <v>0</v>
      </c>
      <c r="H14" t="s">
        <v>236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236</v>
      </c>
      <c r="B16" t="s">
        <v>236</v>
      </c>
      <c r="C16" t="s">
        <v>236</v>
      </c>
      <c r="D16" t="s">
        <v>236</v>
      </c>
      <c r="G16" s="65">
        <v>0</v>
      </c>
      <c r="H16" t="s">
        <v>236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236</v>
      </c>
      <c r="B18" t="s">
        <v>236</v>
      </c>
      <c r="C18" t="s">
        <v>236</v>
      </c>
      <c r="D18" t="s">
        <v>236</v>
      </c>
      <c r="G18" s="65">
        <v>0</v>
      </c>
      <c r="H18" t="s">
        <v>236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240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236</v>
      </c>
      <c r="B21" t="s">
        <v>236</v>
      </c>
      <c r="C21" t="s">
        <v>236</v>
      </c>
      <c r="D21" t="s">
        <v>236</v>
      </c>
      <c r="G21" s="65">
        <v>0</v>
      </c>
      <c r="H21" t="s">
        <v>236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236</v>
      </c>
      <c r="B23" t="s">
        <v>236</v>
      </c>
      <c r="C23" t="s">
        <v>236</v>
      </c>
      <c r="D23" t="s">
        <v>236</v>
      </c>
      <c r="G23" s="65">
        <v>0</v>
      </c>
      <c r="H23" t="s">
        <v>236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9" t="s">
        <v>242</v>
      </c>
      <c r="C24" s="14"/>
    </row>
    <row r="25" spans="1:15">
      <c r="A25" s="89" t="s">
        <v>290</v>
      </c>
      <c r="C25" s="14"/>
    </row>
    <row r="26" spans="1:15">
      <c r="A26" s="89" t="s">
        <v>292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3" t="s">
        <v>176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888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236</v>
      </c>
      <c r="B12" t="s">
        <v>236</v>
      </c>
      <c r="C12" t="s">
        <v>236</v>
      </c>
      <c r="D12" t="s">
        <v>236</v>
      </c>
      <c r="G12" s="65">
        <v>0</v>
      </c>
      <c r="H12" t="s">
        <v>236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889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236</v>
      </c>
      <c r="B14" t="s">
        <v>236</v>
      </c>
      <c r="C14" t="s">
        <v>236</v>
      </c>
      <c r="D14" t="s">
        <v>236</v>
      </c>
      <c r="G14" s="65">
        <v>0</v>
      </c>
      <c r="H14" t="s">
        <v>236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236</v>
      </c>
      <c r="B16" t="s">
        <v>236</v>
      </c>
      <c r="C16" t="s">
        <v>236</v>
      </c>
      <c r="D16" t="s">
        <v>236</v>
      </c>
      <c r="G16" s="65">
        <v>0</v>
      </c>
      <c r="H16" t="s">
        <v>236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236</v>
      </c>
      <c r="B18" t="s">
        <v>236</v>
      </c>
      <c r="C18" t="s">
        <v>236</v>
      </c>
      <c r="D18" t="s">
        <v>236</v>
      </c>
      <c r="G18" s="65">
        <v>0</v>
      </c>
      <c r="H18" t="s">
        <v>236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240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236</v>
      </c>
      <c r="B21" t="s">
        <v>236</v>
      </c>
      <c r="C21" t="s">
        <v>236</v>
      </c>
      <c r="D21" t="s">
        <v>236</v>
      </c>
      <c r="G21" s="65">
        <v>0</v>
      </c>
      <c r="H21" t="s">
        <v>236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236</v>
      </c>
      <c r="B23" t="s">
        <v>236</v>
      </c>
      <c r="C23" t="s">
        <v>236</v>
      </c>
      <c r="D23" t="s">
        <v>236</v>
      </c>
      <c r="G23" s="65">
        <v>0</v>
      </c>
      <c r="H23" t="s">
        <v>236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9" t="s">
        <v>242</v>
      </c>
      <c r="C24" s="14"/>
    </row>
    <row r="25" spans="1:15">
      <c r="A25" s="89" t="s">
        <v>290</v>
      </c>
      <c r="C25" s="14"/>
    </row>
    <row r="26" spans="1:15">
      <c r="A26" s="89" t="s">
        <v>292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3" t="s">
        <v>178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888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236</v>
      </c>
      <c r="B12" t="s">
        <v>236</v>
      </c>
      <c r="C12" t="s">
        <v>236</v>
      </c>
      <c r="D12" t="s">
        <v>236</v>
      </c>
      <c r="E12" s="13"/>
      <c r="F12" s="13"/>
      <c r="G12" s="65">
        <v>0</v>
      </c>
      <c r="H12" t="s">
        <v>236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889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236</v>
      </c>
      <c r="B14" t="s">
        <v>236</v>
      </c>
      <c r="C14" t="s">
        <v>236</v>
      </c>
      <c r="D14" t="s">
        <v>236</v>
      </c>
      <c r="E14" s="13"/>
      <c r="F14" s="13"/>
      <c r="G14" s="65">
        <v>0</v>
      </c>
      <c r="H14" t="s">
        <v>236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295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236</v>
      </c>
      <c r="B16" t="s">
        <v>236</v>
      </c>
      <c r="C16" t="s">
        <v>236</v>
      </c>
      <c r="D16" t="s">
        <v>236</v>
      </c>
      <c r="E16" s="13"/>
      <c r="F16" s="13"/>
      <c r="G16" s="65">
        <v>0</v>
      </c>
      <c r="H16" t="s">
        <v>236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502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236</v>
      </c>
      <c r="B18" t="s">
        <v>236</v>
      </c>
      <c r="C18" t="s">
        <v>236</v>
      </c>
      <c r="D18" t="s">
        <v>236</v>
      </c>
      <c r="E18" s="13"/>
      <c r="F18" s="13"/>
      <c r="G18" s="65">
        <v>0</v>
      </c>
      <c r="H18" t="s">
        <v>236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240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236</v>
      </c>
      <c r="B21" t="s">
        <v>236</v>
      </c>
      <c r="C21" t="s">
        <v>236</v>
      </c>
      <c r="D21" t="s">
        <v>236</v>
      </c>
      <c r="G21" s="65">
        <v>0</v>
      </c>
      <c r="H21" t="s">
        <v>236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236</v>
      </c>
      <c r="B23" t="s">
        <v>236</v>
      </c>
      <c r="C23" t="s">
        <v>236</v>
      </c>
      <c r="D23" t="s">
        <v>236</v>
      </c>
      <c r="G23" s="65">
        <v>0</v>
      </c>
      <c r="H23" t="s">
        <v>236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9" t="s">
        <v>242</v>
      </c>
      <c r="C24" s="14"/>
    </row>
    <row r="25" spans="1:22">
      <c r="A25" s="89" t="s">
        <v>290</v>
      </c>
      <c r="C25" s="14"/>
    </row>
    <row r="26" spans="1:22">
      <c r="A26" s="89" t="s">
        <v>291</v>
      </c>
      <c r="C26" s="14"/>
    </row>
    <row r="27" spans="1:22">
      <c r="A27" s="89" t="s">
        <v>292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A9EFE46-9EAE-428F-8756-6B0A7FC4C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80E810-BB07-492A-B312-77C6D81C65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27B3F3-3674-44AE-ADD5-A9F620EADF2C}">
  <ds:schemaRefs>
    <ds:schemaRef ds:uri="http://purl.org/dc/dcmitype/"/>
    <ds:schemaRef ds:uri="1ca4df27-5183-4bee-9dbd-0c46c9c4aa40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520042177_b35012_0221</dc:title>
  <dc:creator>Yuli</dc:creator>
  <cp:lastModifiedBy>User</cp:lastModifiedBy>
  <dcterms:created xsi:type="dcterms:W3CDTF">2015-11-10T09:34:27Z</dcterms:created>
  <dcterms:modified xsi:type="dcterms:W3CDTF">2022-01-24T13:36:10Z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