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22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16" hidden="1">'לא סחיר - קרנות השקעה'!$A$11:$J$62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השקעה'!$A$5:$J$11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N12" i="22" l="1"/>
  <c r="F11" i="24" l="1"/>
  <c r="F10" i="24" s="1"/>
  <c r="F9" i="24" s="1"/>
  <c r="G11" i="16"/>
  <c r="G10" i="16" s="1"/>
  <c r="I19" i="16"/>
  <c r="I18" i="16"/>
  <c r="I11" i="16" l="1"/>
  <c r="I10" i="16" s="1"/>
  <c r="K21" i="16" s="1"/>
  <c r="K25" i="16"/>
  <c r="K19" i="16" l="1"/>
  <c r="K16" i="16"/>
  <c r="K11" i="16"/>
  <c r="K12" i="16"/>
  <c r="K23" i="16"/>
  <c r="K18" i="16"/>
  <c r="K13" i="16"/>
  <c r="K20" i="16"/>
  <c r="K24" i="16"/>
  <c r="K15" i="16"/>
  <c r="K10" i="16"/>
  <c r="K14" i="16"/>
  <c r="K22" i="16"/>
  <c r="K17" i="16"/>
  <c r="I13" i="2"/>
  <c r="I11" i="2" s="1"/>
  <c r="I10" i="2" s="1"/>
  <c r="I9" i="2" s="1"/>
  <c r="H17" i="24" l="1"/>
  <c r="H13" i="24"/>
  <c r="H9" i="24"/>
  <c r="L25" i="16"/>
  <c r="L21" i="16"/>
  <c r="L17" i="16"/>
  <c r="L14" i="16"/>
  <c r="L10" i="16"/>
  <c r="L18" i="16"/>
  <c r="H20" i="24"/>
  <c r="H16" i="24"/>
  <c r="H12" i="24"/>
  <c r="L24" i="16"/>
  <c r="L20" i="16"/>
  <c r="L16" i="16"/>
  <c r="L13" i="16"/>
  <c r="H14" i="24"/>
  <c r="L22" i="16"/>
  <c r="L11" i="16"/>
  <c r="H19" i="24"/>
  <c r="H15" i="24"/>
  <c r="H11" i="24"/>
  <c r="L23" i="16"/>
  <c r="L19" i="16"/>
  <c r="L12" i="16"/>
  <c r="H18" i="24"/>
  <c r="H10" i="24"/>
  <c r="L15" i="16"/>
  <c r="B19" i="27"/>
  <c r="B10" i="27" l="1"/>
</calcChain>
</file>

<file path=xl/sharedStrings.xml><?xml version="1.0" encoding="utf-8"?>
<sst xmlns="http://schemas.openxmlformats.org/spreadsheetml/2006/main" count="4143" uniqueCount="1119">
  <si>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</si>
  <si>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</si>
  <si>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</si>
  <si>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</si>
  <si>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</si>
  <si>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</si>
  <si>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</si>
  <si>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</si>
  <si>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</si>
  <si>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</si>
  <si>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</si>
  <si>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</si>
  <si>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</si>
  <si>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</si>
  <si>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</si>
  <si>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</si>
  <si>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</si>
  <si>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</si>
  <si>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</si>
  <si>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</si>
  <si>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</si>
  <si>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</si>
  <si>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</si>
  <si>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</si>
  <si>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</si>
  <si>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</si>
  <si>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</si>
  <si>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</si>
  <si>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</si>
  <si>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</si>
  <si>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</si>
  <si>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</si>
  <si>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</si>
  <si>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</si>
  <si>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</si>
  <si>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</si>
  <si>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</si>
  <si>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</si>
  <si>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</si>
  <si>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</si>
  <si>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</si>
  <si>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</si>
  <si>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</si>
  <si>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</si>
  <si>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</si>
  <si>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</si>
  <si>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</si>
  <si>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</si>
  <si>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</si>
  <si>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</si>
  <si>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</si>
  <si>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</si>
  <si>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</si>
  <si>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</si>
  <si>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</si>
  <si>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</si>
  <si>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</si>
  <si>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</si>
  <si>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</si>
  <si>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</si>
  <si>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</si>
  <si>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</si>
  <si>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</si>
  <si>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</si>
  <si>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</si>
  <si>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</si>
  <si>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</si>
  <si>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</si>
  <si>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</si>
  <si>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</si>
  <si>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</si>
  <si>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</si>
  <si>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</si>
  <si>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</si>
  <si>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</si>
  <si>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</si>
  <si>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</si>
  <si>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</si>
  <si>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</si>
  <si>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</si>
  <si>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</si>
  <si>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</si>
  <si>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</si>
  <si>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</si>
  <si>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</si>
  <si>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</si>
  <si>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</si>
  <si>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</si>
  <si>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</si>
  <si>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</si>
  <si>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</si>
  <si>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</si>
  <si>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</si>
  <si>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</si>
  <si>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</si>
  <si>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</si>
  <si>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</si>
  <si>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</si>
  <si>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</si>
  <si>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</si>
  <si>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</si>
  <si>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</si>
  <si>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</si>
  <si>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</si>
  <si>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</si>
  <si>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</si>
  <si>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</si>
  <si>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</si>
  <si>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</si>
  <si>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</si>
  <si>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</si>
  <si>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</si>
  <si>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</si>
  <si>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</si>
  <si>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</si>
  <si>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</si>
  <si>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</si>
  <si>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</si>
  <si>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</si>
  <si>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</si>
  <si>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</si>
  <si>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</si>
  <si>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</si>
  <si>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</si>
  <si>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</si>
  <si>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</si>
  <si>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</si>
  <si>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</si>
  <si>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</si>
  <si>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</si>
  <si>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</si>
  <si>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</si>
  <si>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</si>
  <si>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</si>
  <si>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</si>
  <si>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</si>
  <si>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</si>
  <si>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</si>
  <si>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</si>
  <si>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</si>
  <si>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</si>
  <si>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</si>
  <si>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</si>
  <si>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</si>
  <si>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</si>
  <si>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</si>
  <si>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</si>
  <si>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</si>
  <si>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</si>
  <si>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</si>
  <si>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</si>
  <si>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</si>
  <si>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</si>
  <si>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</si>
  <si>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</si>
  <si>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</si>
  <si>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</si>
  <si>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</si>
  <si>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</si>
  <si>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</si>
  <si>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</si>
  <si>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</si>
  <si>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</si>
  <si>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</si>
  <si>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</si>
  <si>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</si>
  <si>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</si>
  <si>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</si>
  <si>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</si>
  <si>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</si>
  <si>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</si>
  <si>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</si>
  <si>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</si>
  <si>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</si>
  <si>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</si>
  <si>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</si>
  <si>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</si>
  <si>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</si>
  <si>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</si>
  <si>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</si>
  <si>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</si>
  <si>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</si>
  <si>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</si>
  <si>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</si>
  <si>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</si>
  <si>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</si>
  <si>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</si>
  <si>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</si>
  <si>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</si>
  <si>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</si>
  <si>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</si>
  <si>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</si>
  <si>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</si>
  <si>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</si>
  <si>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</si>
  <si>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</si>
  <si>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31/03/2021</t>
  </si>
  <si>
    <t>הכשרה ביטוח קרן י</t>
  </si>
  <si>
    <t>משתתפות קרן י 35012</t>
  </si>
  <si>
    <t>35012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</si>
  <si>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</si>
  <si>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</si>
  <si>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</si>
  <si>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</si>
  <si>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</si>
  <si>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</si>
  <si>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</si>
  <si>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</si>
  <si>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</si>
  <si>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</si>
  <si>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</si>
  <si>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</si>
  <si>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עו'ש(לקבל)- בנק מזרחי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</si>
  <si>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</si>
  <si>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</si>
  <si>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</si>
  <si>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</si>
  <si>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</si>
  <si>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דולר -20001- בנק הפועלים</t>
  </si>
  <si>
    <t>20001- 12- בנק הפועלים</t>
  </si>
  <si>
    <t>12</t>
  </si>
  <si>
    <t>דולר -20001- בנק לאומי</t>
  </si>
  <si>
    <t>20001- 10- בנק לאומי</t>
  </si>
  <si>
    <t>דולר -20001- בנק מזרחי</t>
  </si>
  <si>
    <t>20001- 20- בנק מזרחי</t>
  </si>
  <si>
    <t>דולר -20001(לשלם)-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</si>
  <si>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</si>
  <si>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</si>
  <si>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</si>
  <si>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</si>
  <si>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</si>
  <si>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פ.ח.ק.- בנק הפועלים</t>
  </si>
  <si>
    <t>1111111110- 12- בנק הפועלים</t>
  </si>
  <si>
    <t>פ.ח.ק.- בנק לאומי</t>
  </si>
  <si>
    <t>1111111110- 10- בנק לאומי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</si>
  <si>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</si>
  <si>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</si>
  <si>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</si>
  <si>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</si>
  <si>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</si>
  <si>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</si>
  <si>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</si>
  <si>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</si>
  <si>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</si>
  <si>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</si>
  <si>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</si>
  <si>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</si>
  <si>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</si>
  <si>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23/03/20</t>
  </si>
  <si>
    <t>5904 גליל- האוצר - ממשלתית צמודה</t>
  </si>
  <si>
    <t>9590431</t>
  </si>
  <si>
    <t>18/11/20</t>
  </si>
  <si>
    <t>ממצמ0922- האוצר - ממשלתית צמודה</t>
  </si>
  <si>
    <t>1124056</t>
  </si>
  <si>
    <t>ממצמ0923</t>
  </si>
  <si>
    <t>1128081</t>
  </si>
  <si>
    <t>04/08/20</t>
  </si>
  <si>
    <t>סה"כ לא צמודות</t>
  </si>
  <si>
    <t>סה"כ מלווה קצר מועד</t>
  </si>
  <si>
    <t>סה"כ שחר</t>
  </si>
  <si>
    <t>ממשל שקלית 0327</t>
  </si>
  <si>
    <t>1139344</t>
  </si>
  <si>
    <t>20/01/21</t>
  </si>
  <si>
    <t>ממשל שקלית 0330- האוצר - ממשלתית שקלית</t>
  </si>
  <si>
    <t>1160985</t>
  </si>
  <si>
    <t>22/12/20</t>
  </si>
  <si>
    <t>ממשל שקלית 0347</t>
  </si>
  <si>
    <t>1140193</t>
  </si>
  <si>
    <t>22/06/20</t>
  </si>
  <si>
    <t>ממשל שקלית 0537- האוצר - ממשלתית שקלית</t>
  </si>
  <si>
    <t>1166180</t>
  </si>
  <si>
    <t>15/03/21</t>
  </si>
  <si>
    <t>ממשל שקלית 0928</t>
  </si>
  <si>
    <t>1150879</t>
  </si>
  <si>
    <t>30/12/20</t>
  </si>
  <si>
    <t>ממשלתי 0825- האוצר - ממשלתית שקלית</t>
  </si>
  <si>
    <t>1135557</t>
  </si>
  <si>
    <t>ממשלתי שקלי 723</t>
  </si>
  <si>
    <t>1167105</t>
  </si>
  <si>
    <t>29/03/21</t>
  </si>
  <si>
    <t>ממשק 1026- האוצר - ממשלתית שקלית</t>
  </si>
  <si>
    <t>1099456</t>
  </si>
  <si>
    <t>26/05/20</t>
  </si>
  <si>
    <t>ממשק0142- האוצר - ממשלתית שקלית</t>
  </si>
  <si>
    <t>1125400</t>
  </si>
  <si>
    <t>10/01/21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</si>
  <si>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</si>
  <si>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</si>
  <si>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</si>
  <si>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</si>
  <si>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</si>
  <si>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</si>
  <si>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</si>
  <si>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</si>
  <si>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</si>
  <si>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</si>
  <si>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</si>
  <si>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</si>
  <si>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מזרחי הנפקות אג"ח 49- מזרחי טפחות הנפק</t>
  </si>
  <si>
    <t>2310282</t>
  </si>
  <si>
    <t>520032046</t>
  </si>
  <si>
    <t>בנקים</t>
  </si>
  <si>
    <t>19/11/20</t>
  </si>
  <si>
    <t>מקורות  אגח 11- מקורות</t>
  </si>
  <si>
    <t>1158476</t>
  </si>
  <si>
    <t>520010869</t>
  </si>
  <si>
    <t>שרותים</t>
  </si>
  <si>
    <t>17/02/20</t>
  </si>
  <si>
    <t>פועלים הנפ אג32- פועלים הנפקות</t>
  </si>
  <si>
    <t>1940535</t>
  </si>
  <si>
    <t>520032640</t>
  </si>
  <si>
    <t>21/11/19</t>
  </si>
  <si>
    <t>פועלים הנפקות  אג"ח 36- פועלים הנפקות</t>
  </si>
  <si>
    <t>1940659</t>
  </si>
  <si>
    <t>דיסקונט מנפיקים 4- דיסקונט מנפיקים</t>
  </si>
  <si>
    <t>7480049</t>
  </si>
  <si>
    <t>520029935</t>
  </si>
  <si>
    <t>ilAA+</t>
  </si>
  <si>
    <t>24/11/08</t>
  </si>
  <si>
    <t>חשמל אג27</t>
  </si>
  <si>
    <t>6000210</t>
  </si>
  <si>
    <t>520000472</t>
  </si>
  <si>
    <t>אנרגיה</t>
  </si>
  <si>
    <t>12/10/20</t>
  </si>
  <si>
    <t>נמלי ישראל אג "ח א- נמלי ישראל</t>
  </si>
  <si>
    <t>1145564</t>
  </si>
  <si>
    <t>513569780</t>
  </si>
  <si>
    <t>נדלן מניב בישראל</t>
  </si>
  <si>
    <t>Aa1.il</t>
  </si>
  <si>
    <t>עזריאלי אג"ח ד</t>
  </si>
  <si>
    <t>1138650</t>
  </si>
  <si>
    <t>510960719</t>
  </si>
  <si>
    <t>אמות אג ו'- אמות</t>
  </si>
  <si>
    <t>1158609</t>
  </si>
  <si>
    <t>520026683</t>
  </si>
  <si>
    <t>ilAA</t>
  </si>
  <si>
    <t>14/11/19</t>
  </si>
  <si>
    <t>ארפורט סיטי אג"ח 5- איירפורט סיטי</t>
  </si>
  <si>
    <t>1133487</t>
  </si>
  <si>
    <t>511659401</t>
  </si>
  <si>
    <t>23/12/20</t>
  </si>
  <si>
    <t>פועלים הנ שה נד 1- פועלים הנפקות</t>
  </si>
  <si>
    <t>1940444</t>
  </si>
  <si>
    <t>06/10/15</t>
  </si>
  <si>
    <t>אדמה אגח  2</t>
  </si>
  <si>
    <t>1110915</t>
  </si>
  <si>
    <t>520043605</t>
  </si>
  <si>
    <t>כימיה, גומי ופלסטיק</t>
  </si>
  <si>
    <t>ilAA-</t>
  </si>
  <si>
    <t>16/12/19</t>
  </si>
  <si>
    <t>אלוני חץ אג8- אלוני חץ</t>
  </si>
  <si>
    <t>3900271</t>
  </si>
  <si>
    <t>520038506</t>
  </si>
  <si>
    <t>גזית גלוב אג11- גזית גלוב</t>
  </si>
  <si>
    <t>1260546</t>
  </si>
  <si>
    <t>520033234</t>
  </si>
  <si>
    <t>נדלן מניב בחו"ל</t>
  </si>
  <si>
    <t>20/10/20</t>
  </si>
  <si>
    <t>גזית גלוב אגח יג- גזית גלוב</t>
  </si>
  <si>
    <t>1260652</t>
  </si>
  <si>
    <t>18/12/18</t>
  </si>
  <si>
    <t>מבני תעש  אגח כ- מבנה נדל"ן (כ.ד)</t>
  </si>
  <si>
    <t>2260495</t>
  </si>
  <si>
    <t>520024126</t>
  </si>
  <si>
    <t>26/12/18</t>
  </si>
  <si>
    <t>מזרחי טפחות שה 1</t>
  </si>
  <si>
    <t>6950083</t>
  </si>
  <si>
    <t>520000522</t>
  </si>
  <si>
    <t>18/03/20</t>
  </si>
  <si>
    <t>סלע נדל"ן אג3</t>
  </si>
  <si>
    <t>1138973</t>
  </si>
  <si>
    <t>513992529</t>
  </si>
  <si>
    <t>Aa3.il</t>
  </si>
  <si>
    <t>פועלים הנפקות אג"ח 18- פועלים הנפקות</t>
  </si>
  <si>
    <t>1940600</t>
  </si>
  <si>
    <t>20/06/18</t>
  </si>
  <si>
    <t>פז נפט    אגח ז- פז חברת הנפט</t>
  </si>
  <si>
    <t>1142595</t>
  </si>
  <si>
    <t>510216054</t>
  </si>
  <si>
    <t>מגה אור אגח ט- מגה אור</t>
  </si>
  <si>
    <t>1165141</t>
  </si>
  <si>
    <t>513257873</t>
  </si>
  <si>
    <t>ilA+</t>
  </si>
  <si>
    <t>23/02/20</t>
  </si>
  <si>
    <t>רבוע נדלן אגח ו- רבוע נדלן</t>
  </si>
  <si>
    <t>1140607</t>
  </si>
  <si>
    <t>513765859</t>
  </si>
  <si>
    <t>08/12/20</t>
  </si>
  <si>
    <t>אפריקה ישראל נכסים בע"מ אג"ח 7</t>
  </si>
  <si>
    <t>1132232</t>
  </si>
  <si>
    <t>510560188</t>
  </si>
  <si>
    <t>A2.il</t>
  </si>
  <si>
    <t>אשטרום נכ אגח10</t>
  </si>
  <si>
    <t>2510204</t>
  </si>
  <si>
    <t>520036617</t>
  </si>
  <si>
    <t>ilA</t>
  </si>
  <si>
    <t>25/12/18</t>
  </si>
  <si>
    <t>אדגר אג"ח 9- אדגר השקעות</t>
  </si>
  <si>
    <t>1820190</t>
  </si>
  <si>
    <t>520035171</t>
  </si>
  <si>
    <t>A3.il</t>
  </si>
  <si>
    <t>אדגר אגח יא</t>
  </si>
  <si>
    <t>1820281</t>
  </si>
  <si>
    <t>15/12/20</t>
  </si>
  <si>
    <t>הכשרת הישוב אג23- הכשרת הישוב</t>
  </si>
  <si>
    <t>6120323</t>
  </si>
  <si>
    <t>520020116</t>
  </si>
  <si>
    <t>ilA-</t>
  </si>
  <si>
    <t>17/12/20</t>
  </si>
  <si>
    <t>ישראכרט אגח א- ישראכרט</t>
  </si>
  <si>
    <t>1157536</t>
  </si>
  <si>
    <t>510706153</t>
  </si>
  <si>
    <t>שרותים פיננסים</t>
  </si>
  <si>
    <t>Aa2.il</t>
  </si>
  <si>
    <t>כיל       אגח ה</t>
  </si>
  <si>
    <t>2810299</t>
  </si>
  <si>
    <t>520027830</t>
  </si>
  <si>
    <t>10/04/16</t>
  </si>
  <si>
    <t>סאמיט     אגח י- סאמיט</t>
  </si>
  <si>
    <t>1143395</t>
  </si>
  <si>
    <t>520043720</t>
  </si>
  <si>
    <t>בזק       אגח 9</t>
  </si>
  <si>
    <t>2300176</t>
  </si>
  <si>
    <t>520031931</t>
  </si>
  <si>
    <t>15/03/20</t>
  </si>
  <si>
    <t>כללביט אגח  י- כללביט מימון</t>
  </si>
  <si>
    <t>1136068</t>
  </si>
  <si>
    <t>513754069</t>
  </si>
  <si>
    <t>ביטוח</t>
  </si>
  <si>
    <t>פז נפט אגח ח- פז חברת הנפט</t>
  </si>
  <si>
    <t>1162817</t>
  </si>
  <si>
    <t>18/02/20</t>
  </si>
  <si>
    <t>דמרי אג"ח 8- דמרי</t>
  </si>
  <si>
    <t>1153725</t>
  </si>
  <si>
    <t>511399388</t>
  </si>
  <si>
    <t>בנייה</t>
  </si>
  <si>
    <t>A1.il</t>
  </si>
  <si>
    <t>09/03/20</t>
  </si>
  <si>
    <t>דמרי אגח ט</t>
  </si>
  <si>
    <t>1168368</t>
  </si>
  <si>
    <t>09/09/20</t>
  </si>
  <si>
    <t>פרטנר     אגח ו- פרטנר</t>
  </si>
  <si>
    <t>1141415</t>
  </si>
  <si>
    <t>520044314</t>
  </si>
  <si>
    <t>קרסו אגח א- קרסו מוטורס</t>
  </si>
  <si>
    <t>1136464</t>
  </si>
  <si>
    <t>514065283</t>
  </si>
  <si>
    <t>מסחר</t>
  </si>
  <si>
    <t>26/10/16</t>
  </si>
  <si>
    <t>אזורים אגח 13- אזורים</t>
  </si>
  <si>
    <t>7150410</t>
  </si>
  <si>
    <t>520025990</t>
  </si>
  <si>
    <t>25/07/19</t>
  </si>
  <si>
    <t>אנרג'יקס אגח א- אנרג'יקס</t>
  </si>
  <si>
    <t>1161751</t>
  </si>
  <si>
    <t>513901371</t>
  </si>
  <si>
    <t>15/12/19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</si>
  <si>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</si>
  <si>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</si>
  <si>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</si>
  <si>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</si>
  <si>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</si>
  <si>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</si>
  <si>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</si>
  <si>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</si>
  <si>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</si>
  <si>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24/03/20</t>
  </si>
  <si>
    <t>חברה לישראל אגח14- חברה לישראל</t>
  </si>
  <si>
    <t>5760301</t>
  </si>
  <si>
    <t>520028010</t>
  </si>
  <si>
    <t>השקעה ואחזקות</t>
  </si>
  <si>
    <t>סלקום    אגח יב- סלקום</t>
  </si>
  <si>
    <t>1143080</t>
  </si>
  <si>
    <t>511930125</t>
  </si>
  <si>
    <t>בזן  אגח י'- בזן (בתי זיקוק)</t>
  </si>
  <si>
    <t>2590511</t>
  </si>
  <si>
    <t>520036658</t>
  </si>
  <si>
    <t>דור אלון  אגח ה- דור אלון</t>
  </si>
  <si>
    <t>1136761</t>
  </si>
  <si>
    <t>520043878</t>
  </si>
  <si>
    <t>דור אלון  אגח ז- דור אלון</t>
  </si>
  <si>
    <t>1157700</t>
  </si>
  <si>
    <t>אלה פקדון אג1- אלה פקדונות</t>
  </si>
  <si>
    <t>1141662</t>
  </si>
  <si>
    <t>515666881</t>
  </si>
  <si>
    <t>אגח מובנות</t>
  </si>
  <si>
    <t>28/10/18</t>
  </si>
  <si>
    <t>ישראמקו אג1- ישראמקו יהש</t>
  </si>
  <si>
    <t>2320174</t>
  </si>
  <si>
    <t>550010003</t>
  </si>
  <si>
    <t>חיפושי נפט וגז</t>
  </si>
  <si>
    <t>10/11/20</t>
  </si>
  <si>
    <t>חברה לישראל אג"ח 13</t>
  </si>
  <si>
    <t>5760269</t>
  </si>
  <si>
    <t>בזן       אגח ט- בזן (בתי זיקוק)</t>
  </si>
  <si>
    <t>2590461</t>
  </si>
  <si>
    <t>27/04/17</t>
  </si>
  <si>
    <t>סה"כ אחר</t>
  </si>
  <si>
    <t>CNC INDUSTRIES 5.375 6/26</t>
  </si>
  <si>
    <t>US15137TAA88</t>
  </si>
  <si>
    <t>NYSE</t>
  </si>
  <si>
    <t>בלומברג</t>
  </si>
  <si>
    <t>4885</t>
  </si>
  <si>
    <t>Health Care Equip &amp; Services</t>
  </si>
  <si>
    <t>Ba1</t>
  </si>
  <si>
    <t>Moodys</t>
  </si>
  <si>
    <t>31/07/18</t>
  </si>
  <si>
    <t>סה"כ תל אביב 35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</si>
  <si>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</si>
  <si>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</si>
  <si>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</si>
  <si>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</si>
  <si>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</si>
  <si>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</si>
  <si>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</si>
  <si>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</si>
  <si>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</si>
  <si>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</si>
  <si>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</si>
  <si>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</si>
  <si>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</si>
  <si>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</si>
  <si>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</si>
  <si>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</si>
  <si>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</si>
  <si>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</si>
  <si>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520018078</t>
  </si>
  <si>
    <t>מזרחי- מזרחי טפחות</t>
  </si>
  <si>
    <t>695437</t>
  </si>
  <si>
    <t>פועלים</t>
  </si>
  <si>
    <t>662577</t>
  </si>
  <si>
    <t>520000118</t>
  </si>
  <si>
    <t>איי.סי.אל- איי.סי.אל</t>
  </si>
  <si>
    <t>281014</t>
  </si>
  <si>
    <t>שטראוס- שטראוס גרופ</t>
  </si>
  <si>
    <t>746016</t>
  </si>
  <si>
    <t>520003781</t>
  </si>
  <si>
    <t>מזון</t>
  </si>
  <si>
    <t>שופרסל- שופרסל</t>
  </si>
  <si>
    <t>777037</t>
  </si>
  <si>
    <t>520022732</t>
  </si>
  <si>
    <t>שפיר הנדסה ותעשיה בע"מ- שפיר הנדסה</t>
  </si>
  <si>
    <t>1133875</t>
  </si>
  <si>
    <t>514892801</t>
  </si>
  <si>
    <t>מתכת ומוצרי בניה</t>
  </si>
  <si>
    <t>אלוני חץ- אלוני חץ</t>
  </si>
  <si>
    <t>390013</t>
  </si>
  <si>
    <t>אמות- אמות</t>
  </si>
  <si>
    <t>1097278</t>
  </si>
  <si>
    <t>מבני תעשיה- מבנה נדל"ן (כ.ד)</t>
  </si>
  <si>
    <t>226019</t>
  </si>
  <si>
    <t>מליסרון- מליסרון</t>
  </si>
  <si>
    <t>323014</t>
  </si>
  <si>
    <t>520037789</t>
  </si>
  <si>
    <t>עזריאלי קבוצה</t>
  </si>
  <si>
    <t>1119478</t>
  </si>
  <si>
    <t>אורמת טכנו- אורמת טכנו</t>
  </si>
  <si>
    <t>1134402</t>
  </si>
  <si>
    <t>880326081</t>
  </si>
  <si>
    <t>אנרג'יקס- אנרג'יקס</t>
  </si>
  <si>
    <t>1123355</t>
  </si>
  <si>
    <t>נייס</t>
  </si>
  <si>
    <t>273011</t>
  </si>
  <si>
    <t>520036872</t>
  </si>
  <si>
    <t>בזק- בזק</t>
  </si>
  <si>
    <t>230011</t>
  </si>
  <si>
    <t>סה"כ תל אביב 90</t>
  </si>
  <si>
    <t>פוקס- פוקס</t>
  </si>
  <si>
    <t>1087022</t>
  </si>
  <si>
    <t>512157603</t>
  </si>
  <si>
    <t>בזן- בזן (בתי זיקוק)</t>
  </si>
  <si>
    <t>2590248</t>
  </si>
  <si>
    <t>כלל ביטוח- כלל עסקי ביטוח</t>
  </si>
  <si>
    <t>224014</t>
  </si>
  <si>
    <t>520036120</t>
  </si>
  <si>
    <t>אפריקה מגורים</t>
  </si>
  <si>
    <t>1097948</t>
  </si>
  <si>
    <t>520034760</t>
  </si>
  <si>
    <t>דמרי- דמרי</t>
  </si>
  <si>
    <t>1090315</t>
  </si>
  <si>
    <t>דלק קבוצה- דלק קבוצה</t>
  </si>
  <si>
    <t>1084128</t>
  </si>
  <si>
    <t>520044322</t>
  </si>
  <si>
    <t>דלק קד יהש- דלק קידוחים יהש</t>
  </si>
  <si>
    <t>475020</t>
  </si>
  <si>
    <t>550013098</t>
  </si>
  <si>
    <t>ישראמקו יהש- ישראמקו יהש</t>
  </si>
  <si>
    <t>232017</t>
  </si>
  <si>
    <t>פתאל החזקות- פתאל החזקות</t>
  </si>
  <si>
    <t>1143429</t>
  </si>
  <si>
    <t>512607888</t>
  </si>
  <si>
    <t>מלונאות ותיירות</t>
  </si>
  <si>
    <t>רמי לוי</t>
  </si>
  <si>
    <t>1104249</t>
  </si>
  <si>
    <t>513770669</t>
  </si>
  <si>
    <t>אדגר- אדגר השקעות</t>
  </si>
  <si>
    <t>1820083</t>
  </si>
  <si>
    <t>אלקטרה נדלן- אלקטרה נדל"ן</t>
  </si>
  <si>
    <t>1094044</t>
  </si>
  <si>
    <t>510607328</t>
  </si>
  <si>
    <t>אפריקה נכסים- אפי נכסים</t>
  </si>
  <si>
    <t>1091354</t>
  </si>
  <si>
    <t>גזית גלוב- גזית גלוב</t>
  </si>
  <si>
    <t>126011</t>
  </si>
  <si>
    <t>סאמיט</t>
  </si>
  <si>
    <t>1081686</t>
  </si>
  <si>
    <t>ביג</t>
  </si>
  <si>
    <t>1097260</t>
  </si>
  <si>
    <t>513623314</t>
  </si>
  <si>
    <t>מגה אור- מגה אור</t>
  </si>
  <si>
    <t>1104488</t>
  </si>
  <si>
    <t>ריט 1- ריט1</t>
  </si>
  <si>
    <t>1098920</t>
  </si>
  <si>
    <t>513821488</t>
  </si>
  <si>
    <t>אלקטריאון</t>
  </si>
  <si>
    <t>368019</t>
  </si>
  <si>
    <t>520038126</t>
  </si>
  <si>
    <t>אנלייט אנרגיה- אנלייט אנרגיה</t>
  </si>
  <si>
    <t>720011</t>
  </si>
  <si>
    <t>520041146</t>
  </si>
  <si>
    <t>ג'נסל</t>
  </si>
  <si>
    <t>1169689</t>
  </si>
  <si>
    <t>514579887</t>
  </si>
  <si>
    <t>וואן תוכנה- וואן טכנולוגיות תוכנה</t>
  </si>
  <si>
    <t>161018</t>
  </si>
  <si>
    <t>520034695</t>
  </si>
  <si>
    <t>שרותי מידע</t>
  </si>
  <si>
    <t>פורמולה- פורמולה מערכות</t>
  </si>
  <si>
    <t>256016</t>
  </si>
  <si>
    <t>520036690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</si>
  <si>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</si>
  <si>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</si>
  <si>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</si>
  <si>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</si>
  <si>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</si>
  <si>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פרטנר- פרטנר</t>
  </si>
  <si>
    <t>1083484</t>
  </si>
  <si>
    <t>סה"כ מניות היתר</t>
  </si>
  <si>
    <t>הייקון מערכות- הייקון מערכות בע"מ</t>
  </si>
  <si>
    <t>1169945</t>
  </si>
  <si>
    <t>514347160</t>
  </si>
  <si>
    <t>אלקטרוניקה ואופטיקה</t>
  </si>
  <si>
    <t>ארקו קורפ</t>
  </si>
  <si>
    <t>1170901</t>
  </si>
  <si>
    <t>3535148</t>
  </si>
  <si>
    <t>איי.איי.אם. יהש</t>
  </si>
  <si>
    <t>1171230</t>
  </si>
  <si>
    <t>540299518</t>
  </si>
  <si>
    <t>ביוטכנולוגיה</t>
  </si>
  <si>
    <t>ווישור גלובלטק- ווישור גלובלטק</t>
  </si>
  <si>
    <t>1173228</t>
  </si>
  <si>
    <t>515559169</t>
  </si>
  <si>
    <t>חג'ג' נדל"ן- חג'ג' נדלן</t>
  </si>
  <si>
    <t>823013</t>
  </si>
  <si>
    <t>520033309</t>
  </si>
  <si>
    <t>יומן אקסטנשנס</t>
  </si>
  <si>
    <t>1170000</t>
  </si>
  <si>
    <t>514707736</t>
  </si>
  <si>
    <t>מכשור רפואי</t>
  </si>
  <si>
    <t>משביר לצרכן- 365 המשביר</t>
  </si>
  <si>
    <t>1104959</t>
  </si>
  <si>
    <t>513389270</t>
  </si>
  <si>
    <t>מגוריט- מגוריט</t>
  </si>
  <si>
    <t>1139195</t>
  </si>
  <si>
    <t>515434074</t>
  </si>
  <si>
    <t>סה"כ call 001 אופציות</t>
  </si>
  <si>
    <t>Rada Electronic Industries</t>
  </si>
  <si>
    <t>IL0010826506</t>
  </si>
  <si>
    <t>NASDAQ</t>
  </si>
  <si>
    <t>5204</t>
  </si>
  <si>
    <t>CHKP - CHECK POINT</t>
  </si>
  <si>
    <t>IL0010824113</t>
  </si>
  <si>
    <t>2080</t>
  </si>
  <si>
    <t>Software &amp; Services</t>
  </si>
  <si>
    <t>FIVERR INTERNATIONAL</t>
  </si>
  <si>
    <t>IL0011582033</t>
  </si>
  <si>
    <t>5153</t>
  </si>
  <si>
    <t>ZIM- צים</t>
  </si>
  <si>
    <t>166188</t>
  </si>
  <si>
    <t>520015041</t>
  </si>
  <si>
    <t>SOLAREDGE</t>
  </si>
  <si>
    <t>US83417M1045</t>
  </si>
  <si>
    <t>4744</t>
  </si>
  <si>
    <t>Technology Hardware &amp; Equip</t>
  </si>
  <si>
    <t>WALMART INC</t>
  </si>
  <si>
    <t>US9311421039</t>
  </si>
  <si>
    <t>5184</t>
  </si>
  <si>
    <t>Commercial &amp; Pro Services</t>
  </si>
  <si>
    <t>COCA COLA</t>
  </si>
  <si>
    <t>US1912161007</t>
  </si>
  <si>
    <t>5208</t>
  </si>
  <si>
    <t>Food Beverage &amp; Tobacco</t>
  </si>
  <si>
    <t>SMSN LI - SAMSUNG</t>
  </si>
  <si>
    <t>US7960508882</t>
  </si>
  <si>
    <t>FWB</t>
  </si>
  <si>
    <t>5093</t>
  </si>
  <si>
    <t>Media</t>
  </si>
  <si>
    <t>AIRBUS GROUP</t>
  </si>
  <si>
    <t>NL0000235190</t>
  </si>
  <si>
    <t>5137</t>
  </si>
  <si>
    <t>Other</t>
  </si>
  <si>
    <t>AMAZON-AMZN COM</t>
  </si>
  <si>
    <t>US0231351067</t>
  </si>
  <si>
    <t>4865</t>
  </si>
  <si>
    <t>ATRIUM EUROPEAN-ARTS AV- ATRIUM EUROPEAN</t>
  </si>
  <si>
    <t>JE00B3DCF752</t>
  </si>
  <si>
    <t>4595</t>
  </si>
  <si>
    <t>Real Estate</t>
  </si>
  <si>
    <t>PARK PLAZA  HOTEL</t>
  </si>
  <si>
    <t>GG00B1Z5FH87</t>
  </si>
  <si>
    <t>LSE</t>
  </si>
  <si>
    <t>5123</t>
  </si>
  <si>
    <t>NVIDIA CORP - NVDA</t>
  </si>
  <si>
    <t>US67066G1040</t>
  </si>
  <si>
    <t>4967</t>
  </si>
  <si>
    <t>Semiconductors &amp; Semicon Equip</t>
  </si>
  <si>
    <t>TSM - TAIWAN SEMICONDUCTOR- TAIWAN SEMI</t>
  </si>
  <si>
    <t>us8740391003</t>
  </si>
  <si>
    <t>5088</t>
  </si>
  <si>
    <t>ALIBABA GROUP H</t>
  </si>
  <si>
    <t>US01609W1027</t>
  </si>
  <si>
    <t>4806</t>
  </si>
  <si>
    <t>MSFT -  MICROSOFT- MICROSOFT</t>
  </si>
  <si>
    <t>us5949181045</t>
  </si>
  <si>
    <t>5083</t>
  </si>
  <si>
    <t>PYPL US- PYPL</t>
  </si>
  <si>
    <t>US70450Y1038</t>
  </si>
  <si>
    <t>4673</t>
  </si>
  <si>
    <t>*TENCENT HOLDING ADR-TCEHY</t>
  </si>
  <si>
    <t>US88032Q1094</t>
  </si>
  <si>
    <t>4856</t>
  </si>
  <si>
    <t>AAPL - Apple</t>
  </si>
  <si>
    <t>US0378331005</t>
  </si>
  <si>
    <t>930</t>
  </si>
  <si>
    <t>GOOG GOOGLE C Class - GOOGLE</t>
  </si>
  <si>
    <t>US38259P7069</t>
  </si>
  <si>
    <t>960</t>
  </si>
  <si>
    <t>סה"כ שמחקות מדדי מניות בישראל</t>
  </si>
  <si>
    <t>הראל סל (A4) תא נדלן- הראל קרנות מדד</t>
  </si>
  <si>
    <t>1148964</t>
  </si>
  <si>
    <t>511776783</t>
  </si>
  <si>
    <t>קרנות סל מניות</t>
  </si>
  <si>
    <t>תכלית סל (4A) ת"א בנקים- מיטב תכלית</t>
  </si>
  <si>
    <t>1143726</t>
  </si>
  <si>
    <t>513534974</t>
  </si>
  <si>
    <t>קסם ETF ת"א בנקים- קסם קרנות נאמנות</t>
  </si>
  <si>
    <t>1146430</t>
  </si>
  <si>
    <t>510938608</t>
  </si>
  <si>
    <t>סה"כ שמחקות מדדי מניות בחו"ל</t>
  </si>
  <si>
    <t>קסם ETF אינדקס Cloud Computing- קסם קרנות נאמנות</t>
  </si>
  <si>
    <t>1169465</t>
  </si>
  <si>
    <t>קסם KOSPI 200 (D4) ETF- קסם קרנות נאמנות</t>
  </si>
  <si>
    <t>1145754</t>
  </si>
  <si>
    <t>סה"כ שמחקות מדדים אחרים בישראל</t>
  </si>
  <si>
    <t>פסגות סל תל בונד 60 סדרה 3</t>
  </si>
  <si>
    <t>1134550</t>
  </si>
  <si>
    <t>513765339</t>
  </si>
  <si>
    <t>קרנות סל אג"ח</t>
  </si>
  <si>
    <t>סה"כ שמחקות מדדים אחרים בחו"ל</t>
  </si>
  <si>
    <t>סה"כ short</t>
  </si>
  <si>
    <t>סה"כ שמחקות מדדי מניות</t>
  </si>
  <si>
    <t>XLE - Energy Select- STATE STREET-SPDRS</t>
  </si>
  <si>
    <t>us81369y5069</t>
  </si>
  <si>
    <t>4640</t>
  </si>
  <si>
    <t>Global X China Clean Energy ETF</t>
  </si>
  <si>
    <t>HK0000562667</t>
  </si>
  <si>
    <t>5249</t>
  </si>
  <si>
    <t>FXI - CHINA 50- ISHARES</t>
  </si>
  <si>
    <t>US4642871846</t>
  </si>
  <si>
    <t>4601</t>
  </si>
  <si>
    <t>iShares Healthcare Innovation</t>
  </si>
  <si>
    <t>IE00BYZK4776</t>
  </si>
  <si>
    <t>LYXOR MSCI EMERG MARKET</t>
  </si>
  <si>
    <t>LU0635178014</t>
  </si>
  <si>
    <t>4617</t>
  </si>
  <si>
    <t>XME - METALS AND MINING</t>
  </si>
  <si>
    <t>US78464A7550</t>
  </si>
  <si>
    <t>970</t>
  </si>
  <si>
    <t>ISHARES S&amp;P TEC</t>
  </si>
  <si>
    <t>us4642875151</t>
  </si>
  <si>
    <t>2235</t>
  </si>
  <si>
    <t>GLOBAL X</t>
  </si>
  <si>
    <t>US37954Y6730</t>
  </si>
  <si>
    <t>5099</t>
  </si>
  <si>
    <t>GLOBAL X -Telemedicine &amp; Digital Health</t>
  </si>
  <si>
    <t>US37954Y2853</t>
  </si>
  <si>
    <t>HEALTH CARE XLV- STATE STREET-SPDRS</t>
  </si>
  <si>
    <t>us81369y2090</t>
  </si>
  <si>
    <t>XLF - Financial Select- STATE STREET-SPDRS</t>
  </si>
  <si>
    <t>US81369Y6059</t>
  </si>
  <si>
    <t>WISDOMTREE INDIA</t>
  </si>
  <si>
    <t>US97717W422</t>
  </si>
  <si>
    <t>3115</t>
  </si>
  <si>
    <t>סה"כ שמחקות מדדים אחרים</t>
  </si>
  <si>
    <t>ISHARES JPM EM - IEMB LN</t>
  </si>
  <si>
    <t>IE00B2NPKV68</t>
  </si>
  <si>
    <t>PIMCO EM ADVANTAGE -EMLB LN</t>
  </si>
  <si>
    <t>IE00B4P11460</t>
  </si>
  <si>
    <t>5198</t>
  </si>
  <si>
    <t>INVESCO DB AGRICOLTURE</t>
  </si>
  <si>
    <t>US46140H1068</t>
  </si>
  <si>
    <t>1290</t>
  </si>
  <si>
    <t>סה"כ אג"ח ממשלתי</t>
  </si>
  <si>
    <t>סה"כ אגח קונצרני</t>
  </si>
  <si>
    <t>איביאי טכנולוגיוה עלית</t>
  </si>
  <si>
    <t>1142538</t>
  </si>
  <si>
    <t>510791031</t>
  </si>
  <si>
    <t>קרנות נאמנות מניות בארץ</t>
  </si>
  <si>
    <t>ASHOKA INDIA OPPORT</t>
  </si>
  <si>
    <t>IE00BH3N4915</t>
  </si>
  <si>
    <t>5223</t>
  </si>
  <si>
    <t>לא מדורג</t>
  </si>
  <si>
    <t>ATONRA SICAV</t>
  </si>
  <si>
    <t>LU2170994714</t>
  </si>
  <si>
    <t>5229</t>
  </si>
  <si>
    <t>INVESCO GRETER CHINA</t>
  </si>
  <si>
    <t>LU0100600369</t>
  </si>
  <si>
    <t>5224</t>
  </si>
  <si>
    <t>SCHRODER INT GREAT CHINA-SISGRCC LX</t>
  </si>
  <si>
    <t>LU0140637140</t>
  </si>
  <si>
    <t>5105</t>
  </si>
  <si>
    <t>סה"כ כתבי אופציות בישראל</t>
  </si>
  <si>
    <t>רציו      אפ 19 20/07/21- רציו יהש</t>
  </si>
  <si>
    <t>3940319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</si>
  <si>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</si>
  <si>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</si>
  <si>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</si>
  <si>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</si>
  <si>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</si>
  <si>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</si>
  <si>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FTSE - Z M1 - 18/06/2021</t>
  </si>
  <si>
    <t>GB00J7WH8275</t>
  </si>
  <si>
    <t>FUT VAL EUR HSB -רוו"ה מח</t>
  </si>
  <si>
    <t>333740</t>
  </si>
  <si>
    <t>FUT VAL USD - רוו"ה מחוזים</t>
  </si>
  <si>
    <t>415349</t>
  </si>
  <si>
    <t>NASDAQ 100 EMINI -NQM1-18/6/2021</t>
  </si>
  <si>
    <t>BBG00SBY30C4</t>
  </si>
  <si>
    <t>P500 EMINI -ESM1 - 18/06/2021ַַַ&amp;S</t>
  </si>
  <si>
    <t>BBG00SBY3025</t>
  </si>
  <si>
    <t>RUSSELL 2000 - RTYM1 - 18/06/2021</t>
  </si>
  <si>
    <t>BBG00SBY32Z5</t>
  </si>
  <si>
    <t>US 2 YEARS - TUM1- 30/06/21</t>
  </si>
  <si>
    <t>BBG00XK4L5Q3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</si>
  <si>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</si>
  <si>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</si>
  <si>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</si>
  <si>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</si>
  <si>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</si>
  <si>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</si>
  <si>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</si>
  <si>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</si>
  <si>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</si>
  <si>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</si>
  <si>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</si>
  <si>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</si>
  <si>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</si>
  <si>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</si>
  <si>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</si>
  <si>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</si>
  <si>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בנק לאומי בע"מ- לאומי</t>
  </si>
  <si>
    <t>200035059</t>
  </si>
  <si>
    <t>25/12/02</t>
  </si>
  <si>
    <t>מימון ישיר אג"ח א-רמ- מימון ישיר קב</t>
  </si>
  <si>
    <t>1139740</t>
  </si>
  <si>
    <t>513893123</t>
  </si>
  <si>
    <t>דליה אנ אגחא-רמ- דליה אנרגיה</t>
  </si>
  <si>
    <t>1171362</t>
  </si>
  <si>
    <t>516269248</t>
  </si>
  <si>
    <t>05/01/21</t>
  </si>
  <si>
    <t>8% דיידלנד א- דיידלנד</t>
  </si>
  <si>
    <t>1104835</t>
  </si>
  <si>
    <t>4130</t>
  </si>
  <si>
    <t>10/06/07</t>
  </si>
  <si>
    <t>אנטר הולד אגח ב- אנטר הולדינגס 1 בע"מ</t>
  </si>
  <si>
    <t>4740163</t>
  </si>
  <si>
    <t>985</t>
  </si>
  <si>
    <t>04/11/09</t>
  </si>
  <si>
    <t>אנטר הולדינגס אג"ח 1- אנטר הולדינגס 1 בע"מ</t>
  </si>
  <si>
    <t>4740130</t>
  </si>
  <si>
    <t>29/11/06</t>
  </si>
  <si>
    <t>אנטר הולדינגס אגחא 09\7- אנטר הולדינגס 1 בע"מ</t>
  </si>
  <si>
    <t>4740189</t>
  </si>
  <si>
    <t>לגנא הולדינגס בע"מ אגח 1- לגנא</t>
  </si>
  <si>
    <t>3520046</t>
  </si>
  <si>
    <t>4707</t>
  </si>
  <si>
    <t>קאר אנד גו(סדרה א')בע"מ- קאר אנד גו</t>
  </si>
  <si>
    <t>1088202</t>
  </si>
  <si>
    <t>513406835</t>
  </si>
  <si>
    <t>מקס איט אג"ח-רמ- מקס איט</t>
  </si>
  <si>
    <t>1155506</t>
  </si>
  <si>
    <t>512905423</t>
  </si>
  <si>
    <t>31/10/18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</si>
  <si>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</si>
  <si>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</si>
  <si>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</si>
  <si>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</si>
  <si>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</si>
  <si>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</si>
  <si>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</si>
  <si>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</si>
  <si>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צים   אגח A1-רמ- צים</t>
  </si>
  <si>
    <t>65100441</t>
  </si>
  <si>
    <t>17/12/19</t>
  </si>
  <si>
    <t>איי.איי.אם. יהש - שותף כללי</t>
  </si>
  <si>
    <t>SMART SHOOTER LTD-מניה לא סחירה- סמארט שוטר</t>
  </si>
  <si>
    <t>74213</t>
  </si>
  <si>
    <t>514615590</t>
  </si>
  <si>
    <t>סינמה סיטי-מניה-ל.סחיר- סינמה סיטי</t>
  </si>
  <si>
    <t>66602</t>
  </si>
  <si>
    <t>513910265</t>
  </si>
  <si>
    <t>בראון  הוטלס- מלונות בראון</t>
  </si>
  <si>
    <t>74194</t>
  </si>
  <si>
    <t>513956938</t>
  </si>
  <si>
    <t>דן תחבורה- דן תחבורה</t>
  </si>
  <si>
    <t>74196</t>
  </si>
  <si>
    <t>513183046</t>
  </si>
  <si>
    <t>סופטוויל-מניה לא סחירה- סופטוויל</t>
  </si>
  <si>
    <t>74182</t>
  </si>
  <si>
    <t>5079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</si>
  <si>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</si>
  <si>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</si>
  <si>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</si>
  <si>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</si>
  <si>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</si>
  <si>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</si>
  <si>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</si>
  <si>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</si>
  <si>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25/07/18</t>
  </si>
  <si>
    <t>קרן ואר- קרן ואר</t>
  </si>
  <si>
    <t>סה"כ קרנות נדל"ן</t>
  </si>
  <si>
    <t>קרן 2 JTLV  אלעד מגורים- קרן 2 JTLV</t>
  </si>
  <si>
    <t>10/09/20</t>
  </si>
  <si>
    <t>קרן 2 JTLV- קרן 2 JTLV</t>
  </si>
  <si>
    <t>01/12/20</t>
  </si>
  <si>
    <t>סה"כ קרנות השקעה אחרות</t>
  </si>
  <si>
    <t>קרן First Time</t>
  </si>
  <si>
    <t>25/01/21</t>
  </si>
  <si>
    <t>קרן ION</t>
  </si>
  <si>
    <t>07/07/20</t>
  </si>
  <si>
    <t>קרן השקעה FIMI 6</t>
  </si>
  <si>
    <t>10/03/21</t>
  </si>
  <si>
    <t>IDE קרן אלפא 2- קרן אלפא</t>
  </si>
  <si>
    <t>28/02/19</t>
  </si>
  <si>
    <t>IDE קרן אלפא 3- קרן אלפא</t>
  </si>
  <si>
    <t>קרן להב 1- קרן להב</t>
  </si>
  <si>
    <t>קרן להב 2- קרן להב</t>
  </si>
  <si>
    <t>02/09/20</t>
  </si>
  <si>
    <t>קרן קוגיטו- קרן קוגיטו</t>
  </si>
  <si>
    <t>02/08/20</t>
  </si>
  <si>
    <t>קרן שקד- קרן שקד</t>
  </si>
  <si>
    <t>16/03/21</t>
  </si>
  <si>
    <t>קרן קיסטון- קיסטון ריט בע"מ</t>
  </si>
  <si>
    <t>11/10/20</t>
  </si>
  <si>
    <t>קרן הליוס 4- קרן הליוס</t>
  </si>
  <si>
    <t>02/02/21</t>
  </si>
  <si>
    <t>סה"כ קרנות הון סיכון בחו"ל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</si>
  <si>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</si>
  <si>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</si>
  <si>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</si>
  <si>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</si>
  <si>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</si>
  <si>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</si>
  <si>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קרן פארו פוינט- Faropoint Frg</t>
  </si>
  <si>
    <t>23/10/19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</si>
  <si>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</si>
  <si>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</si>
  <si>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</si>
  <si>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25/03/21</t>
  </si>
  <si>
    <t>אלקטרה נדל"ן (MF) קרן מספר 1- Electra Multifamily Investments Fund LP</t>
  </si>
  <si>
    <t>04/06/19</t>
  </si>
  <si>
    <t>מיילסטון 4 MREI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</si>
  <si>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</si>
  <si>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</si>
  <si>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</si>
  <si>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SG VC 3 קרן- SG VC</t>
  </si>
  <si>
    <t>27/08/20</t>
  </si>
  <si>
    <t>SG VC 4 קרן- SG VC</t>
  </si>
  <si>
    <t>קרן חוב פונטיפקס 4- Pontifax Medison Debt Financing</t>
  </si>
  <si>
    <t>15/02/21</t>
  </si>
  <si>
    <t>קרן COLLER 8</t>
  </si>
  <si>
    <t>08/02/21</t>
  </si>
  <si>
    <t>LPA  Nordic Power- LPA  Nordic Power</t>
  </si>
  <si>
    <t>24/11/20</t>
  </si>
  <si>
    <t>אלקטרה נדל"ן קרן חוב- Electra Capital PM Fund LP</t>
  </si>
  <si>
    <t>FUSE 11 FUND- FUSE 11 FUND</t>
  </si>
  <si>
    <t>15/01/21</t>
  </si>
  <si>
    <t>קרן REVOLVER- REVOLVER</t>
  </si>
  <si>
    <t>קרן הפניקס קו-אינווסט- הפניקס</t>
  </si>
  <si>
    <t>22/03/21</t>
  </si>
  <si>
    <t>קרן ויולה קרדיט 6- קרן ויולה</t>
  </si>
  <si>
    <t>AGATE Medical  2- AGATE MEDICAL</t>
  </si>
  <si>
    <t>AGATE Medical- AGATE MEDICAL</t>
  </si>
  <si>
    <t>סה"כ כתבי אופציה בישראל</t>
  </si>
  <si>
    <t>SMART SHOOTER LTD אופציה לא סחירה 18/02/23- סמארט שוטר</t>
  </si>
  <si>
    <t>742131</t>
  </si>
  <si>
    <t>23/02/21</t>
  </si>
  <si>
    <t>אופ ב . המשביר ידני- 365 המשביר</t>
  </si>
  <si>
    <t>11049511</t>
  </si>
  <si>
    <t>24/12/18</t>
  </si>
  <si>
    <t>סה"כ מט"ח/מט"ח</t>
  </si>
  <si>
    <t>פורוורד אירו/שקל 08/06/21 3.95 153803</t>
  </si>
  <si>
    <t>153803</t>
  </si>
  <si>
    <t>פורוורד דולר/שקל 08/06/21 3.3141 153802</t>
  </si>
  <si>
    <t>153802</t>
  </si>
  <si>
    <t>סה"כ כנגד חסכון עמיתים/מבוטחים</t>
  </si>
  <si>
    <t>996185</t>
  </si>
  <si>
    <t>לא</t>
  </si>
  <si>
    <t>3157</t>
  </si>
  <si>
    <t>4340</t>
  </si>
  <si>
    <t>19/11/17</t>
  </si>
  <si>
    <t>הלוואות עמיתים</t>
  </si>
  <si>
    <t>31/03/20</t>
  </si>
  <si>
    <t>סה"כ מבוטחות במשכנתא או תיקי משכנתאות</t>
  </si>
  <si>
    <t>הלוואה – א.פ.י נתיב פיתוח בע"מ 30.04.2022</t>
  </si>
  <si>
    <t>96029</t>
  </si>
  <si>
    <t>511519134</t>
  </si>
  <si>
    <t>ilNR1</t>
  </si>
  <si>
    <t>18/06/20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</si>
  <si>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</si>
  <si>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</si>
  <si>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</si>
  <si>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</si>
  <si>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</si>
  <si>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דירוג פנימי</t>
  </si>
  <si>
    <t>הלוואה – מלונות בראון ג' 01.04.2023</t>
  </si>
  <si>
    <t>96023</t>
  </si>
  <si>
    <t>הלוואה – מלונות בראון ד' 01.04.2023</t>
  </si>
  <si>
    <t>96027</t>
  </si>
  <si>
    <t>15/10/20</t>
  </si>
  <si>
    <t>ריבית מראש בן סירא</t>
  </si>
  <si>
    <t>96032</t>
  </si>
  <si>
    <t>31/12/20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</si>
  <si>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</si>
  <si>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</si>
  <si>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</si>
  <si>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</si>
  <si>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</si>
  <si>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</si>
  <si>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</si>
  <si>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</si>
  <si>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</si>
  <si>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</si>
  <si>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</si>
  <si>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</si>
  <si>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</si>
  <si>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נכס אשדוד פאוור 3</t>
  </si>
  <si>
    <t>24/02/21</t>
  </si>
  <si>
    <t>משרדים</t>
  </si>
  <si>
    <t>אשדוד</t>
  </si>
  <si>
    <t>נכס אשדוד-משרדים 2</t>
  </si>
  <si>
    <t>סה"כ לא מניב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</si>
  <si>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</si>
  <si>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</si>
  <si>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</si>
  <si>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</si>
  <si>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</si>
  <si>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</si>
  <si>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</si>
  <si>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</si>
  <si>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 xml:space="preserve">פימי 6
</t>
  </si>
  <si>
    <t xml:space="preserve"> שקד 
</t>
  </si>
  <si>
    <t xml:space="preserve">קוגיטו
</t>
  </si>
  <si>
    <t xml:space="preserve"> first time 
</t>
  </si>
  <si>
    <t xml:space="preserve">קרן הליוס
</t>
  </si>
  <si>
    <t xml:space="preserve">ION 
</t>
  </si>
  <si>
    <t>JTLV2</t>
  </si>
  <si>
    <t>JTLV2 אלעד מגורים</t>
  </si>
  <si>
    <t xml:space="preserve">מיילסטון
 MREI 4 
</t>
  </si>
  <si>
    <t>קרן חוב פונטיפקס 4</t>
  </si>
  <si>
    <t>הפניקס קו-אינווסט</t>
  </si>
  <si>
    <t>REVOLVER</t>
  </si>
  <si>
    <t>ויולה קרדיט 6</t>
  </si>
  <si>
    <t>אלקטרה נדל"ן קרן חוב</t>
  </si>
  <si>
    <t>SG VC 4</t>
  </si>
  <si>
    <t xml:space="preserve"> FUSE11</t>
  </si>
  <si>
    <t>דאון טאון חיפה</t>
  </si>
  <si>
    <t>נדל"ן מניב בישראל</t>
  </si>
  <si>
    <t>מע"מ להחזר דאון טאון</t>
  </si>
  <si>
    <t>השקעות במדעי החיים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</si>
  <si>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</si>
  <si>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</si>
  <si>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</si>
  <si>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</si>
  <si>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</si>
  <si>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</si>
  <si>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</si>
  <si>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</si>
  <si>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</si>
  <si>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</si>
  <si>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</si>
  <si>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</si>
  <si>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</si>
  <si>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</si>
  <si>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– מניות</t>
  </si>
  <si>
    <t>לא סחיר - קרנות השקעה</t>
  </si>
  <si>
    <t>לא סחיר - כתבי אופציה</t>
  </si>
  <si>
    <t>לא סחיר –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</si>
  <si>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</si>
  <si>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</si>
  <si>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</si>
  <si>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</si>
  <si>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</si>
  <si>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</si>
  <si>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</si>
  <si>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</si>
  <si>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</si>
  <si>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</si>
  <si>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</si>
  <si>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</si>
  <si>
    <t>עמודה2</t>
  </si>
  <si>
    <t>עמודה3</t>
  </si>
  <si>
    <t>עמודה4</t>
  </si>
  <si>
    <t>עמודה5</t>
  </si>
  <si>
    <t>עמודה6</t>
  </si>
  <si>
    <t>עמודה7</t>
  </si>
  <si>
    <t>עמודה8</t>
  </si>
  <si>
    <t>עמודה9</t>
  </si>
  <si>
    <t>עמודה10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</si>
</sst>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1" fillId="0" borderId="0" xfId="0" applyFont="1"/>
    <xf numFmtId="14" fontId="1" fillId="0" borderId="0" xfId="0" applyNumberFormat="1" applyFont="1" applyAlignment="1">
      <alignment horizontal="center"/>
    </xf>
    <xf numFmtId="3" fontId="17" fillId="0" borderId="0" xfId="0" applyNumberFormat="1" applyFont="1"/>
    <xf numFmtId="3" fontId="1" fillId="0" borderId="0" xfId="0" applyNumberFormat="1" applyFont="1"/>
    <xf numFmtId="0" fontId="1" fillId="0" borderId="0" xfId="0" applyFont="1" applyAlignment="1">
      <alignment horizontal="left" vertical="center" wrapText="1"/>
    </xf>
    <xf numFmtId="4" fontId="1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49" fontId="7" fillId="2" borderId="32" xfId="0" applyNumberFormat="1" applyFont="1" applyFill="1" applyBorder="1" applyAlignment="1">
      <alignment horizontal="center" wrapText="1"/>
    </xf>
    <xf numFmtId="49" fontId="7" fillId="2" borderId="33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0" fontId="4" fillId="2" borderId="34" xfId="0" applyFont="1" applyFill="1" applyBorder="1" applyAlignment="1">
      <alignment vertical="center" wrapText="1" readingOrder="2"/>
    </xf>
    <xf numFmtId="0" fontId="4" fillId="2" borderId="35" xfId="0" applyFont="1" applyFill="1" applyBorder="1" applyAlignment="1">
      <alignment vertical="center" wrapText="1" readingOrder="2"/>
    </xf>
    <xf numFmtId="0" fontId="4" fillId="2" borderId="36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3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32" tableBorderDxfId="431">
  <autoFilter ref="B6:D42">
    <filterColumn colId="0" hiddenButton="1"/>
    <filterColumn colId="1" hiddenButton="1"/>
    <filterColumn colId="2" hiddenButton="1"/>
  </autoFilter>
  <tableColumns count="3">
    <tableColumn id="1" name="עמודה1" dataDxfId="430" dataCellStyle="Normal_2007-16618"/>
    <tableColumn id="2" name="שווי הוגן" dataDxfId="429"/>
    <tableColumn id="3" name="שעור מנכסי השקעה*" dataDxfId="4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1048576" totalsRowShown="0" headerRowDxfId="427" dataDxfId="425" headerRowBorderDxfId="426" tableBorderDxfId="424" headerRowCellStyle="Normal_2007-16618" dataCellStyle="Normal_2007-16618">
  <autoFilter ref="C44:D1048576">
    <filterColumn colId="0" hiddenButton="1"/>
    <filterColumn colId="1" hiddenButton="1"/>
  </autoFilter>
  <tableColumns count="2">
    <tableColumn id="1" name="שם מטבע" dataDxfId="423" dataCellStyle="Normal_2007-16618"/>
    <tableColumn id="2" name="שע&quot;ח" dataDxfId="422" dataCellStyle="Normal_2007-166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9" totalsRowShown="0" headerRowDxfId="407" dataDxfId="408" headerRowBorderDxfId="420" tableBorderDxfId="421">
  <autoFilter ref="A6:K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9"/>
    <tableColumn id="2" name="מספר ני&quot;ע" dataDxfId="418"/>
    <tableColumn id="3" name="מספר מנפיק" dataDxfId="417"/>
    <tableColumn id="4" name="דירוג" dataDxfId="416"/>
    <tableColumn id="5" name="שם מדרג" dataDxfId="415"/>
    <tableColumn id="6" name="סוג מטבע" dataDxfId="414"/>
    <tableColumn id="7" name="שיעור ריבית" dataDxfId="413"/>
    <tableColumn id="8" name="תשואה לפידיון" dataDxfId="412"/>
    <tableColumn id="9" name="שווי שוק" dataDxfId="411"/>
    <tableColumn id="10" name="שעור מנכסי אפיק ההשקעה" dataDxfId="410"/>
    <tableColumn id="11" name="שעור מסך נכסי השקעה" dataDxfId="4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39" totalsRowShown="0" headerRowDxfId="386" dataDxfId="387" headerRowBorderDxfId="405" tableBorderDxfId="406">
  <autoFilter ref="A7:Q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404"/>
    <tableColumn id="2" name="מספר ני&quot;ע" dataDxfId="403"/>
    <tableColumn id="3" name="זירת מסחר" dataDxfId="402"/>
    <tableColumn id="4" name="דירוג" dataDxfId="401"/>
    <tableColumn id="5" name="שם מדרג" dataDxfId="400"/>
    <tableColumn id="6" name="תאריך רכישה" dataDxfId="399"/>
    <tableColumn id="7" name="מח&quot;מ" dataDxfId="398"/>
    <tableColumn id="8" name="סוג מטבע" dataDxfId="397"/>
    <tableColumn id="9" name="שיעור ריבית" dataDxfId="396"/>
    <tableColumn id="10" name="תשואה לפידיון" dataDxfId="395"/>
    <tableColumn id="11" name="ערך נקוב****" dataDxfId="394"/>
    <tableColumn id="12" name="שער***" dataDxfId="393"/>
    <tableColumn id="13" name="פדיון/ריבית/דיבידנד לקבל*****  " dataDxfId="392"/>
    <tableColumn id="14" name="שווי שוק" dataDxfId="391"/>
    <tableColumn id="15" name="שעור מערך נקוב**** מונפק" dataDxfId="390"/>
    <tableColumn id="16" name="שעור מנכסי אפיק ההשקעה" dataDxfId="389"/>
    <tableColumn id="17" name="שעור מסך נכסי השקעה**" dataDxfId="3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62" dataDxfId="363" headerRowBorderDxfId="384" tableBorderDxfId="385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83"/>
    <tableColumn id="2" name="מספר ני&quot;ע" dataDxfId="382"/>
    <tableColumn id="3" name="זירת מסחר" dataDxfId="381"/>
    <tableColumn id="4" name="ספק מידע" dataDxfId="380"/>
    <tableColumn id="5" name="מספר מנפיק" dataDxfId="379"/>
    <tableColumn id="6" name="ענף מסחר" dataDxfId="378"/>
    <tableColumn id="7" name="דירוג" dataDxfId="377"/>
    <tableColumn id="8" name="שם מדרג" dataDxfId="376"/>
    <tableColumn id="9" name="תאריך רכישה" dataDxfId="375"/>
    <tableColumn id="10" name="מח&quot;מ" dataDxfId="374"/>
    <tableColumn id="11" name="סוג מטבע" dataDxfId="373"/>
    <tableColumn id="12" name="שיעור ריבית" dataDxfId="372"/>
    <tableColumn id="13" name="תשואה לפידיון" dataDxfId="371"/>
    <tableColumn id="14" name="ערך נקוב****" dataDxfId="370"/>
    <tableColumn id="15" name="שער***" dataDxfId="369"/>
    <tableColumn id="16" name="פדיון/ריבית/דיבידנד לקבל*****  " dataDxfId="368"/>
    <tableColumn id="17" name="שווי שוק" dataDxfId="367"/>
    <tableColumn id="18" name="שעור מערך נקוב מונפק" dataDxfId="366"/>
    <tableColumn id="19" name="שעור מנכסי אפיק ההשקעה" dataDxfId="365"/>
    <tableColumn id="20" name="שעור מסך נכסי השקעה**" dataDxfId="3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72" totalsRowShown="0" headerRowDxfId="338" dataDxfId="339" headerRowBorderDxfId="360" tableBorderDxfId="361">
  <autoFilter ref="A7:T7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9"/>
    <tableColumn id="2" name="מספר ני&quot;ע" dataDxfId="358"/>
    <tableColumn id="3" name="זירת מסחר" dataDxfId="357"/>
    <tableColumn id="4" name="ספק מידע" dataDxfId="356"/>
    <tableColumn id="5" name="מספר מנפיק" dataDxfId="355"/>
    <tableColumn id="6" name="ענף מסחר" dataDxfId="354"/>
    <tableColumn id="7" name="דירוג" dataDxfId="353"/>
    <tableColumn id="8" name="שם מדרג" dataDxfId="352"/>
    <tableColumn id="9" name="תאריך רכישה" dataDxfId="351"/>
    <tableColumn id="10" name="מח&quot;מ" dataDxfId="350"/>
    <tableColumn id="11" name="סוג מטבע" dataDxfId="349"/>
    <tableColumn id="12" name="שיעור ריבית" dataDxfId="348"/>
    <tableColumn id="13" name="תשואה לפידיון" dataDxfId="347"/>
    <tableColumn id="14" name="ערך נקוב****" dataDxfId="346"/>
    <tableColumn id="15" name="שער***" dataDxfId="345"/>
    <tableColumn id="16" name="פדיון/ריבית/דיבידנד לקבל*****  " dataDxfId="344"/>
    <tableColumn id="17" name="שווי שוק" dataDxfId="343"/>
    <tableColumn id="18" name="שעור מערך נקוב מונפק" dataDxfId="342"/>
    <tableColumn id="19" name="שעור מנכסי אפיק ההשקעה" dataDxfId="341"/>
    <tableColumn id="20" name="שעור מסך נכסי השקעה**" dataDxfId="3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94" totalsRowShown="0" headerRowDxfId="327" dataDxfId="328" headerRowBorderDxfId="336" tableBorderDxfId="337">
  <autoFilter ref="A7:N9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35"/>
    <tableColumn id="9" name="שער***" dataDxfId="334"/>
    <tableColumn id="10" name="פדיון/ריבית/דיבידנד לקבל*****  " dataDxfId="333"/>
    <tableColumn id="11" name="שווי שוק" dataDxfId="332"/>
    <tableColumn id="12" name="שעור מערך נקוב מונפק" dataDxfId="331"/>
    <tableColumn id="13" name="שעור מנכסי אפיק ההשקעה" dataDxfId="330"/>
    <tableColumn id="14" name="שעור מסך נכסי השקעה**" dataDxfId="32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47" totalsRowShown="0" headerRowDxfId="315" dataDxfId="316" headerRowBorderDxfId="325" tableBorderDxfId="326">
  <autoFilter ref="A7:M4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24"/>
    <tableColumn id="4" name="מספר מנפיק" dataDxfId="323"/>
    <tableColumn id="5" name="ענף מסחר"/>
    <tableColumn id="6" name="סוג מטבע"/>
    <tableColumn id="7" name="ערך נקוב****" dataDxfId="322"/>
    <tableColumn id="8" name="שער***" dataDxfId="321"/>
    <tableColumn id="9" name="פדיון/ריבית/דיבידנד לקבל*****  "/>
    <tableColumn id="10" name="שווי שוק" dataDxfId="320"/>
    <tableColumn id="11" name="שעור מערך נקוב מונפק" dataDxfId="319"/>
    <tableColumn id="12" name="שעור מנכסי אפיק ההשקעה" dataDxfId="318"/>
    <tableColumn id="13" name="שעור מסך נכסי השקעה**" dataDxfId="3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31" totalsRowShown="0" headerRowDxfId="305" dataDxfId="306" headerRowBorderDxfId="313" tableBorderDxfId="314">
  <autoFilter ref="A7:N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12"/>
    <tableColumn id="10" name="שער***" dataDxfId="311"/>
    <tableColumn id="11" name="שווי שוק" dataDxfId="310"/>
    <tableColumn id="12" name="שעור מערך נקוב מונפק" dataDxfId="309"/>
    <tableColumn id="13" name="שעור מנכסי אפיק ההשקעה" dataDxfId="308"/>
    <tableColumn id="14" name="שעור מסך נכסי השקעה**" dataDxfId="30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90" dataDxfId="291" headerRowBorderDxfId="303" tableBorderDxfId="304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302"/>
    <tableColumn id="2" name="מספר ני&quot;ע" dataDxfId="301"/>
    <tableColumn id="3" name="זירת מסחר" dataDxfId="300"/>
    <tableColumn id="4" name="ענף מסחר" dataDxfId="299"/>
    <tableColumn id="5" name="סוג מטבע" dataDxfId="298"/>
    <tableColumn id="6" name="ערך נקוב****" dataDxfId="297"/>
    <tableColumn id="7" name="שער***" dataDxfId="296"/>
    <tableColumn id="8" name="שווי שוק" dataDxfId="295"/>
    <tableColumn id="9" name="שעור מערך נקוב מונפק" dataDxfId="294"/>
    <tableColumn id="10" name="שעור מנכסי אפיק ההשקעה" dataDxfId="293"/>
    <tableColumn id="11" name="שעור מסך נכסי השקעה**" dataDxfId="29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79" dataDxfId="280" headerRowBorderDxfId="288" tableBorderDxfId="289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7"/>
    <tableColumn id="4" name="ענף מסחר"/>
    <tableColumn id="5" name="סוג מטבע"/>
    <tableColumn id="6" name="ערך נקוב****" dataDxfId="286"/>
    <tableColumn id="7" name="שער***" dataDxfId="285"/>
    <tableColumn id="8" name="שווי שוק" dataDxfId="284"/>
    <tableColumn id="9" name="שעור מערך נקוב מונפק" dataDxfId="283"/>
    <tableColumn id="10" name="שעור מנכסי אפיק ההשקעה" dataDxfId="282"/>
    <tableColumn id="11" name="שעור מסך נכסי השקעה**" dataDxfId="2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0" totalsRowShown="0" headerRowDxfId="270" dataDxfId="271" headerRowBorderDxfId="277" tableBorderDxfId="278">
  <autoFilter ref="A7:J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76"/>
    <tableColumn id="7" name="שער***" dataDxfId="275"/>
    <tableColumn id="8" name="שווי שוק" dataDxfId="274"/>
    <tableColumn id="9" name="שעור מנכסי אפיק ההשקעה" dataDxfId="273"/>
    <tableColumn id="10" name="שעור מסך נכסי השקעה**" dataDxfId="2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54" dataDxfId="255" headerRowBorderDxfId="268" tableBorderDxfId="269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7"/>
    <tableColumn id="4" name="דירוג"/>
    <tableColumn id="5" name="שם מדרג" dataDxfId="266"/>
    <tableColumn id="6" name="תאריך רכישה" dataDxfId="265"/>
    <tableColumn id="7" name="מח&quot;מ" dataDxfId="264"/>
    <tableColumn id="8" name="סוג מטבע"/>
    <tableColumn id="9" name="שיעור ריבית" dataDxfId="263"/>
    <tableColumn id="10" name="תשואה לפידיון" dataDxfId="262"/>
    <tableColumn id="11" name="ערך נקוב****" dataDxfId="261"/>
    <tableColumn id="12" name="שער***" dataDxfId="260"/>
    <tableColumn id="13" name="שווי שוק" dataDxfId="259"/>
    <tableColumn id="14" name="שעור מערך נקוב מונפק" dataDxfId="258"/>
    <tableColumn id="15" name="שעור מנכסי אפיק ההשקעה" dataDxfId="257"/>
    <tableColumn id="16" name="שעור מסך נכסי השקעה**" dataDxfId="2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35" dataDxfId="236" headerRowBorderDxfId="252" tableBorderDxfId="253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51"/>
    <tableColumn id="2" name="מספר ני&quot;ע" dataDxfId="250"/>
    <tableColumn id="3" name="דירוג" dataDxfId="249"/>
    <tableColumn id="4" name="שם מדרג" dataDxfId="248"/>
    <tableColumn id="5" name="תאריך רכישה" dataDxfId="247"/>
    <tableColumn id="6" name="מח&quot;מ" dataDxfId="246"/>
    <tableColumn id="7" name="סוג מטבע" dataDxfId="245"/>
    <tableColumn id="8" name="שיעור ריבית" dataDxfId="244"/>
    <tableColumn id="9" name="תשואה לפידיון" dataDxfId="243"/>
    <tableColumn id="10" name="ערך נקוב****" dataDxfId="242"/>
    <tableColumn id="11" name="שער***" dataDxfId="241"/>
    <tableColumn id="12" name="שווי הוגן" dataDxfId="240"/>
    <tableColumn id="13" name="שעור מערך נקוב מונפק" dataDxfId="239"/>
    <tableColumn id="14" name="שעור מנכסי אפיק ההשקעה" dataDxfId="238"/>
    <tableColumn id="15" name="שעור מסך נכסי השקעה**" dataDxfId="23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13" dataDxfId="214" headerRowBorderDxfId="233" tableBorderDxfId="234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32"/>
    <tableColumn id="2" name="מספר ני&quot;ע" dataDxfId="231"/>
    <tableColumn id="3" name="ספק המידע" dataDxfId="230"/>
    <tableColumn id="4" name="מספר מנפיק" dataDxfId="229"/>
    <tableColumn id="5" name="ענף מסחר" dataDxfId="228"/>
    <tableColumn id="6" name="דירוג" dataDxfId="227"/>
    <tableColumn id="7" name="שם מדרג" dataDxfId="226"/>
    <tableColumn id="8" name="תאריך רכישה" dataDxfId="225"/>
    <tableColumn id="9" name="מח&quot;מ" dataDxfId="224"/>
    <tableColumn id="10" name="סוג מטבע" dataDxfId="223"/>
    <tableColumn id="11" name="שיעור ריבית" dataDxfId="222"/>
    <tableColumn id="12" name="תשואה לפידיון" dataDxfId="221"/>
    <tableColumn id="13" name="ערך נקוב****" dataDxfId="220"/>
    <tableColumn id="14" name="שער***" dataDxfId="219"/>
    <tableColumn id="15" name="שווי הוגן" dataDxfId="218"/>
    <tableColumn id="16" name="שעור מערך נקוב מונפק" dataDxfId="217"/>
    <tableColumn id="17" name="שעור מנכסי אפיק ההשקעה" dataDxfId="216"/>
    <tableColumn id="18" name="שעור מסך נכסי השקעה**" dataDxfId="2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34" totalsRowShown="0" headerRowDxfId="191" dataDxfId="192" headerRowBorderDxfId="211" tableBorderDxfId="212">
  <autoFilter ref="A7:R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0"/>
    <tableColumn id="2" name="מספר ני&quot;ע" dataDxfId="209"/>
    <tableColumn id="3" name="ספק המידע" dataDxfId="208"/>
    <tableColumn id="4" name="מספר מנפיק" dataDxfId="207"/>
    <tableColumn id="5" name="ענף מסחר" dataDxfId="206"/>
    <tableColumn id="6" name="דירוג" dataDxfId="205"/>
    <tableColumn id="7" name="שם מדרג" dataDxfId="204"/>
    <tableColumn id="8" name="תאריך רכישה" dataDxfId="203"/>
    <tableColumn id="9" name="מח&quot;מ" dataDxfId="202"/>
    <tableColumn id="10" name="סוג מטבע" dataDxfId="201"/>
    <tableColumn id="11" name="שיעור ריבית" dataDxfId="200"/>
    <tableColumn id="12" name="תשואה לפידיון" dataDxfId="199"/>
    <tableColumn id="13" name="ערך נקוב****" dataDxfId="198"/>
    <tableColumn id="14" name="שער***" dataDxfId="197"/>
    <tableColumn id="15" name="שווי הוגן" dataDxfId="196"/>
    <tableColumn id="16" name="שעור מערך נקוב מונפק" dataDxfId="195"/>
    <tableColumn id="17" name="שעור מנכסי אפיק ההשקעה" dataDxfId="194"/>
    <tableColumn id="18" name="שעור מסך נכסי השקעה**" dataDxfId="19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25" totalsRowShown="0" headerRowDxfId="179" dataDxfId="180" headerRowBorderDxfId="189" tableBorderDxfId="190">
  <autoFilter ref="A7:L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/>
    <tableColumn id="3" name="ספק המידע" dataDxfId="188"/>
    <tableColumn id="4" name="מספר מנפיק" dataDxfId="187"/>
    <tableColumn id="5" name="ענף מסחר"/>
    <tableColumn id="6" name="סוג מטבע"/>
    <tableColumn id="7" name="ערך נקוב****" dataDxfId="186"/>
    <tableColumn id="8" name="שער***" dataDxfId="185"/>
    <tableColumn id="9" name="שווי הוגן" dataDxfId="184"/>
    <tableColumn id="10" name="שעור מערך נקוב מונפק" dataDxfId="183"/>
    <tableColumn id="11" name="שעור מנכסי אפיק ההשקעה" dataDxfId="182">
      <calculatedColumnFormula>I8/$I$10</calculatedColumnFormula>
    </tableColumn>
    <tableColumn id="12" name="שעור מסך נכסי השקעה**" dataDxfId="181">
      <calculatedColumnFormula>I8/'סכום נכסי הקרן'!$C$41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10:J62" totalsRowShown="0" dataDxfId="167" tableBorderDxfId="178">
  <autoFilter ref="A10:J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עמודה1" dataDxfId="177"/>
    <tableColumn id="2" name="עמודה2" dataDxfId="176"/>
    <tableColumn id="3" name="עמודה3" dataDxfId="175"/>
    <tableColumn id="4" name="עמודה4" dataDxfId="174"/>
    <tableColumn id="5" name="עמודה5" dataDxfId="173"/>
    <tableColumn id="6" name="עמודה6" dataDxfId="172"/>
    <tableColumn id="7" name="עמודה7" dataDxfId="171"/>
    <tableColumn id="8" name="עמודה8" dataDxfId="170"/>
    <tableColumn id="9" name="עמודה9" dataDxfId="169"/>
    <tableColumn id="10" name="עמודה10" dataDxfId="16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5" totalsRowShown="0" headerRowDxfId="156" dataDxfId="157" headerRowBorderDxfId="165" tableBorderDxfId="166">
  <autoFilter ref="A7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64"/>
    <tableColumn id="6" name="ערך נקוב****" dataDxfId="163"/>
    <tableColumn id="7" name="שער***" dataDxfId="162"/>
    <tableColumn id="8" name="שווי הוגן" dataDxfId="161"/>
    <tableColumn id="9" name="שעור מערך נקוב מונפק" dataDxfId="160"/>
    <tableColumn id="10" name="שעור מנכסי אפיק ההשקעה" dataDxfId="159"/>
    <tableColumn id="11" name="שעור מסך נכסי השקעה**" dataDxfId="15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45" dataDxfId="146" headerRowBorderDxfId="154" tableBorderDxfId="155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3"/>
    <tableColumn id="6" name="ערך נקוב****" dataDxfId="152"/>
    <tableColumn id="7" name="שער***" dataDxfId="151"/>
    <tableColumn id="8" name="שווי הוגן" dataDxfId="150"/>
    <tableColumn id="9" name="שעור מערך נקוב מונפק" dataDxfId="149"/>
    <tableColumn id="10" name="שעור מנכסי אפיק ההשקעה" dataDxfId="148"/>
    <tableColumn id="11" name="שעור מסך נכסי השקעה**" dataDxfId="14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1" totalsRowShown="0" headerRowDxfId="135" dataDxfId="136" headerRowBorderDxfId="143" tableBorderDxfId="144">
  <autoFilter ref="A7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2"/>
    <tableColumn id="6" name="ערך נקוב****" dataDxfId="141"/>
    <tableColumn id="7" name="שער***" dataDxfId="140"/>
    <tableColumn id="8" name="שווי הוגן" dataDxfId="139"/>
    <tableColumn id="9" name="שעור מנכסי אפיק ההשקעה" dataDxfId="138"/>
    <tableColumn id="10" name="שעור מסך נכסי השקעה**" dataDxfId="13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9" dataDxfId="120" headerRowBorderDxfId="133" tableBorderDxfId="134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32"/>
    <tableColumn id="4" name="דירוג"/>
    <tableColumn id="5" name="שם מדרג" dataDxfId="131"/>
    <tableColumn id="6" name="תאריך רכישה" dataDxfId="130"/>
    <tableColumn id="7" name="מח&quot;מ" dataDxfId="129"/>
    <tableColumn id="8" name="סוג מטבע"/>
    <tableColumn id="9" name="שיעור ריבית" dataDxfId="128"/>
    <tableColumn id="10" name="תשואה לפידיון" dataDxfId="127"/>
    <tableColumn id="11" name="ערך נקוב****" dataDxfId="126"/>
    <tableColumn id="12" name="שער***" dataDxfId="125"/>
    <tableColumn id="13" name="שווי הוגן" dataDxfId="124"/>
    <tableColumn id="14" name="שעור מערך נקוב מונפק" dataDxfId="123"/>
    <tableColumn id="15" name="שעור מנכסי אפיק ההשקעה" dataDxfId="122"/>
    <tableColumn id="16" name="שעור מסך נכסי השקעה**" dataDxfId="1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41" totalsRowShown="0" headerRowDxfId="103" dataDxfId="104" headerRowBorderDxfId="117" tableBorderDxfId="118">
  <autoFilter ref="A6:Q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6"/>
    <tableColumn id="3" name="מספר ני&quot;ע"/>
    <tableColumn id="4" name="מספר מנפיק" dataDxfId="115"/>
    <tableColumn id="5" name="דירוג"/>
    <tableColumn id="6" name="תאריך רכישה" dataDxfId="114"/>
    <tableColumn id="7" name="שם מדרג" dataDxfId="113"/>
    <tableColumn id="8" name="מח&quot;מ" dataDxfId="112"/>
    <tableColumn id="9" name="ענף משק"/>
    <tableColumn id="10" name="סוג מטבע"/>
    <tableColumn id="11" name="שיעור ריבית ממוצע" dataDxfId="111"/>
    <tableColumn id="12" name="תשואה לפידיון" dataDxfId="110"/>
    <tableColumn id="13" name="ערך נקוב****" dataDxfId="109"/>
    <tableColumn id="14" name="שער***" dataDxfId="108"/>
    <tableColumn id="15" name="שווי הוגן" dataDxfId="107"/>
    <tableColumn id="16" name="שעור מנכסי אפיק ההשקעה" dataDxfId="106"/>
    <tableColumn id="17" name="שעור מסך נכסי השקעה**" dataDxfId="1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9" dataDxfId="90" headerRowBorderDxfId="101" tableBorderDxfId="102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100"/>
    <tableColumn id="4" name="דירוג"/>
    <tableColumn id="5" name="שם מדרג" dataDxfId="99"/>
    <tableColumn id="6" name="מח&quot;מ" dataDxfId="98"/>
    <tableColumn id="7" name="סוג מטבע"/>
    <tableColumn id="8" name="תנאי ושיעור ריבית" dataDxfId="97"/>
    <tableColumn id="9" name="תשואה לפידיון" dataDxfId="96"/>
    <tableColumn id="10" name="ערך נקוב****" dataDxfId="95"/>
    <tableColumn id="11" name="שער***" dataDxfId="94"/>
    <tableColumn id="12" name="שווי הוגן" dataDxfId="93"/>
    <tableColumn id="13" name="שעור מנכסי אפיק ההשקעה" dataDxfId="92"/>
    <tableColumn id="14" name="שעור מסך נכסי השקעה**" dataDxfId="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20" totalsRowShown="0" headerRowDxfId="76" dataDxfId="77" headerRowBorderDxfId="87" tableBorderDxfId="88">
  <autoFilter ref="A6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6"/>
    <tableColumn id="2" name="תאריך שערוך אחרון" dataDxfId="85"/>
    <tableColumn id="3" name="אופי הנכס" dataDxfId="84"/>
    <tableColumn id="4" name="שעור תשואה במהלך התקופה" dataDxfId="83"/>
    <tableColumn id="5" name="סוג מטבע" dataDxfId="82"/>
    <tableColumn id="6" name="שווי משוערך" dataDxfId="81"/>
    <tableColumn id="7" name="שעור מנכסי אפיק ההשקעה" dataDxfId="80"/>
    <tableColumn id="8" name="שעור מסך נכסי השקעה" dataDxfId="79">
      <calculatedColumnFormula>F7/'סכום נכסי הקרן'!$C$41</calculatedColumnFormula>
    </tableColumn>
    <tableColumn id="9" name="כתובת הנכס" dataDxfId="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71" headerRowBorderDxfId="74" tableBorderDxfId="75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73"/>
    <tableColumn id="3" name="דירוג"/>
    <tableColumn id="4" name="שם המדרג" dataDxfId="72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6" totalsRowShown="0" headerRowDxfId="62" dataDxfId="63" headerRowBorderDxfId="69" tableBorderDxfId="70">
  <autoFilter ref="A6:J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 dataDxfId="68"/>
    <tableColumn id="6" name="סוג מטבע"/>
    <tableColumn id="7" name="תשואה לפדיון" dataDxfId="67"/>
    <tableColumn id="8" name="שווי הוגן" dataDxfId="66"/>
    <tableColumn id="9" name="שעור מנכסי אפיק ההשקעה" dataDxfId="65"/>
    <tableColumn id="10" name="שעור מסך נכסי השקעה" dataDxfId="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28" totalsRowShown="0" headerRowBorderDxfId="60" tableBorderDxfId="61">
  <autoFilter ref="A6:C28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1048576"/>
  <sheetViews>
    <sheetView rightToLeft="1" workbookViewId="0">
      <selection activeCell="A12" sqref="A12"/>
    </sheetView>
  </sheetViews>
  <sheetFormatPr defaultColWidth="0" defaultRowHeight="18" zeroHeight="1"/>
  <cols>
    <col min="1" max="1" width="26.71093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t="s">
        <v>197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 ht="26.25" customHeight="1">
      <c r="B5" s="77" t="s">
        <v>4</v>
      </c>
      <c r="C5" s="78"/>
      <c r="D5" s="79"/>
    </row>
    <row r="6" spans="1:36" s="3" customFormat="1">
      <c r="B6" s="41" t="s">
        <v>1109</v>
      </c>
      <c r="C6" s="80" t="s">
        <v>5</v>
      </c>
      <c r="D6" s="81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2" t="s">
        <v>6</v>
      </c>
      <c r="D7" s="53" t="s">
        <v>7</v>
      </c>
      <c r="AJ7" s="5" t="s">
        <v>8</v>
      </c>
    </row>
    <row r="8" spans="1:36" s="6" customFormat="1" ht="18" customHeight="1">
      <c r="B8" s="56"/>
      <c r="C8" s="55" t="s">
        <v>9</v>
      </c>
      <c r="D8" s="54" t="s">
        <v>10</v>
      </c>
      <c r="AJ8" s="5" t="s">
        <v>11</v>
      </c>
    </row>
    <row r="9" spans="1:36" s="6" customFormat="1" ht="18" customHeight="1">
      <c r="B9" s="57" t="s">
        <v>12</v>
      </c>
      <c r="C9" s="49"/>
      <c r="D9" s="50"/>
      <c r="AJ9" s="8"/>
    </row>
    <row r="10" spans="1:36">
      <c r="A10" s="9" t="s">
        <v>1080</v>
      </c>
      <c r="B10" s="58" t="s">
        <v>13</v>
      </c>
      <c r="C10" s="64">
        <v>258247.01046209698</v>
      </c>
      <c r="D10" s="65">
        <v>0.13350000000000001</v>
      </c>
    </row>
    <row r="11" spans="1:36">
      <c r="B11" s="58" t="s">
        <v>14</v>
      </c>
      <c r="C11" s="51"/>
      <c r="D11" s="51"/>
    </row>
    <row r="12" spans="1:36">
      <c r="A12" s="9" t="s">
        <v>1081</v>
      </c>
      <c r="B12" s="59" t="s">
        <v>15</v>
      </c>
      <c r="C12" s="66">
        <v>247013.4943359</v>
      </c>
      <c r="D12" s="67">
        <v>0.1303</v>
      </c>
    </row>
    <row r="13" spans="1:36">
      <c r="A13" s="9" t="s">
        <v>1082</v>
      </c>
      <c r="B13" s="59" t="s">
        <v>16</v>
      </c>
      <c r="C13" s="66">
        <v>0</v>
      </c>
      <c r="D13" s="67">
        <v>0</v>
      </c>
    </row>
    <row r="14" spans="1:36">
      <c r="A14" s="9" t="s">
        <v>1083</v>
      </c>
      <c r="B14" s="59" t="s">
        <v>17</v>
      </c>
      <c r="C14" s="66">
        <v>115089.46341777621</v>
      </c>
      <c r="D14" s="67">
        <v>6.0699999999999997E-2</v>
      </c>
    </row>
    <row r="15" spans="1:36">
      <c r="A15" s="9" t="s">
        <v>1084</v>
      </c>
      <c r="B15" s="59" t="s">
        <v>18</v>
      </c>
      <c r="C15" s="66">
        <v>381664.24631736998</v>
      </c>
      <c r="D15" s="67">
        <v>0.20130000000000001</v>
      </c>
    </row>
    <row r="16" spans="1:36">
      <c r="A16" s="9" t="s">
        <v>1085</v>
      </c>
      <c r="B16" s="59" t="s">
        <v>194</v>
      </c>
      <c r="C16" s="66">
        <v>198761.54820473</v>
      </c>
      <c r="D16" s="67">
        <v>0.1048</v>
      </c>
    </row>
    <row r="17" spans="1:4">
      <c r="A17" s="9" t="s">
        <v>1086</v>
      </c>
      <c r="B17" s="59" t="s">
        <v>19</v>
      </c>
      <c r="C17" s="66">
        <v>33962.427865455997</v>
      </c>
      <c r="D17" s="67">
        <v>1.7899999999999999E-2</v>
      </c>
    </row>
    <row r="18" spans="1:4">
      <c r="A18" s="9" t="s">
        <v>1087</v>
      </c>
      <c r="B18" s="59" t="s">
        <v>20</v>
      </c>
      <c r="C18" s="66">
        <v>6.8479703599999997</v>
      </c>
      <c r="D18" s="67">
        <v>0</v>
      </c>
    </row>
    <row r="19" spans="1:4">
      <c r="A19" s="9" t="s">
        <v>1088</v>
      </c>
      <c r="B19" s="59" t="s">
        <v>21</v>
      </c>
      <c r="C19" s="66">
        <v>0</v>
      </c>
      <c r="D19" s="67">
        <v>0</v>
      </c>
    </row>
    <row r="20" spans="1:4">
      <c r="A20" s="9" t="s">
        <v>1089</v>
      </c>
      <c r="B20" s="59" t="s">
        <v>22</v>
      </c>
      <c r="C20" s="66">
        <v>-1663.2673040873553</v>
      </c>
      <c r="D20" s="67">
        <v>-8.9999999999999998E-4</v>
      </c>
    </row>
    <row r="21" spans="1:4">
      <c r="A21" s="9" t="s">
        <v>1090</v>
      </c>
      <c r="B21" s="59" t="s">
        <v>23</v>
      </c>
      <c r="C21" s="66">
        <v>0</v>
      </c>
      <c r="D21" s="67">
        <v>0</v>
      </c>
    </row>
    <row r="22" spans="1:4">
      <c r="B22" s="58" t="s">
        <v>24</v>
      </c>
      <c r="C22" s="51"/>
      <c r="D22" s="51"/>
    </row>
    <row r="23" spans="1:4">
      <c r="A23" s="9" t="s">
        <v>1091</v>
      </c>
      <c r="B23" s="59" t="s">
        <v>25</v>
      </c>
      <c r="C23" s="66">
        <v>0</v>
      </c>
      <c r="D23" s="67">
        <v>0</v>
      </c>
    </row>
    <row r="24" spans="1:4">
      <c r="A24" s="9" t="s">
        <v>1092</v>
      </c>
      <c r="B24" s="59" t="s">
        <v>26</v>
      </c>
      <c r="C24" s="66">
        <v>0</v>
      </c>
      <c r="D24" s="67">
        <v>0</v>
      </c>
    </row>
    <row r="25" spans="1:4">
      <c r="A25" s="9" t="s">
        <v>1093</v>
      </c>
      <c r="B25" s="59" t="s">
        <v>17</v>
      </c>
      <c r="C25" s="66">
        <v>20079.684519854916</v>
      </c>
      <c r="D25" s="67">
        <v>1.06E-2</v>
      </c>
    </row>
    <row r="26" spans="1:4">
      <c r="A26" s="9" t="s">
        <v>1094</v>
      </c>
      <c r="B26" s="59" t="s">
        <v>27</v>
      </c>
      <c r="C26" s="66">
        <v>212834.46816521682</v>
      </c>
      <c r="D26" s="67">
        <v>0.10920000000000001</v>
      </c>
    </row>
    <row r="27" spans="1:4">
      <c r="A27" s="9" t="s">
        <v>1095</v>
      </c>
      <c r="B27" s="59" t="s">
        <v>28</v>
      </c>
      <c r="C27" s="66">
        <v>305441.30967018229</v>
      </c>
      <c r="D27" s="67">
        <v>0.16109999999999999</v>
      </c>
    </row>
    <row r="28" spans="1:4">
      <c r="A28" s="9" t="s">
        <v>1096</v>
      </c>
      <c r="B28" s="59" t="s">
        <v>29</v>
      </c>
      <c r="C28" s="66">
        <v>1208.8425232599111</v>
      </c>
      <c r="D28" s="67">
        <v>5.9999999999999995E-4</v>
      </c>
    </row>
    <row r="29" spans="1:4">
      <c r="A29" s="9" t="s">
        <v>1097</v>
      </c>
      <c r="B29" s="59" t="s">
        <v>30</v>
      </c>
      <c r="C29" s="66">
        <v>0</v>
      </c>
      <c r="D29" s="67">
        <v>0</v>
      </c>
    </row>
    <row r="30" spans="1:4">
      <c r="A30" s="9" t="s">
        <v>1098</v>
      </c>
      <c r="B30" s="59" t="s">
        <v>31</v>
      </c>
      <c r="C30" s="66">
        <v>40.908427595150002</v>
      </c>
      <c r="D30" s="67">
        <v>0</v>
      </c>
    </row>
    <row r="31" spans="1:4">
      <c r="A31" s="9" t="s">
        <v>1099</v>
      </c>
      <c r="B31" s="59" t="s">
        <v>32</v>
      </c>
      <c r="C31" s="66">
        <v>0</v>
      </c>
      <c r="D31" s="67">
        <v>0</v>
      </c>
    </row>
    <row r="32" spans="1:4">
      <c r="A32" s="9" t="s">
        <v>1100</v>
      </c>
      <c r="B32" s="58" t="s">
        <v>33</v>
      </c>
      <c r="C32" s="66">
        <v>42639.138748753605</v>
      </c>
      <c r="D32" s="67">
        <v>2.2499999999999999E-2</v>
      </c>
    </row>
    <row r="33" spans="1:4">
      <c r="A33" s="9" t="s">
        <v>1101</v>
      </c>
      <c r="B33" s="58" t="s">
        <v>34</v>
      </c>
      <c r="C33" s="66">
        <v>0</v>
      </c>
      <c r="D33" s="67">
        <v>0</v>
      </c>
    </row>
    <row r="34" spans="1:4">
      <c r="A34" s="9" t="s">
        <v>1102</v>
      </c>
      <c r="B34" s="58" t="s">
        <v>35</v>
      </c>
      <c r="C34" s="66">
        <v>73907.049467612596</v>
      </c>
      <c r="D34" s="67">
        <v>4.2000000000000003E-2</v>
      </c>
    </row>
    <row r="35" spans="1:4">
      <c r="A35" s="9" t="s">
        <v>1103</v>
      </c>
      <c r="B35" s="58" t="s">
        <v>36</v>
      </c>
      <c r="C35" s="66">
        <v>0</v>
      </c>
      <c r="D35" s="67">
        <v>0</v>
      </c>
    </row>
    <row r="36" spans="1:4">
      <c r="A36" s="9" t="s">
        <v>1104</v>
      </c>
      <c r="B36" s="58" t="s">
        <v>37</v>
      </c>
      <c r="C36" s="66">
        <v>12212.079855546999</v>
      </c>
      <c r="D36" s="67">
        <v>6.4000000000000003E-3</v>
      </c>
    </row>
    <row r="37" spans="1:4">
      <c r="A37" s="9"/>
      <c r="B37" s="60" t="s">
        <v>38</v>
      </c>
      <c r="C37" s="51"/>
      <c r="D37" s="51"/>
    </row>
    <row r="38" spans="1:4">
      <c r="A38" s="9" t="s">
        <v>1105</v>
      </c>
      <c r="B38" s="61" t="s">
        <v>39</v>
      </c>
      <c r="C38" s="66">
        <v>0</v>
      </c>
      <c r="D38" s="67">
        <v>0</v>
      </c>
    </row>
    <row r="39" spans="1:4">
      <c r="A39" s="9" t="s">
        <v>1106</v>
      </c>
      <c r="B39" s="61" t="s">
        <v>40</v>
      </c>
      <c r="C39" s="66">
        <v>0</v>
      </c>
      <c r="D39" s="67">
        <v>0</v>
      </c>
    </row>
    <row r="40" spans="1:4">
      <c r="A40" s="9" t="s">
        <v>1107</v>
      </c>
      <c r="B40" s="61" t="s">
        <v>41</v>
      </c>
      <c r="C40" s="66">
        <v>0</v>
      </c>
      <c r="D40" s="67">
        <v>0</v>
      </c>
    </row>
    <row r="41" spans="1:4">
      <c r="B41" s="61" t="s">
        <v>42</v>
      </c>
      <c r="C41" s="66">
        <v>1901445.2526476237</v>
      </c>
      <c r="D41" s="67">
        <v>1</v>
      </c>
    </row>
    <row r="42" spans="1:4">
      <c r="A42" s="9" t="s">
        <v>1108</v>
      </c>
      <c r="B42" s="62" t="s">
        <v>43</v>
      </c>
      <c r="C42" s="66">
        <v>102267.48792112534</v>
      </c>
      <c r="D42" s="67">
        <v>0</v>
      </c>
    </row>
    <row r="43" spans="1:4">
      <c r="B43" s="10" t="s">
        <v>200</v>
      </c>
    </row>
    <row r="44" spans="1:4">
      <c r="C44" s="82" t="s">
        <v>44</v>
      </c>
      <c r="D44" s="81" t="s">
        <v>45</v>
      </c>
    </row>
    <row r="45" spans="1:4">
      <c r="C45" s="12" t="s">
        <v>9</v>
      </c>
      <c r="D45" s="12" t="s">
        <v>10</v>
      </c>
    </row>
    <row r="46" spans="1:4">
      <c r="C46" t="s">
        <v>201</v>
      </c>
      <c r="D46">
        <v>3.5387</v>
      </c>
    </row>
    <row r="47" spans="1:4">
      <c r="C47" t="s">
        <v>109</v>
      </c>
      <c r="D47">
        <v>3.9127000000000001</v>
      </c>
    </row>
    <row r="48" spans="1:4">
      <c r="C48" t="s">
        <v>105</v>
      </c>
      <c r="D48">
        <v>3.3340000000000001</v>
      </c>
    </row>
    <row r="49" spans="3:4">
      <c r="C49" t="s">
        <v>112</v>
      </c>
      <c r="D49">
        <v>4.5869</v>
      </c>
    </row>
    <row r="50" spans="3:4" hidden="1"/>
    <row r="1048576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–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–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L25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  <c r="B2" t="s">
        <v>197</v>
      </c>
    </row>
    <row r="3" spans="1:12">
      <c r="A3" s="2" t="s">
        <v>2</v>
      </c>
      <c r="B3" t="s">
        <v>198</v>
      </c>
    </row>
    <row r="4" spans="1:12">
      <c r="A4" s="2" t="s">
        <v>3</v>
      </c>
      <c r="B4" t="s">
        <v>199</v>
      </c>
    </row>
    <row r="5" spans="1:12" ht="26.25" customHeight="1">
      <c r="A5" s="83" t="s">
        <v>46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2" s="16" customFormat="1">
      <c r="A6" s="85" t="s">
        <v>47</v>
      </c>
      <c r="B6" s="44" t="s">
        <v>48</v>
      </c>
      <c r="C6" s="44" t="s">
        <v>49</v>
      </c>
      <c r="D6" s="44" t="s">
        <v>50</v>
      </c>
      <c r="E6" s="44" t="s">
        <v>51</v>
      </c>
      <c r="F6" s="44" t="s">
        <v>52</v>
      </c>
      <c r="G6" s="44" t="s">
        <v>53</v>
      </c>
      <c r="H6" s="44" t="s">
        <v>54</v>
      </c>
      <c r="I6" s="44" t="s">
        <v>55</v>
      </c>
      <c r="J6" s="44" t="s">
        <v>56</v>
      </c>
      <c r="K6" s="44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5">
        <v>0</v>
      </c>
      <c r="I9" s="64">
        <f>I10</f>
        <v>258247.01046209698</v>
      </c>
      <c r="J9" s="65">
        <v>1</v>
      </c>
      <c r="K9" s="65">
        <v>0.1333</v>
      </c>
    </row>
    <row r="10" spans="1:12">
      <c r="A10" s="68" t="s">
        <v>202</v>
      </c>
      <c r="B10" s="23"/>
      <c r="C10" s="24"/>
      <c r="D10" s="24"/>
      <c r="E10" s="24"/>
      <c r="F10" s="24"/>
      <c r="G10" s="24"/>
      <c r="H10" s="69">
        <v>0</v>
      </c>
      <c r="I10" s="70">
        <f>I11+I15+I24</f>
        <v>258247.01046209698</v>
      </c>
      <c r="J10" s="69">
        <v>1</v>
      </c>
      <c r="K10" s="69">
        <v>0.1333</v>
      </c>
    </row>
    <row r="11" spans="1:12">
      <c r="A11" s="68" t="s">
        <v>203</v>
      </c>
      <c r="B11" s="23"/>
      <c r="C11" s="24"/>
      <c r="D11" s="24"/>
      <c r="E11" s="24"/>
      <c r="F11" s="24"/>
      <c r="G11" s="24"/>
      <c r="H11" s="69">
        <v>0</v>
      </c>
      <c r="I11" s="70">
        <f>I12+I13+I14</f>
        <v>171388.24304999999</v>
      </c>
      <c r="J11" s="69">
        <v>0.65639999999999998</v>
      </c>
      <c r="K11" s="69">
        <v>8.7499999999999994E-2</v>
      </c>
    </row>
    <row r="12" spans="1:12">
      <c r="A12" t="s">
        <v>204</v>
      </c>
      <c r="B12" t="s">
        <v>205</v>
      </c>
      <c r="C12" t="s">
        <v>206</v>
      </c>
      <c r="D12" t="s">
        <v>207</v>
      </c>
      <c r="E12" t="s">
        <v>208</v>
      </c>
      <c r="F12" t="s">
        <v>101</v>
      </c>
      <c r="G12" s="67">
        <v>0</v>
      </c>
      <c r="H12" s="67">
        <v>0</v>
      </c>
      <c r="I12" s="66">
        <v>1306.7436600000001</v>
      </c>
      <c r="J12" s="67">
        <v>5.1999999999999998E-3</v>
      </c>
      <c r="K12" s="67">
        <v>6.9999999999999999E-4</v>
      </c>
    </row>
    <row r="13" spans="1:12">
      <c r="A13" t="s">
        <v>209</v>
      </c>
      <c r="B13" t="s">
        <v>210</v>
      </c>
      <c r="C13" t="s">
        <v>211</v>
      </c>
      <c r="D13" t="s">
        <v>207</v>
      </c>
      <c r="E13" t="s">
        <v>208</v>
      </c>
      <c r="F13" t="s">
        <v>101</v>
      </c>
      <c r="G13" s="67">
        <v>0</v>
      </c>
      <c r="H13" s="67">
        <v>0</v>
      </c>
      <c r="I13" s="66">
        <f>158145.5072+5480</f>
        <v>163625.50719999999</v>
      </c>
      <c r="J13" s="67">
        <v>0.62570000000000003</v>
      </c>
      <c r="K13" s="67">
        <v>8.3400000000000002E-2</v>
      </c>
    </row>
    <row r="14" spans="1:12">
      <c r="A14" t="s">
        <v>212</v>
      </c>
      <c r="B14" t="s">
        <v>210</v>
      </c>
      <c r="C14" t="s">
        <v>211</v>
      </c>
      <c r="D14" t="s">
        <v>207</v>
      </c>
      <c r="E14" t="s">
        <v>208</v>
      </c>
      <c r="F14" t="s">
        <v>101</v>
      </c>
      <c r="G14" s="67">
        <v>0</v>
      </c>
      <c r="H14" s="67">
        <v>0</v>
      </c>
      <c r="I14" s="66">
        <v>6455.9921899999999</v>
      </c>
      <c r="J14" s="67">
        <v>2.5499999999999998E-2</v>
      </c>
      <c r="K14" s="67">
        <v>3.3999999999999998E-3</v>
      </c>
    </row>
    <row r="15" spans="1:12">
      <c r="A15" s="68" t="s">
        <v>213</v>
      </c>
      <c r="C15" s="14"/>
      <c r="H15" s="69">
        <v>0</v>
      </c>
      <c r="I15" s="70">
        <v>82770.984492097006</v>
      </c>
      <c r="J15" s="69">
        <v>0.32750000000000001</v>
      </c>
      <c r="K15" s="69">
        <v>4.3700000000000003E-2</v>
      </c>
    </row>
    <row r="16" spans="1:12">
      <c r="A16" t="s">
        <v>214</v>
      </c>
      <c r="B16" t="s">
        <v>215</v>
      </c>
      <c r="C16" t="s">
        <v>206</v>
      </c>
      <c r="D16" t="s">
        <v>207</v>
      </c>
      <c r="E16" t="s">
        <v>208</v>
      </c>
      <c r="F16" t="s">
        <v>109</v>
      </c>
      <c r="G16" s="67">
        <v>0</v>
      </c>
      <c r="H16" s="67">
        <v>0</v>
      </c>
      <c r="I16" s="66">
        <v>0.46862407900000003</v>
      </c>
      <c r="J16" s="67">
        <v>0</v>
      </c>
      <c r="K16" s="67">
        <v>0</v>
      </c>
    </row>
    <row r="17" spans="1:11">
      <c r="A17" t="s">
        <v>216</v>
      </c>
      <c r="B17" t="s">
        <v>217</v>
      </c>
      <c r="C17" t="s">
        <v>211</v>
      </c>
      <c r="D17" t="s">
        <v>207</v>
      </c>
      <c r="E17" t="s">
        <v>208</v>
      </c>
      <c r="F17" t="s">
        <v>109</v>
      </c>
      <c r="G17" s="67">
        <v>0</v>
      </c>
      <c r="H17" s="67">
        <v>0</v>
      </c>
      <c r="I17" s="66">
        <v>172.06540385100001</v>
      </c>
      <c r="J17" s="67">
        <v>6.9999999999999999E-4</v>
      </c>
      <c r="K17" s="67">
        <v>1E-4</v>
      </c>
    </row>
    <row r="18" spans="1:11">
      <c r="A18" t="s">
        <v>218</v>
      </c>
      <c r="B18" t="s">
        <v>219</v>
      </c>
      <c r="C18" t="s">
        <v>220</v>
      </c>
      <c r="D18" t="s">
        <v>207</v>
      </c>
      <c r="E18" t="s">
        <v>208</v>
      </c>
      <c r="F18" t="s">
        <v>105</v>
      </c>
      <c r="G18" s="67">
        <v>0</v>
      </c>
      <c r="H18" s="67">
        <v>0</v>
      </c>
      <c r="I18" s="66">
        <v>378.91453442</v>
      </c>
      <c r="J18" s="67">
        <v>1.5E-3</v>
      </c>
      <c r="K18" s="67">
        <v>2.0000000000000001E-4</v>
      </c>
    </row>
    <row r="19" spans="1:11">
      <c r="A19" t="s">
        <v>221</v>
      </c>
      <c r="B19" t="s">
        <v>222</v>
      </c>
      <c r="C19" t="s">
        <v>206</v>
      </c>
      <c r="D19" t="s">
        <v>207</v>
      </c>
      <c r="E19" t="s">
        <v>208</v>
      </c>
      <c r="F19" t="s">
        <v>105</v>
      </c>
      <c r="G19" s="67">
        <v>0</v>
      </c>
      <c r="H19" s="67">
        <v>0</v>
      </c>
      <c r="I19" s="66">
        <v>2062.1207416799998</v>
      </c>
      <c r="J19" s="67">
        <v>8.2000000000000007E-3</v>
      </c>
      <c r="K19" s="67">
        <v>1.1000000000000001E-3</v>
      </c>
    </row>
    <row r="20" spans="1:11">
      <c r="A20" t="s">
        <v>223</v>
      </c>
      <c r="B20" t="s">
        <v>224</v>
      </c>
      <c r="C20" t="s">
        <v>211</v>
      </c>
      <c r="D20" t="s">
        <v>207</v>
      </c>
      <c r="E20" t="s">
        <v>208</v>
      </c>
      <c r="F20" t="s">
        <v>105</v>
      </c>
      <c r="G20" s="67">
        <v>0</v>
      </c>
      <c r="H20" s="67">
        <v>0</v>
      </c>
      <c r="I20" s="66">
        <v>84740.155408820006</v>
      </c>
      <c r="J20" s="67">
        <v>0.33529999999999999</v>
      </c>
      <c r="K20" s="67">
        <v>4.4699999999999997E-2</v>
      </c>
    </row>
    <row r="21" spans="1:11">
      <c r="A21" t="s">
        <v>225</v>
      </c>
      <c r="B21" t="s">
        <v>224</v>
      </c>
      <c r="C21" t="s">
        <v>211</v>
      </c>
      <c r="D21" t="s">
        <v>207</v>
      </c>
      <c r="E21" t="s">
        <v>208</v>
      </c>
      <c r="F21" t="s">
        <v>105</v>
      </c>
      <c r="G21" s="67">
        <v>0</v>
      </c>
      <c r="H21" s="67">
        <v>0</v>
      </c>
      <c r="I21" s="66">
        <v>-4671.8151095200001</v>
      </c>
      <c r="J21" s="67">
        <v>-1.8499999999999999E-2</v>
      </c>
      <c r="K21" s="67">
        <v>-2.5000000000000001E-3</v>
      </c>
    </row>
    <row r="22" spans="1:11">
      <c r="A22" t="s">
        <v>226</v>
      </c>
      <c r="B22" t="s">
        <v>227</v>
      </c>
      <c r="C22" t="s">
        <v>211</v>
      </c>
      <c r="D22" t="s">
        <v>207</v>
      </c>
      <c r="E22" t="s">
        <v>208</v>
      </c>
      <c r="F22" t="s">
        <v>112</v>
      </c>
      <c r="G22" s="67">
        <v>0</v>
      </c>
      <c r="H22" s="67">
        <v>0</v>
      </c>
      <c r="I22" s="66">
        <v>87.377692859999996</v>
      </c>
      <c r="J22" s="67">
        <v>2.9999999999999997E-4</v>
      </c>
      <c r="K22" s="67">
        <v>0</v>
      </c>
    </row>
    <row r="23" spans="1:11">
      <c r="A23" t="s">
        <v>228</v>
      </c>
      <c r="B23" t="s">
        <v>229</v>
      </c>
      <c r="C23" t="s">
        <v>211</v>
      </c>
      <c r="D23" t="s">
        <v>207</v>
      </c>
      <c r="E23" t="s">
        <v>208</v>
      </c>
      <c r="F23" t="s">
        <v>201</v>
      </c>
      <c r="G23" s="67">
        <v>0</v>
      </c>
      <c r="H23" s="67">
        <v>0</v>
      </c>
      <c r="I23" s="66">
        <v>1.697195907</v>
      </c>
      <c r="J23" s="67">
        <v>0</v>
      </c>
      <c r="K23" s="67">
        <v>0</v>
      </c>
    </row>
    <row r="24" spans="1:11">
      <c r="A24" s="68" t="s">
        <v>230</v>
      </c>
      <c r="C24" s="14"/>
      <c r="H24" s="69">
        <v>0</v>
      </c>
      <c r="I24" s="70">
        <v>4087.7829200000001</v>
      </c>
      <c r="J24" s="69">
        <v>1.6199999999999999E-2</v>
      </c>
      <c r="K24" s="69">
        <v>2.2000000000000001E-3</v>
      </c>
    </row>
    <row r="25" spans="1:11">
      <c r="A25" t="s">
        <v>231</v>
      </c>
      <c r="B25" t="s">
        <v>232</v>
      </c>
      <c r="C25" t="s">
        <v>220</v>
      </c>
      <c r="D25" t="s">
        <v>207</v>
      </c>
      <c r="E25" t="s">
        <v>208</v>
      </c>
      <c r="F25" t="s">
        <v>101</v>
      </c>
      <c r="G25" s="67">
        <v>0</v>
      </c>
      <c r="H25" s="67">
        <v>0</v>
      </c>
      <c r="I25" s="66">
        <v>4083.6617200000001</v>
      </c>
      <c r="J25" s="67">
        <v>1.6199999999999999E-2</v>
      </c>
      <c r="K25" s="67">
        <v>2.2000000000000001E-3</v>
      </c>
    </row>
    <row r="26" spans="1:11">
      <c r="A26" t="s">
        <v>233</v>
      </c>
      <c r="B26" t="s">
        <v>234</v>
      </c>
      <c r="C26" t="s">
        <v>206</v>
      </c>
      <c r="D26" t="s">
        <v>207</v>
      </c>
      <c r="E26" t="s">
        <v>208</v>
      </c>
      <c r="F26" t="s">
        <v>101</v>
      </c>
      <c r="G26" s="67">
        <v>0</v>
      </c>
      <c r="H26" s="67">
        <v>0</v>
      </c>
      <c r="I26" s="66">
        <v>4.1212</v>
      </c>
      <c r="J26" s="67">
        <v>0</v>
      </c>
      <c r="K26" s="67">
        <v>0</v>
      </c>
    </row>
    <row r="27" spans="1:11">
      <c r="A27" s="68" t="s">
        <v>235</v>
      </c>
      <c r="C27" s="14"/>
      <c r="H27" s="69">
        <v>0</v>
      </c>
      <c r="I27" s="70">
        <v>0</v>
      </c>
      <c r="J27" s="69">
        <v>0</v>
      </c>
      <c r="K27" s="69">
        <v>0</v>
      </c>
    </row>
    <row r="28" spans="1:11">
      <c r="A28" t="s">
        <v>236</v>
      </c>
      <c r="B28" t="s">
        <v>236</v>
      </c>
      <c r="C28" s="14"/>
      <c r="D28" t="s">
        <v>236</v>
      </c>
      <c r="F28" t="s">
        <v>236</v>
      </c>
      <c r="G28" s="67">
        <v>0</v>
      </c>
      <c r="H28" s="67">
        <v>0</v>
      </c>
      <c r="I28" s="66">
        <v>0</v>
      </c>
      <c r="J28" s="67">
        <v>0</v>
      </c>
      <c r="K28" s="67">
        <v>0</v>
      </c>
    </row>
    <row r="29" spans="1:11">
      <c r="A29" s="68" t="s">
        <v>237</v>
      </c>
      <c r="C29" s="14"/>
      <c r="H29" s="69">
        <v>0</v>
      </c>
      <c r="I29" s="70">
        <v>0</v>
      </c>
      <c r="J29" s="69">
        <v>0</v>
      </c>
      <c r="K29" s="69">
        <v>0</v>
      </c>
    </row>
    <row r="30" spans="1:11">
      <c r="A30" t="s">
        <v>236</v>
      </c>
      <c r="B30" t="s">
        <v>236</v>
      </c>
      <c r="C30" s="14"/>
      <c r="D30" t="s">
        <v>236</v>
      </c>
      <c r="F30" t="s">
        <v>236</v>
      </c>
      <c r="G30" s="67">
        <v>0</v>
      </c>
      <c r="H30" s="67">
        <v>0</v>
      </c>
      <c r="I30" s="66">
        <v>0</v>
      </c>
      <c r="J30" s="67">
        <v>0</v>
      </c>
      <c r="K30" s="67">
        <v>0</v>
      </c>
    </row>
    <row r="31" spans="1:11">
      <c r="A31" s="68" t="s">
        <v>238</v>
      </c>
      <c r="C31" s="14"/>
      <c r="H31" s="69">
        <v>0</v>
      </c>
      <c r="I31" s="70">
        <v>0</v>
      </c>
      <c r="J31" s="69">
        <v>0</v>
      </c>
      <c r="K31" s="69">
        <v>0</v>
      </c>
    </row>
    <row r="32" spans="1:11">
      <c r="A32" t="s">
        <v>236</v>
      </c>
      <c r="B32" t="s">
        <v>236</v>
      </c>
      <c r="C32" s="14"/>
      <c r="D32" t="s">
        <v>236</v>
      </c>
      <c r="F32" t="s">
        <v>236</v>
      </c>
      <c r="G32" s="67">
        <v>0</v>
      </c>
      <c r="H32" s="67">
        <v>0</v>
      </c>
      <c r="I32" s="66">
        <v>0</v>
      </c>
      <c r="J32" s="67">
        <v>0</v>
      </c>
      <c r="K32" s="67">
        <v>0</v>
      </c>
    </row>
    <row r="33" spans="1:11">
      <c r="A33" s="68" t="s">
        <v>239</v>
      </c>
      <c r="C33" s="14"/>
      <c r="H33" s="69">
        <v>0</v>
      </c>
      <c r="I33" s="70">
        <v>0</v>
      </c>
      <c r="J33" s="69">
        <v>0</v>
      </c>
      <c r="K33" s="69">
        <v>0</v>
      </c>
    </row>
    <row r="34" spans="1:11">
      <c r="A34" t="s">
        <v>236</v>
      </c>
      <c r="B34" t="s">
        <v>236</v>
      </c>
      <c r="C34" s="14"/>
      <c r="D34" t="s">
        <v>236</v>
      </c>
      <c r="F34" t="s">
        <v>236</v>
      </c>
      <c r="G34" s="67">
        <v>0</v>
      </c>
      <c r="H34" s="67">
        <v>0</v>
      </c>
      <c r="I34" s="66">
        <v>0</v>
      </c>
      <c r="J34" s="67">
        <v>0</v>
      </c>
      <c r="K34" s="67">
        <v>0</v>
      </c>
    </row>
    <row r="35" spans="1:11">
      <c r="A35" s="68" t="s">
        <v>240</v>
      </c>
      <c r="C35" s="14"/>
      <c r="H35" s="69">
        <v>0</v>
      </c>
      <c r="I35" s="70">
        <v>0</v>
      </c>
      <c r="J35" s="69">
        <v>0</v>
      </c>
      <c r="K35" s="69">
        <v>0</v>
      </c>
    </row>
    <row r="36" spans="1:11">
      <c r="A36" s="68" t="s">
        <v>241</v>
      </c>
      <c r="C36" s="14"/>
      <c r="H36" s="69">
        <v>0</v>
      </c>
      <c r="I36" s="70">
        <v>0</v>
      </c>
      <c r="J36" s="69">
        <v>0</v>
      </c>
      <c r="K36" s="69">
        <v>0</v>
      </c>
    </row>
    <row r="37" spans="1:11">
      <c r="A37" t="s">
        <v>236</v>
      </c>
      <c r="B37" t="s">
        <v>236</v>
      </c>
      <c r="C37" s="14"/>
      <c r="D37" t="s">
        <v>236</v>
      </c>
      <c r="F37" t="s">
        <v>236</v>
      </c>
      <c r="G37" s="67">
        <v>0</v>
      </c>
      <c r="H37" s="67">
        <v>0</v>
      </c>
      <c r="I37" s="66">
        <v>0</v>
      </c>
      <c r="J37" s="67">
        <v>0</v>
      </c>
      <c r="K37" s="67">
        <v>0</v>
      </c>
    </row>
    <row r="38" spans="1:11">
      <c r="A38" s="68" t="s">
        <v>239</v>
      </c>
      <c r="C38" s="14"/>
      <c r="H38" s="69">
        <v>0</v>
      </c>
      <c r="I38" s="70">
        <v>0</v>
      </c>
      <c r="J38" s="69">
        <v>0</v>
      </c>
      <c r="K38" s="69">
        <v>0</v>
      </c>
    </row>
    <row r="39" spans="1:11">
      <c r="A39" t="s">
        <v>236</v>
      </c>
      <c r="B39" t="s">
        <v>236</v>
      </c>
      <c r="C39" s="14"/>
      <c r="D39" t="s">
        <v>236</v>
      </c>
      <c r="F39" t="s">
        <v>236</v>
      </c>
      <c r="G39" s="67">
        <v>0</v>
      </c>
      <c r="H39" s="67">
        <v>0</v>
      </c>
      <c r="I39" s="66">
        <v>0</v>
      </c>
      <c r="J39" s="67">
        <v>0</v>
      </c>
      <c r="K39" s="67">
        <v>0</v>
      </c>
    </row>
    <row r="40" spans="1:11">
      <c r="A40" t="s">
        <v>242</v>
      </c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A16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  <c r="B2" t="s">
        <v>197</v>
      </c>
    </row>
    <row r="3" spans="1:52">
      <c r="A3" s="2" t="s">
        <v>2</v>
      </c>
      <c r="B3" t="s">
        <v>198</v>
      </c>
    </row>
    <row r="4" spans="1:52">
      <c r="A4" s="2" t="s">
        <v>3</v>
      </c>
      <c r="B4" t="s">
        <v>199</v>
      </c>
    </row>
    <row r="5" spans="1:52" ht="21.75" customHeight="1">
      <c r="A5" s="88" t="s">
        <v>67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90"/>
    </row>
    <row r="6" spans="1:52" ht="27.7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3"/>
      <c r="AT6" s="16"/>
      <c r="AU6" s="16"/>
    </row>
    <row r="7" spans="1:52" s="16" customFormat="1" ht="76.5" customHeight="1">
      <c r="A7" s="41" t="s">
        <v>47</v>
      </c>
      <c r="B7" s="42" t="s">
        <v>48</v>
      </c>
      <c r="C7" s="42" t="s">
        <v>69</v>
      </c>
      <c r="D7" s="42" t="s">
        <v>50</v>
      </c>
      <c r="E7" s="42" t="s">
        <v>51</v>
      </c>
      <c r="F7" s="42" t="s">
        <v>70</v>
      </c>
      <c r="G7" s="42" t="s">
        <v>71</v>
      </c>
      <c r="H7" s="42" t="s">
        <v>52</v>
      </c>
      <c r="I7" s="42" t="s">
        <v>53</v>
      </c>
      <c r="J7" s="42" t="s">
        <v>54</v>
      </c>
      <c r="K7" s="42" t="s">
        <v>186</v>
      </c>
      <c r="L7" s="42" t="s">
        <v>187</v>
      </c>
      <c r="M7" s="94" t="s">
        <v>191</v>
      </c>
      <c r="N7" s="42" t="s">
        <v>55</v>
      </c>
      <c r="O7" s="42" t="s">
        <v>188</v>
      </c>
      <c r="P7" s="42" t="s">
        <v>56</v>
      </c>
      <c r="Q7" s="95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4">
        <v>5.76</v>
      </c>
      <c r="H10" s="7"/>
      <c r="I10" s="7"/>
      <c r="J10" s="65">
        <v>2.0000000000000001E-4</v>
      </c>
      <c r="K10" s="64">
        <v>202749733</v>
      </c>
      <c r="L10" s="7"/>
      <c r="M10" s="64">
        <v>0</v>
      </c>
      <c r="N10" s="64">
        <v>247013.4943359</v>
      </c>
      <c r="O10" s="7"/>
      <c r="P10" s="65">
        <v>1</v>
      </c>
      <c r="Q10" s="65">
        <v>0.1303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8" t="s">
        <v>202</v>
      </c>
      <c r="B11" s="14"/>
      <c r="C11" s="14"/>
      <c r="G11" s="70">
        <v>5.76</v>
      </c>
      <c r="J11" s="69">
        <v>2.0000000000000001E-4</v>
      </c>
      <c r="K11" s="70">
        <v>202749733</v>
      </c>
      <c r="M11" s="70">
        <v>0</v>
      </c>
      <c r="N11" s="70">
        <v>247013.4943359</v>
      </c>
      <c r="P11" s="69">
        <v>1</v>
      </c>
      <c r="Q11" s="69">
        <v>0.1303</v>
      </c>
    </row>
    <row r="12" spans="1:52">
      <c r="A12" s="68" t="s">
        <v>243</v>
      </c>
      <c r="B12" s="14"/>
      <c r="C12" s="14"/>
      <c r="G12" s="70">
        <v>1.1399999999999999</v>
      </c>
      <c r="J12" s="69">
        <v>-2.3599999999999999E-2</v>
      </c>
      <c r="K12" s="70">
        <v>51574126</v>
      </c>
      <c r="M12" s="70">
        <v>0</v>
      </c>
      <c r="N12" s="70">
        <v>67651.720684400003</v>
      </c>
      <c r="P12" s="69">
        <v>0.27389999999999998</v>
      </c>
      <c r="Q12" s="69">
        <v>3.5700000000000003E-2</v>
      </c>
    </row>
    <row r="13" spans="1:52">
      <c r="A13" s="68" t="s">
        <v>244</v>
      </c>
      <c r="B13" s="14"/>
      <c r="C13" s="14"/>
      <c r="G13" s="70">
        <v>1.1399999999999999</v>
      </c>
      <c r="J13" s="69">
        <v>-2.3599999999999999E-2</v>
      </c>
      <c r="K13" s="70">
        <v>51574126</v>
      </c>
      <c r="M13" s="70">
        <v>0</v>
      </c>
      <c r="N13" s="70">
        <v>67651.720684400003</v>
      </c>
      <c r="P13" s="69">
        <v>0.27389999999999998</v>
      </c>
      <c r="Q13" s="69">
        <v>3.5700000000000003E-2</v>
      </c>
    </row>
    <row r="14" spans="1:52">
      <c r="A14" t="s">
        <v>245</v>
      </c>
      <c r="B14" t="s">
        <v>246</v>
      </c>
      <c r="C14" t="s">
        <v>99</v>
      </c>
      <c r="D14" t="s">
        <v>247</v>
      </c>
      <c r="F14" t="s">
        <v>248</v>
      </c>
      <c r="G14" s="66">
        <v>0.33</v>
      </c>
      <c r="H14" t="s">
        <v>101</v>
      </c>
      <c r="I14" s="67">
        <v>0.04</v>
      </c>
      <c r="J14" s="67">
        <v>-2.9100000000000001E-2</v>
      </c>
      <c r="K14" s="66">
        <v>27627679</v>
      </c>
      <c r="L14" s="66">
        <v>137.24</v>
      </c>
      <c r="M14" s="66">
        <v>0</v>
      </c>
      <c r="N14" s="66">
        <v>37916.226659599997</v>
      </c>
      <c r="O14" s="67">
        <v>2.3999999999999998E-3</v>
      </c>
      <c r="P14" s="67">
        <v>0.1535</v>
      </c>
      <c r="Q14" s="67">
        <v>0.02</v>
      </c>
    </row>
    <row r="15" spans="1:52">
      <c r="A15" t="s">
        <v>249</v>
      </c>
      <c r="B15" t="s">
        <v>250</v>
      </c>
      <c r="C15" t="s">
        <v>99</v>
      </c>
      <c r="D15" t="s">
        <v>247</v>
      </c>
      <c r="F15" t="s">
        <v>251</v>
      </c>
      <c r="G15" s="66">
        <v>3.14</v>
      </c>
      <c r="H15" t="s">
        <v>101</v>
      </c>
      <c r="I15" s="67">
        <v>0.04</v>
      </c>
      <c r="J15" s="67">
        <v>-1.4500000000000001E-2</v>
      </c>
      <c r="K15" s="66">
        <v>7469750</v>
      </c>
      <c r="L15" s="66">
        <v>150.19</v>
      </c>
      <c r="M15" s="66">
        <v>0</v>
      </c>
      <c r="N15" s="66">
        <v>11218.817525</v>
      </c>
      <c r="O15" s="67">
        <v>5.0000000000000001E-4</v>
      </c>
      <c r="P15" s="67">
        <v>4.5400000000000003E-2</v>
      </c>
      <c r="Q15" s="67">
        <v>5.8999999999999999E-3</v>
      </c>
    </row>
    <row r="16" spans="1:52">
      <c r="A16" t="s">
        <v>252</v>
      </c>
      <c r="B16" t="s">
        <v>253</v>
      </c>
      <c r="C16" t="s">
        <v>99</v>
      </c>
      <c r="D16" t="s">
        <v>247</v>
      </c>
      <c r="F16" t="s">
        <v>248</v>
      </c>
      <c r="G16" s="66">
        <v>1.48</v>
      </c>
      <c r="H16" t="s">
        <v>101</v>
      </c>
      <c r="I16" s="67">
        <v>2.75E-2</v>
      </c>
      <c r="J16" s="67">
        <v>-1.8200000000000001E-2</v>
      </c>
      <c r="K16" s="66">
        <v>14733012</v>
      </c>
      <c r="L16" s="66">
        <v>112.49</v>
      </c>
      <c r="M16" s="66">
        <v>0</v>
      </c>
      <c r="N16" s="66">
        <v>16573.165198800001</v>
      </c>
      <c r="O16" s="67">
        <v>8.0000000000000004E-4</v>
      </c>
      <c r="P16" s="67">
        <v>6.7100000000000007E-2</v>
      </c>
      <c r="Q16" s="67">
        <v>8.6999999999999994E-3</v>
      </c>
    </row>
    <row r="17" spans="1:17">
      <c r="A17" t="s">
        <v>254</v>
      </c>
      <c r="B17" t="s">
        <v>255</v>
      </c>
      <c r="C17" t="s">
        <v>99</v>
      </c>
      <c r="D17" t="s">
        <v>247</v>
      </c>
      <c r="F17" t="s">
        <v>256</v>
      </c>
      <c r="G17" s="66">
        <v>2.4500000000000002</v>
      </c>
      <c r="H17" t="s">
        <v>101</v>
      </c>
      <c r="I17" s="67">
        <v>1.7500000000000002E-2</v>
      </c>
      <c r="J17" s="67">
        <v>-1.5599999999999999E-2</v>
      </c>
      <c r="K17" s="66">
        <v>1743685</v>
      </c>
      <c r="L17" s="66">
        <v>111.46</v>
      </c>
      <c r="M17" s="66">
        <v>0</v>
      </c>
      <c r="N17" s="66">
        <v>1943.511301</v>
      </c>
      <c r="O17" s="67">
        <v>1E-4</v>
      </c>
      <c r="P17" s="67">
        <v>7.9000000000000008E-3</v>
      </c>
      <c r="Q17" s="67">
        <v>1E-3</v>
      </c>
    </row>
    <row r="18" spans="1:17">
      <c r="A18" s="68" t="s">
        <v>257</v>
      </c>
      <c r="B18" s="14"/>
      <c r="C18" s="14"/>
      <c r="G18" s="70">
        <v>7.51</v>
      </c>
      <c r="J18" s="69">
        <v>9.1999999999999998E-3</v>
      </c>
      <c r="K18" s="70">
        <v>151175607</v>
      </c>
      <c r="M18" s="70">
        <v>0</v>
      </c>
      <c r="N18" s="70">
        <v>179361.7736515</v>
      </c>
      <c r="P18" s="69">
        <v>0.72609999999999997</v>
      </c>
      <c r="Q18" s="69">
        <v>9.4600000000000004E-2</v>
      </c>
    </row>
    <row r="19" spans="1:17">
      <c r="A19" s="68" t="s">
        <v>258</v>
      </c>
      <c r="B19" s="14"/>
      <c r="C19" s="14"/>
      <c r="G19" s="70">
        <v>0</v>
      </c>
      <c r="J19" s="69">
        <v>0</v>
      </c>
      <c r="K19" s="70">
        <v>0</v>
      </c>
      <c r="M19" s="70">
        <v>0</v>
      </c>
      <c r="N19" s="70">
        <v>0</v>
      </c>
      <c r="P19" s="69">
        <v>0</v>
      </c>
      <c r="Q19" s="69">
        <v>0</v>
      </c>
    </row>
    <row r="20" spans="1:17">
      <c r="A20" t="s">
        <v>236</v>
      </c>
      <c r="B20" t="s">
        <v>236</v>
      </c>
      <c r="C20" s="14"/>
      <c r="D20" t="s">
        <v>236</v>
      </c>
      <c r="G20" s="66">
        <v>0</v>
      </c>
      <c r="H20" t="s">
        <v>236</v>
      </c>
      <c r="I20" s="67">
        <v>0</v>
      </c>
      <c r="J20" s="67">
        <v>0</v>
      </c>
      <c r="K20" s="66">
        <v>0</v>
      </c>
      <c r="L20" s="66">
        <v>0</v>
      </c>
      <c r="N20" s="66">
        <v>0</v>
      </c>
      <c r="O20" s="67">
        <v>0</v>
      </c>
      <c r="P20" s="67">
        <v>0</v>
      </c>
      <c r="Q20" s="67">
        <v>0</v>
      </c>
    </row>
    <row r="21" spans="1:17">
      <c r="A21" s="68" t="s">
        <v>259</v>
      </c>
      <c r="B21" s="14"/>
      <c r="C21" s="14"/>
      <c r="G21" s="70">
        <v>7.51</v>
      </c>
      <c r="J21" s="69">
        <v>9.1999999999999998E-3</v>
      </c>
      <c r="K21" s="70">
        <v>151175607</v>
      </c>
      <c r="M21" s="70">
        <v>0</v>
      </c>
      <c r="N21" s="70">
        <v>179361.7736515</v>
      </c>
      <c r="P21" s="69">
        <v>0.72609999999999997</v>
      </c>
      <c r="Q21" s="69">
        <v>9.4600000000000004E-2</v>
      </c>
    </row>
    <row r="22" spans="1:17">
      <c r="A22" t="s">
        <v>260</v>
      </c>
      <c r="B22" t="s">
        <v>261</v>
      </c>
      <c r="C22" t="s">
        <v>99</v>
      </c>
      <c r="D22" t="s">
        <v>247</v>
      </c>
      <c r="F22" t="s">
        <v>262</v>
      </c>
      <c r="G22" s="66">
        <v>5.73</v>
      </c>
      <c r="H22" t="s">
        <v>101</v>
      </c>
      <c r="I22" s="67">
        <v>0.02</v>
      </c>
      <c r="J22" s="67">
        <v>6.4999999999999997E-3</v>
      </c>
      <c r="K22" s="66">
        <v>4125469</v>
      </c>
      <c r="L22" s="66">
        <v>107.9</v>
      </c>
      <c r="M22" s="66">
        <v>0</v>
      </c>
      <c r="N22" s="66">
        <v>4451.3810510000003</v>
      </c>
      <c r="O22" s="67">
        <v>2.0000000000000001E-4</v>
      </c>
      <c r="P22" s="67">
        <v>1.7999999999999999E-2</v>
      </c>
      <c r="Q22" s="67">
        <v>2.3E-3</v>
      </c>
    </row>
    <row r="23" spans="1:17">
      <c r="A23" t="s">
        <v>263</v>
      </c>
      <c r="B23" t="s">
        <v>264</v>
      </c>
      <c r="C23" t="s">
        <v>99</v>
      </c>
      <c r="D23" t="s">
        <v>247</v>
      </c>
      <c r="F23" t="s">
        <v>265</v>
      </c>
      <c r="G23" s="66">
        <v>8.65</v>
      </c>
      <c r="H23" t="s">
        <v>101</v>
      </c>
      <c r="I23" s="67">
        <v>0.01</v>
      </c>
      <c r="J23" s="67">
        <v>1.11E-2</v>
      </c>
      <c r="K23" s="66">
        <v>8590963</v>
      </c>
      <c r="L23" s="66">
        <v>99.2</v>
      </c>
      <c r="M23" s="66">
        <v>0</v>
      </c>
      <c r="N23" s="66">
        <v>8522.2352960000007</v>
      </c>
      <c r="O23" s="67">
        <v>4.0000000000000002E-4</v>
      </c>
      <c r="P23" s="67">
        <v>3.4500000000000003E-2</v>
      </c>
      <c r="Q23" s="67">
        <v>4.4999999999999997E-3</v>
      </c>
    </row>
    <row r="24" spans="1:17">
      <c r="A24" t="s">
        <v>266</v>
      </c>
      <c r="B24" t="s">
        <v>267</v>
      </c>
      <c r="C24" t="s">
        <v>99</v>
      </c>
      <c r="D24" t="s">
        <v>247</v>
      </c>
      <c r="F24" t="s">
        <v>268</v>
      </c>
      <c r="G24" s="66">
        <v>18.28</v>
      </c>
      <c r="H24" t="s">
        <v>101</v>
      </c>
      <c r="I24" s="67">
        <v>3.7499999999999999E-2</v>
      </c>
      <c r="J24" s="67">
        <v>2.18E-2</v>
      </c>
      <c r="K24" s="66">
        <v>4831574</v>
      </c>
      <c r="L24" s="66">
        <v>130.9</v>
      </c>
      <c r="M24" s="66">
        <v>0</v>
      </c>
      <c r="N24" s="66">
        <v>6324.530366</v>
      </c>
      <c r="O24" s="67">
        <v>2.0000000000000001E-4</v>
      </c>
      <c r="P24" s="67">
        <v>2.5600000000000001E-2</v>
      </c>
      <c r="Q24" s="67">
        <v>3.3E-3</v>
      </c>
    </row>
    <row r="25" spans="1:17">
      <c r="A25" t="s">
        <v>269</v>
      </c>
      <c r="B25" t="s">
        <v>270</v>
      </c>
      <c r="C25" t="s">
        <v>99</v>
      </c>
      <c r="D25" t="s">
        <v>247</v>
      </c>
      <c r="F25" t="s">
        <v>271</v>
      </c>
      <c r="G25" s="66">
        <v>14.26</v>
      </c>
      <c r="H25" t="s">
        <v>101</v>
      </c>
      <c r="I25" s="67">
        <v>1.4999999999999999E-2</v>
      </c>
      <c r="J25" s="67">
        <v>1.7899999999999999E-2</v>
      </c>
      <c r="K25" s="66">
        <v>9589234</v>
      </c>
      <c r="L25" s="66">
        <v>97.2</v>
      </c>
      <c r="M25" s="66">
        <v>0</v>
      </c>
      <c r="N25" s="66">
        <v>9320.7354479999995</v>
      </c>
      <c r="O25" s="67">
        <v>5.9999999999999995E-4</v>
      </c>
      <c r="P25" s="67">
        <v>3.7699999999999997E-2</v>
      </c>
      <c r="Q25" s="67">
        <v>4.8999999999999998E-3</v>
      </c>
    </row>
    <row r="26" spans="1:17">
      <c r="A26" t="s">
        <v>272</v>
      </c>
      <c r="B26" t="s">
        <v>273</v>
      </c>
      <c r="C26" t="s">
        <v>99</v>
      </c>
      <c r="D26" t="s">
        <v>247</v>
      </c>
      <c r="F26" t="s">
        <v>274</v>
      </c>
      <c r="G26" s="66">
        <v>6.95</v>
      </c>
      <c r="H26" t="s">
        <v>101</v>
      </c>
      <c r="I26" s="67">
        <v>2.2499999999999999E-2</v>
      </c>
      <c r="J26" s="67">
        <v>8.6999999999999994E-3</v>
      </c>
      <c r="K26" s="66">
        <v>52235551</v>
      </c>
      <c r="L26" s="66">
        <v>111.08</v>
      </c>
      <c r="M26" s="66">
        <v>0</v>
      </c>
      <c r="N26" s="66">
        <v>58023.250050800001</v>
      </c>
      <c r="O26" s="67">
        <v>2.8E-3</v>
      </c>
      <c r="P26" s="67">
        <v>0.2349</v>
      </c>
      <c r="Q26" s="67">
        <v>3.0599999999999999E-2</v>
      </c>
    </row>
    <row r="27" spans="1:17">
      <c r="A27" t="s">
        <v>275</v>
      </c>
      <c r="B27" t="s">
        <v>276</v>
      </c>
      <c r="C27" t="s">
        <v>99</v>
      </c>
      <c r="D27" t="s">
        <v>247</v>
      </c>
      <c r="F27" t="s">
        <v>262</v>
      </c>
      <c r="G27" s="66">
        <v>4.26</v>
      </c>
      <c r="H27" t="s">
        <v>101</v>
      </c>
      <c r="I27" s="67">
        <v>1.7500000000000002E-2</v>
      </c>
      <c r="J27" s="67">
        <v>4.1999999999999997E-3</v>
      </c>
      <c r="K27" s="66">
        <v>4275804</v>
      </c>
      <c r="L27" s="66">
        <v>106.81</v>
      </c>
      <c r="M27" s="66">
        <v>0</v>
      </c>
      <c r="N27" s="66">
        <v>4566.9862524</v>
      </c>
      <c r="O27" s="67">
        <v>2.0000000000000001E-4</v>
      </c>
      <c r="P27" s="67">
        <v>1.8499999999999999E-2</v>
      </c>
      <c r="Q27" s="67">
        <v>2.3999999999999998E-3</v>
      </c>
    </row>
    <row r="28" spans="1:17">
      <c r="A28" t="s">
        <v>277</v>
      </c>
      <c r="B28" t="s">
        <v>278</v>
      </c>
      <c r="C28" t="s">
        <v>99</v>
      </c>
      <c r="D28" t="s">
        <v>247</v>
      </c>
      <c r="F28" t="s">
        <v>279</v>
      </c>
      <c r="G28" s="66">
        <v>2.33</v>
      </c>
      <c r="H28" t="s">
        <v>101</v>
      </c>
      <c r="I28" s="67">
        <v>1.5E-3</v>
      </c>
      <c r="J28" s="67">
        <v>1.8E-3</v>
      </c>
      <c r="K28" s="66">
        <v>16451887</v>
      </c>
      <c r="L28" s="66">
        <v>100.02</v>
      </c>
      <c r="M28" s="66">
        <v>0</v>
      </c>
      <c r="N28" s="66">
        <v>16455.177377399999</v>
      </c>
      <c r="O28" s="67">
        <v>1E-3</v>
      </c>
      <c r="P28" s="67">
        <v>6.6600000000000006E-2</v>
      </c>
      <c r="Q28" s="67">
        <v>8.6999999999999994E-3</v>
      </c>
    </row>
    <row r="29" spans="1:17">
      <c r="A29" t="s">
        <v>280</v>
      </c>
      <c r="B29" t="s">
        <v>281</v>
      </c>
      <c r="C29" t="s">
        <v>99</v>
      </c>
      <c r="D29" t="s">
        <v>247</v>
      </c>
      <c r="F29" t="s">
        <v>282</v>
      </c>
      <c r="G29" s="66">
        <v>4.8899999999999997</v>
      </c>
      <c r="H29" t="s">
        <v>101</v>
      </c>
      <c r="I29" s="67">
        <v>6.25E-2</v>
      </c>
      <c r="J29" s="67">
        <v>5.7999999999999996E-3</v>
      </c>
      <c r="K29" s="66">
        <v>39225218</v>
      </c>
      <c r="L29" s="66">
        <v>133.69</v>
      </c>
      <c r="M29" s="66">
        <v>0</v>
      </c>
      <c r="N29" s="66">
        <v>52440.1939442</v>
      </c>
      <c r="O29" s="67">
        <v>2.3999999999999998E-3</v>
      </c>
      <c r="P29" s="67">
        <v>0.21229999999999999</v>
      </c>
      <c r="Q29" s="67">
        <v>2.7699999999999999E-2</v>
      </c>
    </row>
    <row r="30" spans="1:17">
      <c r="A30" t="s">
        <v>283</v>
      </c>
      <c r="B30" t="s">
        <v>284</v>
      </c>
      <c r="C30" t="s">
        <v>99</v>
      </c>
      <c r="D30" t="s">
        <v>247</v>
      </c>
      <c r="F30" t="s">
        <v>285</v>
      </c>
      <c r="G30" s="66">
        <v>14.61</v>
      </c>
      <c r="H30" t="s">
        <v>101</v>
      </c>
      <c r="I30" s="67">
        <v>5.5E-2</v>
      </c>
      <c r="J30" s="67">
        <v>1.89E-2</v>
      </c>
      <c r="K30" s="66">
        <v>11849907</v>
      </c>
      <c r="L30" s="66">
        <v>162.51</v>
      </c>
      <c r="M30" s="66">
        <v>0</v>
      </c>
      <c r="N30" s="66">
        <v>19257.283865699999</v>
      </c>
      <c r="O30" s="67">
        <v>5.9999999999999995E-4</v>
      </c>
      <c r="P30" s="67">
        <v>7.8E-2</v>
      </c>
      <c r="Q30" s="67">
        <v>1.0200000000000001E-2</v>
      </c>
    </row>
    <row r="31" spans="1:17">
      <c r="A31" s="68" t="s">
        <v>286</v>
      </c>
      <c r="B31" s="14"/>
      <c r="C31" s="14"/>
      <c r="G31" s="70">
        <v>0</v>
      </c>
      <c r="J31" s="69">
        <v>0</v>
      </c>
      <c r="K31" s="70">
        <v>0</v>
      </c>
      <c r="M31" s="70">
        <v>0</v>
      </c>
      <c r="N31" s="70">
        <v>0</v>
      </c>
      <c r="P31" s="69">
        <v>0</v>
      </c>
      <c r="Q31" s="69">
        <v>0</v>
      </c>
    </row>
    <row r="32" spans="1:17">
      <c r="A32" t="s">
        <v>236</v>
      </c>
      <c r="B32" t="s">
        <v>236</v>
      </c>
      <c r="C32" s="14"/>
      <c r="D32" t="s">
        <v>236</v>
      </c>
      <c r="G32" s="66">
        <v>0</v>
      </c>
      <c r="H32" t="s">
        <v>236</v>
      </c>
      <c r="I32" s="67">
        <v>0</v>
      </c>
      <c r="J32" s="67">
        <v>0</v>
      </c>
      <c r="K32" s="66">
        <v>0</v>
      </c>
      <c r="L32" s="66">
        <v>0</v>
      </c>
      <c r="N32" s="66">
        <v>0</v>
      </c>
      <c r="O32" s="67">
        <v>0</v>
      </c>
      <c r="P32" s="67">
        <v>0</v>
      </c>
      <c r="Q32" s="67">
        <v>0</v>
      </c>
    </row>
    <row r="33" spans="1:17">
      <c r="A33" s="68" t="s">
        <v>287</v>
      </c>
      <c r="B33" s="14"/>
      <c r="C33" s="14"/>
      <c r="G33" s="70">
        <v>0</v>
      </c>
      <c r="J33" s="69">
        <v>0</v>
      </c>
      <c r="K33" s="70">
        <v>0</v>
      </c>
      <c r="M33" s="70">
        <v>0</v>
      </c>
      <c r="N33" s="70">
        <v>0</v>
      </c>
      <c r="P33" s="69">
        <v>0</v>
      </c>
      <c r="Q33" s="69">
        <v>0</v>
      </c>
    </row>
    <row r="34" spans="1:17">
      <c r="A34" t="s">
        <v>236</v>
      </c>
      <c r="B34" t="s">
        <v>236</v>
      </c>
      <c r="C34" s="14"/>
      <c r="D34" t="s">
        <v>236</v>
      </c>
      <c r="G34" s="66">
        <v>0</v>
      </c>
      <c r="H34" t="s">
        <v>236</v>
      </c>
      <c r="I34" s="67">
        <v>0</v>
      </c>
      <c r="J34" s="67">
        <v>0</v>
      </c>
      <c r="K34" s="66">
        <v>0</v>
      </c>
      <c r="L34" s="66">
        <v>0</v>
      </c>
      <c r="N34" s="66">
        <v>0</v>
      </c>
      <c r="O34" s="67">
        <v>0</v>
      </c>
      <c r="P34" s="67">
        <v>0</v>
      </c>
      <c r="Q34" s="67">
        <v>0</v>
      </c>
    </row>
    <row r="35" spans="1:17">
      <c r="A35" s="68" t="s">
        <v>240</v>
      </c>
      <c r="B35" s="14"/>
      <c r="C35" s="14"/>
      <c r="G35" s="70">
        <v>0</v>
      </c>
      <c r="J35" s="69">
        <v>0</v>
      </c>
      <c r="K35" s="70">
        <v>0</v>
      </c>
      <c r="M35" s="70">
        <v>0</v>
      </c>
      <c r="N35" s="70">
        <v>0</v>
      </c>
      <c r="P35" s="69">
        <v>0</v>
      </c>
      <c r="Q35" s="69">
        <v>0</v>
      </c>
    </row>
    <row r="36" spans="1:17">
      <c r="A36" s="68" t="s">
        <v>288</v>
      </c>
      <c r="B36" s="14"/>
      <c r="C36" s="14"/>
      <c r="G36" s="70">
        <v>0</v>
      </c>
      <c r="J36" s="69">
        <v>0</v>
      </c>
      <c r="K36" s="70">
        <v>0</v>
      </c>
      <c r="M36" s="70">
        <v>0</v>
      </c>
      <c r="N36" s="70">
        <v>0</v>
      </c>
      <c r="P36" s="69">
        <v>0</v>
      </c>
      <c r="Q36" s="69">
        <v>0</v>
      </c>
    </row>
    <row r="37" spans="1:17">
      <c r="A37" t="s">
        <v>236</v>
      </c>
      <c r="B37" t="s">
        <v>236</v>
      </c>
      <c r="C37" s="14"/>
      <c r="D37" t="s">
        <v>236</v>
      </c>
      <c r="G37" s="66">
        <v>0</v>
      </c>
      <c r="H37" t="s">
        <v>236</v>
      </c>
      <c r="I37" s="67">
        <v>0</v>
      </c>
      <c r="J37" s="67">
        <v>0</v>
      </c>
      <c r="K37" s="66">
        <v>0</v>
      </c>
      <c r="L37" s="66">
        <v>0</v>
      </c>
      <c r="N37" s="66">
        <v>0</v>
      </c>
      <c r="O37" s="67">
        <v>0</v>
      </c>
      <c r="P37" s="67">
        <v>0</v>
      </c>
      <c r="Q37" s="67">
        <v>0</v>
      </c>
    </row>
    <row r="38" spans="1:17">
      <c r="A38" s="68" t="s">
        <v>289</v>
      </c>
      <c r="B38" s="14"/>
      <c r="C38" s="14"/>
      <c r="G38" s="70">
        <v>0</v>
      </c>
      <c r="J38" s="69">
        <v>0</v>
      </c>
      <c r="K38" s="70">
        <v>0</v>
      </c>
      <c r="M38" s="70">
        <v>0</v>
      </c>
      <c r="N38" s="70">
        <v>0</v>
      </c>
      <c r="P38" s="69">
        <v>0</v>
      </c>
      <c r="Q38" s="69">
        <v>0</v>
      </c>
    </row>
    <row r="39" spans="1:17">
      <c r="A39" t="s">
        <v>236</v>
      </c>
      <c r="B39" t="s">
        <v>236</v>
      </c>
      <c r="C39" s="14"/>
      <c r="D39" t="s">
        <v>236</v>
      </c>
      <c r="G39" s="66">
        <v>0</v>
      </c>
      <c r="H39" t="s">
        <v>236</v>
      </c>
      <c r="I39" s="67">
        <v>0</v>
      </c>
      <c r="J39" s="67">
        <v>0</v>
      </c>
      <c r="K39" s="66">
        <v>0</v>
      </c>
      <c r="L39" s="66">
        <v>0</v>
      </c>
      <c r="N39" s="66">
        <v>0</v>
      </c>
      <c r="O39" s="67">
        <v>0</v>
      </c>
      <c r="P39" s="67">
        <v>0</v>
      </c>
      <c r="Q39" s="67">
        <v>0</v>
      </c>
    </row>
    <row r="40" spans="1:17">
      <c r="A40" s="86" t="s">
        <v>290</v>
      </c>
      <c r="B40" s="14"/>
      <c r="C40" s="14"/>
    </row>
    <row r="41" spans="1:17">
      <c r="A41" s="86" t="s">
        <v>291</v>
      </c>
      <c r="B41" s="14"/>
      <c r="C41" s="14"/>
    </row>
    <row r="42" spans="1:17">
      <c r="A42" s="86" t="s">
        <v>292</v>
      </c>
      <c r="B42" s="14"/>
      <c r="C42" s="14"/>
    </row>
    <row r="43" spans="1:17">
      <c r="A43" s="86" t="s">
        <v>293</v>
      </c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  <c r="B2" t="s">
        <v>197</v>
      </c>
    </row>
    <row r="3" spans="1:67">
      <c r="A3" s="2" t="s">
        <v>2</v>
      </c>
      <c r="B3" t="s">
        <v>198</v>
      </c>
    </row>
    <row r="4" spans="1:67">
      <c r="A4" s="2" t="s">
        <v>3</v>
      </c>
      <c r="B4" t="s">
        <v>199</v>
      </c>
    </row>
    <row r="5" spans="1:67" ht="26.25" customHeight="1">
      <c r="A5" s="87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7"/>
      <c r="BO5" s="16"/>
    </row>
    <row r="6" spans="1:67" ht="26.25" customHeight="1">
      <c r="A6" s="87" t="s">
        <v>81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  <c r="BJ6" s="16"/>
      <c r="BO6" s="16"/>
    </row>
    <row r="7" spans="1:67" s="16" customFormat="1" ht="20.25">
      <c r="A7" s="98" t="s">
        <v>47</v>
      </c>
      <c r="B7" s="44" t="s">
        <v>48</v>
      </c>
      <c r="C7" s="44" t="s">
        <v>69</v>
      </c>
      <c r="D7" s="44" t="s">
        <v>82</v>
      </c>
      <c r="E7" s="44" t="s">
        <v>49</v>
      </c>
      <c r="F7" s="44" t="s">
        <v>83</v>
      </c>
      <c r="G7" s="44" t="s">
        <v>50</v>
      </c>
      <c r="H7" s="44" t="s">
        <v>51</v>
      </c>
      <c r="I7" s="44" t="s">
        <v>70</v>
      </c>
      <c r="J7" s="44" t="s">
        <v>71</v>
      </c>
      <c r="K7" s="44" t="s">
        <v>52</v>
      </c>
      <c r="L7" s="44" t="s">
        <v>53</v>
      </c>
      <c r="M7" s="44" t="s">
        <v>54</v>
      </c>
      <c r="N7" s="44" t="s">
        <v>186</v>
      </c>
      <c r="O7" s="44" t="s">
        <v>187</v>
      </c>
      <c r="P7" s="94" t="s">
        <v>191</v>
      </c>
      <c r="Q7" s="44" t="s">
        <v>55</v>
      </c>
      <c r="R7" s="44" t="s">
        <v>72</v>
      </c>
      <c r="S7" s="44" t="s">
        <v>56</v>
      </c>
      <c r="T7" s="99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2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3" t="s">
        <v>7</v>
      </c>
      <c r="BJ8" s="14"/>
      <c r="BL8" s="14"/>
      <c r="BO8" s="20"/>
    </row>
    <row r="9" spans="1:67" s="20" customFormat="1" ht="18" customHeight="1">
      <c r="A9" s="34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5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6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4">
        <v>0</v>
      </c>
      <c r="O10" s="28"/>
      <c r="P10" s="64">
        <v>0</v>
      </c>
      <c r="Q10" s="64">
        <v>0</v>
      </c>
      <c r="R10" s="7"/>
      <c r="S10" s="65">
        <v>0</v>
      </c>
      <c r="T10" s="65">
        <v>0</v>
      </c>
      <c r="U10" s="30"/>
      <c r="BJ10" s="14"/>
      <c r="BK10" s="16"/>
      <c r="BL10" s="14"/>
      <c r="BO10" s="14"/>
    </row>
    <row r="11" spans="1:67">
      <c r="A11" s="68" t="s">
        <v>202</v>
      </c>
      <c r="B11" s="14"/>
      <c r="C11" s="14"/>
      <c r="D11" s="14"/>
      <c r="E11" s="14"/>
      <c r="F11" s="14"/>
      <c r="J11" s="70">
        <v>0</v>
      </c>
      <c r="M11" s="69">
        <v>0</v>
      </c>
      <c r="N11" s="70">
        <v>0</v>
      </c>
      <c r="P11" s="70">
        <v>0</v>
      </c>
      <c r="Q11" s="70">
        <v>0</v>
      </c>
      <c r="S11" s="69">
        <v>0</v>
      </c>
      <c r="T11" s="69">
        <v>0</v>
      </c>
    </row>
    <row r="12" spans="1:67">
      <c r="A12" s="68" t="s">
        <v>294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t="s">
        <v>236</v>
      </c>
      <c r="B13" t="s">
        <v>236</v>
      </c>
      <c r="C13" s="14"/>
      <c r="D13" s="14"/>
      <c r="E13" s="14"/>
      <c r="F13" t="s">
        <v>236</v>
      </c>
      <c r="G13" t="s">
        <v>236</v>
      </c>
      <c r="J13" s="66">
        <v>0</v>
      </c>
      <c r="K13" t="s">
        <v>236</v>
      </c>
      <c r="L13" s="67">
        <v>0</v>
      </c>
      <c r="M13" s="67">
        <v>0</v>
      </c>
      <c r="N13" s="66">
        <v>0</v>
      </c>
      <c r="O13" s="66">
        <v>0</v>
      </c>
      <c r="Q13" s="66">
        <v>0</v>
      </c>
      <c r="R13" s="67">
        <v>0</v>
      </c>
      <c r="S13" s="67">
        <v>0</v>
      </c>
      <c r="T13" s="67">
        <v>0</v>
      </c>
    </row>
    <row r="14" spans="1:67">
      <c r="A14" s="68" t="s">
        <v>257</v>
      </c>
      <c r="B14" s="14"/>
      <c r="C14" s="14"/>
      <c r="D14" s="14"/>
      <c r="E14" s="14"/>
      <c r="F14" s="14"/>
      <c r="J14" s="70">
        <v>0</v>
      </c>
      <c r="M14" s="69">
        <v>0</v>
      </c>
      <c r="N14" s="70">
        <v>0</v>
      </c>
      <c r="P14" s="70">
        <v>0</v>
      </c>
      <c r="Q14" s="70">
        <v>0</v>
      </c>
      <c r="S14" s="69">
        <v>0</v>
      </c>
      <c r="T14" s="69">
        <v>0</v>
      </c>
    </row>
    <row r="15" spans="1:67">
      <c r="A15" t="s">
        <v>236</v>
      </c>
      <c r="B15" t="s">
        <v>236</v>
      </c>
      <c r="C15" s="14"/>
      <c r="D15" s="14"/>
      <c r="E15" s="14"/>
      <c r="F15" t="s">
        <v>236</v>
      </c>
      <c r="G15" t="s">
        <v>236</v>
      </c>
      <c r="J15" s="66">
        <v>0</v>
      </c>
      <c r="K15" t="s">
        <v>236</v>
      </c>
      <c r="L15" s="67">
        <v>0</v>
      </c>
      <c r="M15" s="67">
        <v>0</v>
      </c>
      <c r="N15" s="66">
        <v>0</v>
      </c>
      <c r="O15" s="66">
        <v>0</v>
      </c>
      <c r="Q15" s="66">
        <v>0</v>
      </c>
      <c r="R15" s="67">
        <v>0</v>
      </c>
      <c r="S15" s="67">
        <v>0</v>
      </c>
      <c r="T15" s="67">
        <v>0</v>
      </c>
    </row>
    <row r="16" spans="1:67">
      <c r="A16" s="68" t="s">
        <v>295</v>
      </c>
      <c r="B16" s="14"/>
      <c r="C16" s="14"/>
      <c r="D16" s="14"/>
      <c r="E16" s="14"/>
      <c r="F16" s="14"/>
      <c r="J16" s="70">
        <v>0</v>
      </c>
      <c r="M16" s="69">
        <v>0</v>
      </c>
      <c r="N16" s="70">
        <v>0</v>
      </c>
      <c r="P16" s="70">
        <v>0</v>
      </c>
      <c r="Q16" s="70">
        <v>0</v>
      </c>
      <c r="S16" s="69">
        <v>0</v>
      </c>
      <c r="T16" s="69">
        <v>0</v>
      </c>
    </row>
    <row r="17" spans="1:20">
      <c r="A17" t="s">
        <v>236</v>
      </c>
      <c r="B17" t="s">
        <v>236</v>
      </c>
      <c r="C17" s="14"/>
      <c r="D17" s="14"/>
      <c r="E17" s="14"/>
      <c r="F17" t="s">
        <v>236</v>
      </c>
      <c r="G17" t="s">
        <v>236</v>
      </c>
      <c r="J17" s="66">
        <v>0</v>
      </c>
      <c r="K17" t="s">
        <v>236</v>
      </c>
      <c r="L17" s="67">
        <v>0</v>
      </c>
      <c r="M17" s="67">
        <v>0</v>
      </c>
      <c r="N17" s="66">
        <v>0</v>
      </c>
      <c r="O17" s="66">
        <v>0</v>
      </c>
      <c r="Q17" s="66">
        <v>0</v>
      </c>
      <c r="R17" s="67">
        <v>0</v>
      </c>
      <c r="S17" s="67">
        <v>0</v>
      </c>
      <c r="T17" s="67">
        <v>0</v>
      </c>
    </row>
    <row r="18" spans="1:20">
      <c r="A18" s="68" t="s">
        <v>240</v>
      </c>
      <c r="B18" s="14"/>
      <c r="C18" s="14"/>
      <c r="D18" s="14"/>
      <c r="E18" s="14"/>
      <c r="F18" s="14"/>
      <c r="J18" s="70">
        <v>0</v>
      </c>
      <c r="M18" s="69">
        <v>0</v>
      </c>
      <c r="N18" s="70">
        <v>0</v>
      </c>
      <c r="P18" s="70">
        <v>0</v>
      </c>
      <c r="Q18" s="70">
        <v>0</v>
      </c>
      <c r="S18" s="69">
        <v>0</v>
      </c>
      <c r="T18" s="69">
        <v>0</v>
      </c>
    </row>
    <row r="19" spans="1:20">
      <c r="A19" s="68" t="s">
        <v>296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t="s">
        <v>236</v>
      </c>
      <c r="B20" t="s">
        <v>236</v>
      </c>
      <c r="C20" s="14"/>
      <c r="D20" s="14"/>
      <c r="E20" s="14"/>
      <c r="F20" t="s">
        <v>236</v>
      </c>
      <c r="G20" t="s">
        <v>236</v>
      </c>
      <c r="J20" s="66">
        <v>0</v>
      </c>
      <c r="K20" t="s">
        <v>236</v>
      </c>
      <c r="L20" s="67">
        <v>0</v>
      </c>
      <c r="M20" s="67">
        <v>0</v>
      </c>
      <c r="N20" s="66">
        <v>0</v>
      </c>
      <c r="O20" s="66">
        <v>0</v>
      </c>
      <c r="Q20" s="66">
        <v>0</v>
      </c>
      <c r="R20" s="67">
        <v>0</v>
      </c>
      <c r="S20" s="67">
        <v>0</v>
      </c>
      <c r="T20" s="67">
        <v>0</v>
      </c>
    </row>
    <row r="21" spans="1:20">
      <c r="A21" s="68" t="s">
        <v>297</v>
      </c>
      <c r="B21" s="14"/>
      <c r="C21" s="14"/>
      <c r="D21" s="14"/>
      <c r="E21" s="14"/>
      <c r="F21" s="14"/>
      <c r="J21" s="70">
        <v>0</v>
      </c>
      <c r="M21" s="69">
        <v>0</v>
      </c>
      <c r="N21" s="70">
        <v>0</v>
      </c>
      <c r="P21" s="70">
        <v>0</v>
      </c>
      <c r="Q21" s="70">
        <v>0</v>
      </c>
      <c r="S21" s="69">
        <v>0</v>
      </c>
      <c r="T21" s="69">
        <v>0</v>
      </c>
    </row>
    <row r="22" spans="1:20">
      <c r="A22" t="s">
        <v>236</v>
      </c>
      <c r="B22" t="s">
        <v>236</v>
      </c>
      <c r="C22" s="14"/>
      <c r="D22" s="14"/>
      <c r="E22" s="14"/>
      <c r="F22" t="s">
        <v>236</v>
      </c>
      <c r="G22" t="s">
        <v>236</v>
      </c>
      <c r="J22" s="66">
        <v>0</v>
      </c>
      <c r="K22" t="s">
        <v>236</v>
      </c>
      <c r="L22" s="67">
        <v>0</v>
      </c>
      <c r="M22" s="67">
        <v>0</v>
      </c>
      <c r="N22" s="66">
        <v>0</v>
      </c>
      <c r="O22" s="66">
        <v>0</v>
      </c>
      <c r="Q22" s="66">
        <v>0</v>
      </c>
      <c r="R22" s="67">
        <v>0</v>
      </c>
      <c r="S22" s="67">
        <v>0</v>
      </c>
      <c r="T22" s="67">
        <v>0</v>
      </c>
    </row>
    <row r="23" spans="1:20">
      <c r="A23" s="86" t="s">
        <v>242</v>
      </c>
      <c r="B23" s="14"/>
      <c r="C23" s="14"/>
      <c r="D23" s="14"/>
      <c r="E23" s="14"/>
      <c r="F23" s="14"/>
    </row>
    <row r="24" spans="1:20">
      <c r="A24" s="86" t="s">
        <v>290</v>
      </c>
      <c r="B24" s="14"/>
      <c r="C24" s="14"/>
      <c r="D24" s="14"/>
      <c r="E24" s="14"/>
      <c r="F24" s="14"/>
    </row>
    <row r="25" spans="1:20">
      <c r="A25" s="86" t="s">
        <v>291</v>
      </c>
      <c r="B25" s="14"/>
      <c r="C25" s="14"/>
      <c r="D25" s="14"/>
      <c r="E25" s="14"/>
      <c r="F25" s="14"/>
    </row>
    <row r="26" spans="1:20">
      <c r="A26" s="86" t="s">
        <v>292</v>
      </c>
      <c r="B26" s="14"/>
      <c r="C26" s="14"/>
      <c r="D26" s="14"/>
      <c r="E26" s="14"/>
      <c r="F26" s="14"/>
    </row>
    <row r="27" spans="1:20">
      <c r="A27" s="86" t="s">
        <v>293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A43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  <c r="B2" t="s">
        <v>197</v>
      </c>
    </row>
    <row r="3" spans="1:65">
      <c r="A3" s="2" t="s">
        <v>2</v>
      </c>
      <c r="B3" t="s">
        <v>198</v>
      </c>
    </row>
    <row r="4" spans="1:65">
      <c r="A4" s="2" t="s">
        <v>3</v>
      </c>
      <c r="B4" t="s">
        <v>199</v>
      </c>
    </row>
    <row r="5" spans="1:65" ht="26.25" customHeight="1">
      <c r="A5" s="100" t="s">
        <v>67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2"/>
    </row>
    <row r="6" spans="1:65" ht="26.25" customHeight="1">
      <c r="A6" s="100" t="s">
        <v>88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2"/>
      <c r="BM6" s="16"/>
    </row>
    <row r="7" spans="1:65" s="16" customFormat="1">
      <c r="A7" s="41" t="s">
        <v>47</v>
      </c>
      <c r="B7" s="42" t="s">
        <v>48</v>
      </c>
      <c r="C7" s="42" t="s">
        <v>69</v>
      </c>
      <c r="D7" s="42" t="s">
        <v>82</v>
      </c>
      <c r="E7" s="42" t="s">
        <v>49</v>
      </c>
      <c r="F7" s="42" t="s">
        <v>83</v>
      </c>
      <c r="G7" s="42" t="s">
        <v>50</v>
      </c>
      <c r="H7" s="42" t="s">
        <v>51</v>
      </c>
      <c r="I7" s="42" t="s">
        <v>70</v>
      </c>
      <c r="J7" s="42" t="s">
        <v>71</v>
      </c>
      <c r="K7" s="42" t="s">
        <v>52</v>
      </c>
      <c r="L7" s="42" t="s">
        <v>53</v>
      </c>
      <c r="M7" s="42" t="s">
        <v>54</v>
      </c>
      <c r="N7" s="44" t="s">
        <v>186</v>
      </c>
      <c r="O7" s="42" t="s">
        <v>187</v>
      </c>
      <c r="P7" s="94" t="s">
        <v>191</v>
      </c>
      <c r="Q7" s="42" t="s">
        <v>55</v>
      </c>
      <c r="R7" s="44" t="s">
        <v>72</v>
      </c>
      <c r="S7" s="42" t="s">
        <v>56</v>
      </c>
      <c r="T7" s="42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7" t="s">
        <v>7</v>
      </c>
      <c r="T8" s="37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4">
        <v>4.21</v>
      </c>
      <c r="K10" s="7"/>
      <c r="L10" s="7"/>
      <c r="M10" s="65">
        <v>-3.9300000000000002E-2</v>
      </c>
      <c r="N10" s="64">
        <v>95474493.239999995</v>
      </c>
      <c r="O10" s="28"/>
      <c r="P10" s="64">
        <v>118.17072</v>
      </c>
      <c r="Q10" s="64">
        <v>115089.46341777621</v>
      </c>
      <c r="R10" s="7"/>
      <c r="S10" s="65">
        <v>1</v>
      </c>
      <c r="T10" s="65">
        <v>6.0699999999999997E-2</v>
      </c>
      <c r="U10" s="30"/>
      <c r="BH10" s="14"/>
      <c r="BI10" s="16"/>
      <c r="BJ10" s="14"/>
      <c r="BM10" s="14"/>
    </row>
    <row r="11" spans="1:65">
      <c r="A11" s="68" t="s">
        <v>202</v>
      </c>
      <c r="B11" s="14"/>
      <c r="C11" s="14"/>
      <c r="D11" s="14"/>
      <c r="E11" s="14"/>
      <c r="J11" s="70">
        <v>4.25</v>
      </c>
      <c r="M11" s="69">
        <v>-4.2099999999999999E-2</v>
      </c>
      <c r="N11" s="70">
        <v>94364493.239999995</v>
      </c>
      <c r="P11" s="70">
        <v>118.17072</v>
      </c>
      <c r="Q11" s="70">
        <v>111168.021050129</v>
      </c>
      <c r="S11" s="69">
        <v>0.96589999999999998</v>
      </c>
      <c r="T11" s="69">
        <v>5.8599999999999999E-2</v>
      </c>
    </row>
    <row r="12" spans="1:65">
      <c r="A12" s="68" t="s">
        <v>294</v>
      </c>
      <c r="B12" s="14"/>
      <c r="C12" s="14"/>
      <c r="D12" s="14"/>
      <c r="E12" s="14"/>
      <c r="J12" s="70">
        <v>4.59</v>
      </c>
      <c r="M12" s="69">
        <v>-7.3999999999999996E-2</v>
      </c>
      <c r="N12" s="70">
        <v>58143694.799999997</v>
      </c>
      <c r="P12" s="70">
        <v>118.17072</v>
      </c>
      <c r="Q12" s="70">
        <v>74233.265497290995</v>
      </c>
      <c r="S12" s="69">
        <v>0.64500000000000002</v>
      </c>
      <c r="T12" s="69">
        <v>3.9199999999999999E-2</v>
      </c>
    </row>
    <row r="13" spans="1:65">
      <c r="A13" t="s">
        <v>298</v>
      </c>
      <c r="B13" t="s">
        <v>299</v>
      </c>
      <c r="C13" t="s">
        <v>99</v>
      </c>
      <c r="D13" t="s">
        <v>122</v>
      </c>
      <c r="E13" t="s">
        <v>300</v>
      </c>
      <c r="F13" t="s">
        <v>301</v>
      </c>
      <c r="G13" t="s">
        <v>207</v>
      </c>
      <c r="H13" t="s">
        <v>208</v>
      </c>
      <c r="I13" t="s">
        <v>302</v>
      </c>
      <c r="J13" s="66">
        <v>5.18</v>
      </c>
      <c r="K13" t="s">
        <v>101</v>
      </c>
      <c r="L13" s="67">
        <v>3.8E-3</v>
      </c>
      <c r="M13" s="67">
        <v>-4.4000000000000003E-3</v>
      </c>
      <c r="N13" s="66">
        <v>2221574</v>
      </c>
      <c r="O13" s="66">
        <v>104.23</v>
      </c>
      <c r="P13" s="66">
        <v>0</v>
      </c>
      <c r="Q13" s="66">
        <v>2315.5465801999999</v>
      </c>
      <c r="R13" s="67">
        <v>6.9999999999999999E-4</v>
      </c>
      <c r="S13" s="67">
        <v>2.01E-2</v>
      </c>
      <c r="T13" s="67">
        <v>1.1999999999999999E-3</v>
      </c>
    </row>
    <row r="14" spans="1:65">
      <c r="A14" t="s">
        <v>303</v>
      </c>
      <c r="B14" t="s">
        <v>304</v>
      </c>
      <c r="C14" t="s">
        <v>99</v>
      </c>
      <c r="D14" t="s">
        <v>122</v>
      </c>
      <c r="E14" t="s">
        <v>305</v>
      </c>
      <c r="F14" t="s">
        <v>306</v>
      </c>
      <c r="G14" t="s">
        <v>207</v>
      </c>
      <c r="H14" t="s">
        <v>208</v>
      </c>
      <c r="I14" t="s">
        <v>307</v>
      </c>
      <c r="J14" s="66">
        <v>14.74</v>
      </c>
      <c r="K14" t="s">
        <v>101</v>
      </c>
      <c r="L14" s="67">
        <v>2.07E-2</v>
      </c>
      <c r="M14" s="67">
        <v>7.7999999999999996E-3</v>
      </c>
      <c r="N14" s="66">
        <v>4518008</v>
      </c>
      <c r="O14" s="66">
        <v>120.08</v>
      </c>
      <c r="P14" s="66">
        <v>0</v>
      </c>
      <c r="Q14" s="66">
        <v>5425.2240063999998</v>
      </c>
      <c r="R14" s="67">
        <v>2E-3</v>
      </c>
      <c r="S14" s="67">
        <v>4.7100000000000003E-2</v>
      </c>
      <c r="T14" s="67">
        <v>2.8999999999999998E-3</v>
      </c>
    </row>
    <row r="15" spans="1:65">
      <c r="A15" t="s">
        <v>308</v>
      </c>
      <c r="B15" t="s">
        <v>309</v>
      </c>
      <c r="C15" t="s">
        <v>99</v>
      </c>
      <c r="D15" t="s">
        <v>122</v>
      </c>
      <c r="E15" t="s">
        <v>310</v>
      </c>
      <c r="F15" t="s">
        <v>301</v>
      </c>
      <c r="G15" t="s">
        <v>207</v>
      </c>
      <c r="H15" t="s">
        <v>208</v>
      </c>
      <c r="I15" t="s">
        <v>311</v>
      </c>
      <c r="J15" s="66">
        <v>1.35</v>
      </c>
      <c r="K15" t="s">
        <v>101</v>
      </c>
      <c r="L15" s="67">
        <v>0.05</v>
      </c>
      <c r="M15" s="67">
        <v>-1.47E-2</v>
      </c>
      <c r="N15" s="66">
        <v>2219703</v>
      </c>
      <c r="O15" s="66">
        <v>113.36</v>
      </c>
      <c r="P15" s="66">
        <v>0</v>
      </c>
      <c r="Q15" s="66">
        <v>2516.2553207999999</v>
      </c>
      <c r="R15" s="67">
        <v>6.9999999999999999E-4</v>
      </c>
      <c r="S15" s="67">
        <v>2.1899999999999999E-2</v>
      </c>
      <c r="T15" s="67">
        <v>1.2999999999999999E-3</v>
      </c>
    </row>
    <row r="16" spans="1:65">
      <c r="A16" t="s">
        <v>312</v>
      </c>
      <c r="B16" t="s">
        <v>313</v>
      </c>
      <c r="C16" t="s">
        <v>99</v>
      </c>
      <c r="D16" t="s">
        <v>122</v>
      </c>
      <c r="E16" t="s">
        <v>310</v>
      </c>
      <c r="F16" t="s">
        <v>301</v>
      </c>
      <c r="G16" t="s">
        <v>207</v>
      </c>
      <c r="H16" t="s">
        <v>208</v>
      </c>
      <c r="I16" t="s">
        <v>302</v>
      </c>
      <c r="J16" s="66">
        <v>5.09</v>
      </c>
      <c r="K16" t="s">
        <v>101</v>
      </c>
      <c r="L16" s="67">
        <v>1.7500000000000002E-2</v>
      </c>
      <c r="M16" s="67">
        <v>-5.5999999999999999E-3</v>
      </c>
      <c r="N16" s="66">
        <v>1425015.82</v>
      </c>
      <c r="O16" s="66">
        <v>112.78</v>
      </c>
      <c r="P16" s="66">
        <v>0</v>
      </c>
      <c r="Q16" s="66">
        <v>1607.1328417960001</v>
      </c>
      <c r="R16" s="67">
        <v>2.9999999999999997E-4</v>
      </c>
      <c r="S16" s="67">
        <v>1.4E-2</v>
      </c>
      <c r="T16" s="67">
        <v>8.0000000000000004E-4</v>
      </c>
    </row>
    <row r="17" spans="1:20">
      <c r="A17" t="s">
        <v>314</v>
      </c>
      <c r="B17" t="s">
        <v>315</v>
      </c>
      <c r="C17" t="s">
        <v>99</v>
      </c>
      <c r="D17" t="s">
        <v>122</v>
      </c>
      <c r="E17" t="s">
        <v>316</v>
      </c>
      <c r="F17" t="s">
        <v>301</v>
      </c>
      <c r="G17" t="s">
        <v>317</v>
      </c>
      <c r="H17" t="s">
        <v>208</v>
      </c>
      <c r="I17" t="s">
        <v>318</v>
      </c>
      <c r="J17" s="66">
        <v>1.08</v>
      </c>
      <c r="K17" t="s">
        <v>101</v>
      </c>
      <c r="L17" s="67">
        <v>4.7500000000000001E-2</v>
      </c>
      <c r="M17" s="67">
        <v>-2.2100000000000002E-2</v>
      </c>
      <c r="N17" s="66">
        <v>900940</v>
      </c>
      <c r="O17" s="66">
        <v>129.09</v>
      </c>
      <c r="P17" s="66">
        <v>0</v>
      </c>
      <c r="Q17" s="66">
        <v>1163.0234459999999</v>
      </c>
      <c r="R17" s="67">
        <v>6.1999999999999998E-3</v>
      </c>
      <c r="S17" s="67">
        <v>1.01E-2</v>
      </c>
      <c r="T17" s="67">
        <v>5.9999999999999995E-4</v>
      </c>
    </row>
    <row r="18" spans="1:20">
      <c r="A18" t="s">
        <v>319</v>
      </c>
      <c r="B18" t="s">
        <v>320</v>
      </c>
      <c r="C18" t="s">
        <v>99</v>
      </c>
      <c r="D18" t="s">
        <v>122</v>
      </c>
      <c r="E18" t="s">
        <v>321</v>
      </c>
      <c r="F18" t="s">
        <v>322</v>
      </c>
      <c r="G18" t="s">
        <v>317</v>
      </c>
      <c r="H18" t="s">
        <v>208</v>
      </c>
      <c r="I18" t="s">
        <v>323</v>
      </c>
      <c r="J18" s="66">
        <v>6.34</v>
      </c>
      <c r="K18" t="s">
        <v>101</v>
      </c>
      <c r="L18" s="67">
        <v>3.85E-2</v>
      </c>
      <c r="M18" s="67">
        <v>-2.2000000000000001E-3</v>
      </c>
      <c r="N18" s="66">
        <v>1851742.09</v>
      </c>
      <c r="O18" s="66">
        <v>129.53</v>
      </c>
      <c r="P18" s="66">
        <v>55.95373</v>
      </c>
      <c r="Q18" s="66">
        <v>2454.5152591770002</v>
      </c>
      <c r="R18" s="67">
        <v>6.9999999999999999E-4</v>
      </c>
      <c r="S18" s="67">
        <v>2.1299999999999999E-2</v>
      </c>
      <c r="T18" s="67">
        <v>1.2999999999999999E-3</v>
      </c>
    </row>
    <row r="19" spans="1:20">
      <c r="A19" t="s">
        <v>324</v>
      </c>
      <c r="B19" t="s">
        <v>325</v>
      </c>
      <c r="C19" t="s">
        <v>99</v>
      </c>
      <c r="D19" t="s">
        <v>122</v>
      </c>
      <c r="E19" t="s">
        <v>326</v>
      </c>
      <c r="F19" t="s">
        <v>327</v>
      </c>
      <c r="G19" t="s">
        <v>328</v>
      </c>
      <c r="H19" t="s">
        <v>149</v>
      </c>
      <c r="I19" t="s">
        <v>302</v>
      </c>
      <c r="J19" s="66">
        <v>4.33</v>
      </c>
      <c r="K19" t="s">
        <v>101</v>
      </c>
      <c r="L19" s="67">
        <v>8.3000000000000001E-3</v>
      </c>
      <c r="M19" s="67">
        <v>-7.4999999999999997E-3</v>
      </c>
      <c r="N19" s="66">
        <v>2418425</v>
      </c>
      <c r="O19" s="66">
        <v>108.33</v>
      </c>
      <c r="P19" s="66">
        <v>0</v>
      </c>
      <c r="Q19" s="66">
        <v>2619.8798025000001</v>
      </c>
      <c r="R19" s="67">
        <v>1.6000000000000001E-3</v>
      </c>
      <c r="S19" s="67">
        <v>2.2800000000000001E-2</v>
      </c>
      <c r="T19" s="67">
        <v>1.4E-3</v>
      </c>
    </row>
    <row r="20" spans="1:20">
      <c r="A20" t="s">
        <v>329</v>
      </c>
      <c r="B20" t="s">
        <v>330</v>
      </c>
      <c r="C20" t="s">
        <v>99</v>
      </c>
      <c r="D20" t="s">
        <v>122</v>
      </c>
      <c r="E20" t="s">
        <v>331</v>
      </c>
      <c r="F20" t="s">
        <v>327</v>
      </c>
      <c r="G20" t="s">
        <v>328</v>
      </c>
      <c r="H20" t="s">
        <v>149</v>
      </c>
      <c r="I20" t="s">
        <v>265</v>
      </c>
      <c r="J20" s="66">
        <v>4.7</v>
      </c>
      <c r="K20" t="s">
        <v>101</v>
      </c>
      <c r="L20" s="67">
        <v>1.34E-2</v>
      </c>
      <c r="M20" s="67">
        <v>-2.8999999999999998E-3</v>
      </c>
      <c r="N20" s="66">
        <v>3109065</v>
      </c>
      <c r="O20" s="66">
        <v>109.7</v>
      </c>
      <c r="P20" s="66">
        <v>0</v>
      </c>
      <c r="Q20" s="66">
        <v>3410.6443049999998</v>
      </c>
      <c r="R20" s="67">
        <v>8.9999999999999998E-4</v>
      </c>
      <c r="S20" s="67">
        <v>2.9600000000000001E-2</v>
      </c>
      <c r="T20" s="67">
        <v>1.8E-3</v>
      </c>
    </row>
    <row r="21" spans="1:20">
      <c r="A21" t="s">
        <v>332</v>
      </c>
      <c r="B21" t="s">
        <v>333</v>
      </c>
      <c r="C21" t="s">
        <v>99</v>
      </c>
      <c r="D21" t="s">
        <v>122</v>
      </c>
      <c r="E21" t="s">
        <v>334</v>
      </c>
      <c r="F21" t="s">
        <v>327</v>
      </c>
      <c r="G21" t="s">
        <v>335</v>
      </c>
      <c r="H21" t="s">
        <v>208</v>
      </c>
      <c r="I21" t="s">
        <v>336</v>
      </c>
      <c r="J21" s="66">
        <v>6.66</v>
      </c>
      <c r="K21" t="s">
        <v>101</v>
      </c>
      <c r="L21" s="67">
        <v>1.14E-2</v>
      </c>
      <c r="M21" s="67">
        <v>4.8999999999999998E-3</v>
      </c>
      <c r="N21" s="66">
        <v>5900000</v>
      </c>
      <c r="O21" s="66">
        <v>104.55</v>
      </c>
      <c r="P21" s="66">
        <v>0</v>
      </c>
      <c r="Q21" s="66">
        <v>6168.45</v>
      </c>
      <c r="R21" s="67">
        <v>2.8999999999999998E-3</v>
      </c>
      <c r="S21" s="67">
        <v>5.3600000000000002E-2</v>
      </c>
      <c r="T21" s="67">
        <v>3.3E-3</v>
      </c>
    </row>
    <row r="22" spans="1:20">
      <c r="A22" t="s">
        <v>337</v>
      </c>
      <c r="B22" t="s">
        <v>338</v>
      </c>
      <c r="C22" t="s">
        <v>99</v>
      </c>
      <c r="D22" t="s">
        <v>122</v>
      </c>
      <c r="E22" t="s">
        <v>339</v>
      </c>
      <c r="F22" t="s">
        <v>327</v>
      </c>
      <c r="G22" t="s">
        <v>335</v>
      </c>
      <c r="H22" t="s">
        <v>208</v>
      </c>
      <c r="I22" t="s">
        <v>340</v>
      </c>
      <c r="J22" s="66">
        <v>4.13</v>
      </c>
      <c r="K22" t="s">
        <v>101</v>
      </c>
      <c r="L22" s="67">
        <v>2.3400000000000001E-2</v>
      </c>
      <c r="M22" s="67">
        <v>-2.3E-3</v>
      </c>
      <c r="N22" s="66">
        <v>1966673.63</v>
      </c>
      <c r="O22" s="66">
        <v>111</v>
      </c>
      <c r="P22" s="66">
        <v>0</v>
      </c>
      <c r="Q22" s="66">
        <v>2183.0077292999999</v>
      </c>
      <c r="R22" s="67">
        <v>5.9999999999999995E-4</v>
      </c>
      <c r="S22" s="67">
        <v>1.9E-2</v>
      </c>
      <c r="T22" s="67">
        <v>1.1999999999999999E-3</v>
      </c>
    </row>
    <row r="23" spans="1:20">
      <c r="A23" t="s">
        <v>341</v>
      </c>
      <c r="B23" t="s">
        <v>342</v>
      </c>
      <c r="C23" t="s">
        <v>99</v>
      </c>
      <c r="D23" t="s">
        <v>122</v>
      </c>
      <c r="E23" t="s">
        <v>310</v>
      </c>
      <c r="F23" t="s">
        <v>301</v>
      </c>
      <c r="G23" t="s">
        <v>335</v>
      </c>
      <c r="H23" t="s">
        <v>208</v>
      </c>
      <c r="I23" t="s">
        <v>343</v>
      </c>
      <c r="J23" s="66">
        <v>0.25</v>
      </c>
      <c r="K23" t="s">
        <v>101</v>
      </c>
      <c r="L23" s="67">
        <v>3.9300000000000002E-2</v>
      </c>
      <c r="M23" s="67">
        <v>0.61439999999999995</v>
      </c>
      <c r="N23" s="66">
        <v>4059036.27</v>
      </c>
      <c r="O23" s="66">
        <v>113.04</v>
      </c>
      <c r="P23" s="66">
        <v>43.927709999999998</v>
      </c>
      <c r="Q23" s="66">
        <v>4632.2623096079997</v>
      </c>
      <c r="R23" s="67">
        <v>3.8999999999999998E-3</v>
      </c>
      <c r="S23" s="67">
        <v>4.02E-2</v>
      </c>
      <c r="T23" s="67">
        <v>2.3999999999999998E-3</v>
      </c>
    </row>
    <row r="24" spans="1:20">
      <c r="A24" t="s">
        <v>344</v>
      </c>
      <c r="B24" t="s">
        <v>345</v>
      </c>
      <c r="C24" t="s">
        <v>99</v>
      </c>
      <c r="D24" t="s">
        <v>122</v>
      </c>
      <c r="E24" t="s">
        <v>346</v>
      </c>
      <c r="F24" t="s">
        <v>347</v>
      </c>
      <c r="G24" t="s">
        <v>348</v>
      </c>
      <c r="H24" t="s">
        <v>208</v>
      </c>
      <c r="I24" t="s">
        <v>349</v>
      </c>
      <c r="J24" s="66">
        <v>7.15</v>
      </c>
      <c r="K24" t="s">
        <v>101</v>
      </c>
      <c r="L24" s="67">
        <v>5.1499999999999997E-2</v>
      </c>
      <c r="M24" s="67">
        <v>8.8000000000000005E-3</v>
      </c>
      <c r="N24" s="66">
        <v>2350058.4300000002</v>
      </c>
      <c r="O24" s="66">
        <v>162.91</v>
      </c>
      <c r="P24" s="66">
        <v>0</v>
      </c>
      <c r="Q24" s="66">
        <v>3828.4801883129999</v>
      </c>
      <c r="R24" s="67">
        <v>6.9999999999999999E-4</v>
      </c>
      <c r="S24" s="67">
        <v>3.3300000000000003E-2</v>
      </c>
      <c r="T24" s="67">
        <v>2E-3</v>
      </c>
    </row>
    <row r="25" spans="1:20">
      <c r="A25" t="s">
        <v>350</v>
      </c>
      <c r="B25" t="s">
        <v>351</v>
      </c>
      <c r="C25" t="s">
        <v>99</v>
      </c>
      <c r="D25" t="s">
        <v>122</v>
      </c>
      <c r="E25" t="s">
        <v>352</v>
      </c>
      <c r="F25" t="s">
        <v>327</v>
      </c>
      <c r="G25" t="s">
        <v>348</v>
      </c>
      <c r="H25" t="s">
        <v>208</v>
      </c>
      <c r="I25" t="s">
        <v>302</v>
      </c>
      <c r="J25" s="66">
        <v>1.4</v>
      </c>
      <c r="K25" t="s">
        <v>101</v>
      </c>
      <c r="L25" s="67">
        <v>4.4499999999999998E-2</v>
      </c>
      <c r="M25" s="67">
        <v>-1.01E-2</v>
      </c>
      <c r="N25" s="66">
        <v>1542184</v>
      </c>
      <c r="O25" s="66">
        <v>111.85</v>
      </c>
      <c r="P25" s="66">
        <v>0</v>
      </c>
      <c r="Q25" s="66">
        <v>1724.932804</v>
      </c>
      <c r="R25" s="67">
        <v>3.7000000000000002E-3</v>
      </c>
      <c r="S25" s="67">
        <v>1.4999999999999999E-2</v>
      </c>
      <c r="T25" s="67">
        <v>8.9999999999999998E-4</v>
      </c>
    </row>
    <row r="26" spans="1:20">
      <c r="A26" t="s">
        <v>353</v>
      </c>
      <c r="B26" t="s">
        <v>354</v>
      </c>
      <c r="C26" t="s">
        <v>99</v>
      </c>
      <c r="D26" t="s">
        <v>122</v>
      </c>
      <c r="E26" t="s">
        <v>355</v>
      </c>
      <c r="F26" t="s">
        <v>356</v>
      </c>
      <c r="G26" t="s">
        <v>348</v>
      </c>
      <c r="H26" t="s">
        <v>208</v>
      </c>
      <c r="I26" t="s">
        <v>357</v>
      </c>
      <c r="J26" s="66">
        <v>2.39</v>
      </c>
      <c r="K26" t="s">
        <v>101</v>
      </c>
      <c r="L26" s="67">
        <v>5.3499999999999999E-2</v>
      </c>
      <c r="M26" s="67">
        <v>1.3100000000000001E-2</v>
      </c>
      <c r="N26" s="66">
        <v>2316935</v>
      </c>
      <c r="O26" s="66">
        <v>113.93</v>
      </c>
      <c r="P26" s="66">
        <v>0</v>
      </c>
      <c r="Q26" s="66">
        <v>2639.6840455000001</v>
      </c>
      <c r="R26" s="67">
        <v>2.0999999999999999E-3</v>
      </c>
      <c r="S26" s="67">
        <v>2.29E-2</v>
      </c>
      <c r="T26" s="67">
        <v>1.4E-3</v>
      </c>
    </row>
    <row r="27" spans="1:20">
      <c r="A27" t="s">
        <v>358</v>
      </c>
      <c r="B27" t="s">
        <v>359</v>
      </c>
      <c r="C27" t="s">
        <v>99</v>
      </c>
      <c r="D27" t="s">
        <v>122</v>
      </c>
      <c r="E27" t="s">
        <v>355</v>
      </c>
      <c r="F27" t="s">
        <v>356</v>
      </c>
      <c r="G27" t="s">
        <v>348</v>
      </c>
      <c r="H27" t="s">
        <v>208</v>
      </c>
      <c r="I27" t="s">
        <v>360</v>
      </c>
      <c r="J27" s="66">
        <v>4.6100000000000003</v>
      </c>
      <c r="K27" t="s">
        <v>101</v>
      </c>
      <c r="L27" s="67">
        <v>2.7799999999999998E-2</v>
      </c>
      <c r="M27" s="67">
        <v>2.0400000000000001E-2</v>
      </c>
      <c r="N27" s="66">
        <v>4961934</v>
      </c>
      <c r="O27" s="66">
        <v>104.08</v>
      </c>
      <c r="P27" s="66">
        <v>0</v>
      </c>
      <c r="Q27" s="66">
        <v>5164.3809072000004</v>
      </c>
      <c r="R27" s="67">
        <v>2.8E-3</v>
      </c>
      <c r="S27" s="67">
        <v>4.4900000000000002E-2</v>
      </c>
      <c r="T27" s="67">
        <v>2.7000000000000001E-3</v>
      </c>
    </row>
    <row r="28" spans="1:20">
      <c r="A28" t="s">
        <v>361</v>
      </c>
      <c r="B28" t="s">
        <v>362</v>
      </c>
      <c r="C28" t="s">
        <v>99</v>
      </c>
      <c r="D28" t="s">
        <v>122</v>
      </c>
      <c r="E28" t="s">
        <v>363</v>
      </c>
      <c r="F28" t="s">
        <v>327</v>
      </c>
      <c r="G28" t="s">
        <v>348</v>
      </c>
      <c r="H28" t="s">
        <v>208</v>
      </c>
      <c r="I28" t="s">
        <v>364</v>
      </c>
      <c r="J28" s="66">
        <v>6.06</v>
      </c>
      <c r="K28" t="s">
        <v>101</v>
      </c>
      <c r="L28" s="67">
        <v>2.81E-2</v>
      </c>
      <c r="M28" s="67">
        <v>4.0000000000000001E-3</v>
      </c>
      <c r="N28" s="66">
        <v>103240.15</v>
      </c>
      <c r="O28" s="66">
        <v>117.46</v>
      </c>
      <c r="P28" s="66">
        <v>0</v>
      </c>
      <c r="Q28" s="66">
        <v>121.26588019</v>
      </c>
      <c r="R28" s="67">
        <v>2.0000000000000001E-4</v>
      </c>
      <c r="S28" s="67">
        <v>1.1000000000000001E-3</v>
      </c>
      <c r="T28" s="67">
        <v>1E-4</v>
      </c>
    </row>
    <row r="29" spans="1:20">
      <c r="A29" t="s">
        <v>365</v>
      </c>
      <c r="B29" t="s">
        <v>366</v>
      </c>
      <c r="C29" t="s">
        <v>99</v>
      </c>
      <c r="D29" t="s">
        <v>122</v>
      </c>
      <c r="E29" t="s">
        <v>367</v>
      </c>
      <c r="F29" t="s">
        <v>301</v>
      </c>
      <c r="G29" t="s">
        <v>348</v>
      </c>
      <c r="H29" t="s">
        <v>208</v>
      </c>
      <c r="I29" t="s">
        <v>368</v>
      </c>
      <c r="J29" s="66">
        <v>0.75</v>
      </c>
      <c r="K29" t="s">
        <v>101</v>
      </c>
      <c r="L29" s="67">
        <v>4.4999999999999998E-2</v>
      </c>
      <c r="M29" s="67">
        <v>-5.7999999999999996E-3</v>
      </c>
      <c r="N29" s="66">
        <v>1346954</v>
      </c>
      <c r="O29" s="66">
        <v>125.33</v>
      </c>
      <c r="P29" s="66">
        <v>18.289280000000002</v>
      </c>
      <c r="Q29" s="66">
        <v>1706.4267282000001</v>
      </c>
      <c r="R29" s="67">
        <v>8.0000000000000004E-4</v>
      </c>
      <c r="S29" s="67">
        <v>1.4800000000000001E-2</v>
      </c>
      <c r="T29" s="67">
        <v>8.9999999999999998E-4</v>
      </c>
    </row>
    <row r="30" spans="1:20">
      <c r="A30" t="s">
        <v>369</v>
      </c>
      <c r="B30" t="s">
        <v>370</v>
      </c>
      <c r="C30" t="s">
        <v>99</v>
      </c>
      <c r="D30" t="s">
        <v>122</v>
      </c>
      <c r="E30" t="s">
        <v>371</v>
      </c>
      <c r="F30" t="s">
        <v>327</v>
      </c>
      <c r="G30" t="s">
        <v>372</v>
      </c>
      <c r="H30" t="s">
        <v>149</v>
      </c>
      <c r="I30" t="s">
        <v>340</v>
      </c>
      <c r="J30" s="66">
        <v>6.15</v>
      </c>
      <c r="K30" t="s">
        <v>101</v>
      </c>
      <c r="L30" s="67">
        <v>1.9599999999999999E-2</v>
      </c>
      <c r="M30" s="67">
        <v>3.2000000000000002E-3</v>
      </c>
      <c r="N30" s="66">
        <v>170926</v>
      </c>
      <c r="O30" s="66">
        <v>112.3</v>
      </c>
      <c r="P30" s="66">
        <v>0</v>
      </c>
      <c r="Q30" s="66">
        <v>191.94989799999999</v>
      </c>
      <c r="R30" s="67">
        <v>2.0000000000000001E-4</v>
      </c>
      <c r="S30" s="67">
        <v>1.6999999999999999E-3</v>
      </c>
      <c r="T30" s="67">
        <v>1E-4</v>
      </c>
    </row>
    <row r="31" spans="1:20">
      <c r="A31" t="s">
        <v>373</v>
      </c>
      <c r="B31" t="s">
        <v>374</v>
      </c>
      <c r="C31" t="s">
        <v>99</v>
      </c>
      <c r="D31" t="s">
        <v>122</v>
      </c>
      <c r="E31" t="s">
        <v>310</v>
      </c>
      <c r="F31" t="s">
        <v>301</v>
      </c>
      <c r="G31" t="s">
        <v>372</v>
      </c>
      <c r="H31" t="s">
        <v>149</v>
      </c>
      <c r="I31" t="s">
        <v>375</v>
      </c>
      <c r="J31" s="66">
        <v>2.08</v>
      </c>
      <c r="K31" t="s">
        <v>101</v>
      </c>
      <c r="L31" s="67">
        <v>1.4200000000000001E-2</v>
      </c>
      <c r="M31" s="67">
        <v>-0.99450000000000005</v>
      </c>
      <c r="N31" s="66">
        <v>163</v>
      </c>
      <c r="O31" s="66">
        <v>5235400</v>
      </c>
      <c r="P31" s="66">
        <v>0</v>
      </c>
      <c r="Q31" s="66">
        <v>8533.7019999999993</v>
      </c>
      <c r="R31" s="67">
        <v>0</v>
      </c>
      <c r="S31" s="67">
        <v>7.4099999999999999E-2</v>
      </c>
      <c r="T31" s="67">
        <v>4.4999999999999997E-3</v>
      </c>
    </row>
    <row r="32" spans="1:20">
      <c r="A32" t="s">
        <v>376</v>
      </c>
      <c r="B32" t="s">
        <v>377</v>
      </c>
      <c r="C32" t="s">
        <v>99</v>
      </c>
      <c r="D32" t="s">
        <v>122</v>
      </c>
      <c r="E32" t="s">
        <v>378</v>
      </c>
      <c r="F32" t="s">
        <v>322</v>
      </c>
      <c r="G32" t="s">
        <v>348</v>
      </c>
      <c r="H32" t="s">
        <v>208</v>
      </c>
      <c r="I32" t="s">
        <v>302</v>
      </c>
      <c r="J32" s="66">
        <v>5.0999999999999996</v>
      </c>
      <c r="K32" t="s">
        <v>101</v>
      </c>
      <c r="L32" s="67">
        <v>1.23E-2</v>
      </c>
      <c r="M32" s="67">
        <v>4.0000000000000002E-4</v>
      </c>
      <c r="N32" s="66">
        <v>2245523.2799999998</v>
      </c>
      <c r="O32" s="66">
        <v>107.3</v>
      </c>
      <c r="P32" s="66">
        <v>0</v>
      </c>
      <c r="Q32" s="66">
        <v>2409.4464794400001</v>
      </c>
      <c r="R32" s="67">
        <v>1.4E-3</v>
      </c>
      <c r="S32" s="67">
        <v>2.0899999999999998E-2</v>
      </c>
      <c r="T32" s="67">
        <v>1.2999999999999999E-3</v>
      </c>
    </row>
    <row r="33" spans="1:20">
      <c r="A33" t="s">
        <v>379</v>
      </c>
      <c r="B33" t="s">
        <v>380</v>
      </c>
      <c r="C33" t="s">
        <v>99</v>
      </c>
      <c r="D33" t="s">
        <v>122</v>
      </c>
      <c r="E33" t="s">
        <v>381</v>
      </c>
      <c r="F33" t="s">
        <v>327</v>
      </c>
      <c r="G33" t="s">
        <v>382</v>
      </c>
      <c r="H33" t="s">
        <v>208</v>
      </c>
      <c r="I33" t="s">
        <v>383</v>
      </c>
      <c r="J33" s="66">
        <v>6.87</v>
      </c>
      <c r="K33" t="s">
        <v>101</v>
      </c>
      <c r="L33" s="67">
        <v>8.3999999999999995E-3</v>
      </c>
      <c r="M33" s="67">
        <v>8.0999999999999996E-3</v>
      </c>
      <c r="N33" s="66">
        <v>2609440</v>
      </c>
      <c r="O33" s="66">
        <v>101.21</v>
      </c>
      <c r="P33" s="66">
        <v>0</v>
      </c>
      <c r="Q33" s="66">
        <v>2641.014224</v>
      </c>
      <c r="R33" s="67">
        <v>3.5999999999999999E-3</v>
      </c>
      <c r="S33" s="67">
        <v>2.29E-2</v>
      </c>
      <c r="T33" s="67">
        <v>1.4E-3</v>
      </c>
    </row>
    <row r="34" spans="1:20">
      <c r="A34" t="s">
        <v>384</v>
      </c>
      <c r="B34" t="s">
        <v>385</v>
      </c>
      <c r="C34" t="s">
        <v>99</v>
      </c>
      <c r="D34" t="s">
        <v>122</v>
      </c>
      <c r="E34" t="s">
        <v>386</v>
      </c>
      <c r="F34" t="s">
        <v>327</v>
      </c>
      <c r="G34" t="s">
        <v>382</v>
      </c>
      <c r="H34" t="s">
        <v>208</v>
      </c>
      <c r="I34" t="s">
        <v>387</v>
      </c>
      <c r="J34" s="66">
        <v>3.42</v>
      </c>
      <c r="K34" t="s">
        <v>101</v>
      </c>
      <c r="L34" s="67">
        <v>2.1499999999999998E-2</v>
      </c>
      <c r="M34" s="67">
        <v>3.0999999999999999E-3</v>
      </c>
      <c r="N34" s="66">
        <v>3291662</v>
      </c>
      <c r="O34" s="66">
        <v>108.76</v>
      </c>
      <c r="P34" s="66">
        <v>0</v>
      </c>
      <c r="Q34" s="66">
        <v>3580.0115912000001</v>
      </c>
      <c r="R34" s="67">
        <v>2.3999999999999998E-3</v>
      </c>
      <c r="S34" s="67">
        <v>3.1099999999999999E-2</v>
      </c>
      <c r="T34" s="67">
        <v>1.9E-3</v>
      </c>
    </row>
    <row r="35" spans="1:20">
      <c r="A35" t="s">
        <v>388</v>
      </c>
      <c r="B35" t="s">
        <v>389</v>
      </c>
      <c r="C35" t="s">
        <v>99</v>
      </c>
      <c r="D35" t="s">
        <v>122</v>
      </c>
      <c r="E35" t="s">
        <v>390</v>
      </c>
      <c r="F35" t="s">
        <v>356</v>
      </c>
      <c r="G35" t="s">
        <v>391</v>
      </c>
      <c r="H35" t="s">
        <v>149</v>
      </c>
      <c r="I35" t="s">
        <v>302</v>
      </c>
      <c r="J35" s="66">
        <v>1.08</v>
      </c>
      <c r="K35" t="s">
        <v>101</v>
      </c>
      <c r="L35" s="67">
        <v>3.6999999999999998E-2</v>
      </c>
      <c r="M35" s="67">
        <v>-9.4999999999999998E-3</v>
      </c>
      <c r="N35" s="66">
        <v>2488524</v>
      </c>
      <c r="O35" s="66">
        <v>107.05</v>
      </c>
      <c r="P35" s="66">
        <v>0</v>
      </c>
      <c r="Q35" s="66">
        <v>2663.9649420000001</v>
      </c>
      <c r="R35" s="67">
        <v>3.3E-3</v>
      </c>
      <c r="S35" s="67">
        <v>2.3099999999999999E-2</v>
      </c>
      <c r="T35" s="67">
        <v>1.4E-3</v>
      </c>
    </row>
    <row r="36" spans="1:20">
      <c r="A36" t="s">
        <v>392</v>
      </c>
      <c r="B36" t="s">
        <v>393</v>
      </c>
      <c r="C36" t="s">
        <v>99</v>
      </c>
      <c r="D36" t="s">
        <v>122</v>
      </c>
      <c r="E36" t="s">
        <v>394</v>
      </c>
      <c r="F36" t="s">
        <v>327</v>
      </c>
      <c r="G36" t="s">
        <v>395</v>
      </c>
      <c r="H36" t="s">
        <v>208</v>
      </c>
      <c r="I36" t="s">
        <v>396</v>
      </c>
      <c r="J36" s="66">
        <v>3.5</v>
      </c>
      <c r="K36" t="s">
        <v>101</v>
      </c>
      <c r="L36" s="67">
        <v>3.0599999999999999E-2</v>
      </c>
      <c r="M36" s="67">
        <v>-1.6000000000000001E-3</v>
      </c>
      <c r="N36" s="66">
        <v>444938.13</v>
      </c>
      <c r="O36" s="66">
        <v>113.59</v>
      </c>
      <c r="P36" s="66">
        <v>0</v>
      </c>
      <c r="Q36" s="66">
        <v>505.40522186700002</v>
      </c>
      <c r="R36" s="67">
        <v>1E-3</v>
      </c>
      <c r="S36" s="67">
        <v>4.4000000000000003E-3</v>
      </c>
      <c r="T36" s="67">
        <v>2.9999999999999997E-4</v>
      </c>
    </row>
    <row r="37" spans="1:20">
      <c r="A37" t="s">
        <v>397</v>
      </c>
      <c r="B37" t="s">
        <v>398</v>
      </c>
      <c r="C37" t="s">
        <v>99</v>
      </c>
      <c r="D37" t="s">
        <v>122</v>
      </c>
      <c r="E37" t="s">
        <v>399</v>
      </c>
      <c r="F37" t="s">
        <v>356</v>
      </c>
      <c r="G37" t="s">
        <v>400</v>
      </c>
      <c r="H37" t="s">
        <v>149</v>
      </c>
      <c r="I37" t="s">
        <v>302</v>
      </c>
      <c r="J37" s="66">
        <v>2.1800000000000002</v>
      </c>
      <c r="K37" t="s">
        <v>101</v>
      </c>
      <c r="L37" s="67">
        <v>4.65E-2</v>
      </c>
      <c r="M37" s="67">
        <v>3.3999999999999998E-3</v>
      </c>
      <c r="N37" s="66">
        <v>2348326</v>
      </c>
      <c r="O37" s="66">
        <v>111.46</v>
      </c>
      <c r="P37" s="66">
        <v>0</v>
      </c>
      <c r="Q37" s="66">
        <v>2617.4441596000001</v>
      </c>
      <c r="R37" s="67">
        <v>3.3E-3</v>
      </c>
      <c r="S37" s="67">
        <v>2.2700000000000001E-2</v>
      </c>
      <c r="T37" s="67">
        <v>1.4E-3</v>
      </c>
    </row>
    <row r="38" spans="1:20">
      <c r="A38" t="s">
        <v>401</v>
      </c>
      <c r="B38" t="s">
        <v>402</v>
      </c>
      <c r="C38" t="s">
        <v>99</v>
      </c>
      <c r="D38" t="s">
        <v>122</v>
      </c>
      <c r="E38" t="s">
        <v>399</v>
      </c>
      <c r="F38" t="s">
        <v>356</v>
      </c>
      <c r="G38" t="s">
        <v>400</v>
      </c>
      <c r="H38" t="s">
        <v>149</v>
      </c>
      <c r="I38" t="s">
        <v>403</v>
      </c>
      <c r="J38" s="66">
        <v>5.85</v>
      </c>
      <c r="K38" t="s">
        <v>101</v>
      </c>
      <c r="L38" s="67">
        <v>2.4500000000000001E-2</v>
      </c>
      <c r="M38" s="67">
        <v>1.7999999999999999E-2</v>
      </c>
      <c r="N38" s="66">
        <v>496635</v>
      </c>
      <c r="O38" s="66">
        <v>104.8</v>
      </c>
      <c r="P38" s="66">
        <v>0</v>
      </c>
      <c r="Q38" s="66">
        <v>520.47348</v>
      </c>
      <c r="R38" s="67">
        <v>3.3E-3</v>
      </c>
      <c r="S38" s="67">
        <v>4.4999999999999997E-3</v>
      </c>
      <c r="T38" s="67">
        <v>2.9999999999999997E-4</v>
      </c>
    </row>
    <row r="39" spans="1:20">
      <c r="A39" t="s">
        <v>404</v>
      </c>
      <c r="B39" t="s">
        <v>405</v>
      </c>
      <c r="C39" t="s">
        <v>99</v>
      </c>
      <c r="D39" t="s">
        <v>122</v>
      </c>
      <c r="E39" t="s">
        <v>406</v>
      </c>
      <c r="F39" t="s">
        <v>327</v>
      </c>
      <c r="G39" t="s">
        <v>407</v>
      </c>
      <c r="H39" t="s">
        <v>208</v>
      </c>
      <c r="I39" t="s">
        <v>408</v>
      </c>
      <c r="J39" s="66">
        <v>5.01</v>
      </c>
      <c r="K39" t="s">
        <v>101</v>
      </c>
      <c r="L39" s="67">
        <v>3.3000000000000002E-2</v>
      </c>
      <c r="M39" s="67">
        <v>2.4400000000000002E-2</v>
      </c>
      <c r="N39" s="66">
        <v>836069</v>
      </c>
      <c r="O39" s="66">
        <v>106.3</v>
      </c>
      <c r="P39" s="66">
        <v>0</v>
      </c>
      <c r="Q39" s="66">
        <v>888.74134700000002</v>
      </c>
      <c r="R39" s="67">
        <v>4.1999999999999997E-3</v>
      </c>
      <c r="S39" s="67">
        <v>7.7000000000000002E-3</v>
      </c>
      <c r="T39" s="67">
        <v>5.0000000000000001E-4</v>
      </c>
    </row>
    <row r="40" spans="1:20">
      <c r="A40" s="68" t="s">
        <v>257</v>
      </c>
      <c r="B40" s="14"/>
      <c r="C40" s="14"/>
      <c r="D40" s="14"/>
      <c r="E40" s="14"/>
      <c r="J40" s="70">
        <v>3.89</v>
      </c>
      <c r="M40" s="69">
        <v>1.84E-2</v>
      </c>
      <c r="N40" s="70">
        <v>27436611.440000001</v>
      </c>
      <c r="P40" s="70">
        <v>0</v>
      </c>
      <c r="Q40" s="70">
        <v>28666.830701137998</v>
      </c>
      <c r="S40" s="69">
        <v>0.24909999999999999</v>
      </c>
      <c r="T40" s="69">
        <v>1.5100000000000001E-2</v>
      </c>
    </row>
    <row r="41" spans="1:20">
      <c r="A41" t="s">
        <v>409</v>
      </c>
      <c r="B41" t="s">
        <v>410</v>
      </c>
      <c r="C41" t="s">
        <v>99</v>
      </c>
      <c r="D41" t="s">
        <v>122</v>
      </c>
      <c r="E41" t="s">
        <v>411</v>
      </c>
      <c r="F41" t="s">
        <v>412</v>
      </c>
      <c r="G41" t="s">
        <v>413</v>
      </c>
      <c r="H41" t="s">
        <v>149</v>
      </c>
      <c r="I41" t="s">
        <v>368</v>
      </c>
      <c r="J41" s="66">
        <v>1.65</v>
      </c>
      <c r="K41" t="s">
        <v>101</v>
      </c>
      <c r="L41" s="67">
        <v>1.49E-2</v>
      </c>
      <c r="M41" s="67">
        <v>4.7999999999999996E-3</v>
      </c>
      <c r="N41" s="66">
        <v>53797.32</v>
      </c>
      <c r="O41" s="66">
        <v>102.16</v>
      </c>
      <c r="P41" s="66">
        <v>0</v>
      </c>
      <c r="Q41" s="66">
        <v>54.959342112000002</v>
      </c>
      <c r="R41" s="67">
        <v>1E-4</v>
      </c>
      <c r="S41" s="67">
        <v>5.0000000000000001E-4</v>
      </c>
      <c r="T41" s="67">
        <v>0</v>
      </c>
    </row>
    <row r="42" spans="1:20">
      <c r="A42" t="s">
        <v>414</v>
      </c>
      <c r="B42" t="s">
        <v>415</v>
      </c>
      <c r="C42" t="s">
        <v>99</v>
      </c>
      <c r="D42" t="s">
        <v>122</v>
      </c>
      <c r="E42" t="s">
        <v>416</v>
      </c>
      <c r="F42" t="s">
        <v>347</v>
      </c>
      <c r="G42" t="s">
        <v>335</v>
      </c>
      <c r="H42" t="s">
        <v>208</v>
      </c>
      <c r="I42" t="s">
        <v>417</v>
      </c>
      <c r="J42" s="66">
        <v>1.97</v>
      </c>
      <c r="K42" t="s">
        <v>101</v>
      </c>
      <c r="L42" s="67">
        <v>2.4500000000000001E-2</v>
      </c>
      <c r="M42" s="67">
        <v>4.7999999999999996E-3</v>
      </c>
      <c r="N42" s="66">
        <v>1762500</v>
      </c>
      <c r="O42" s="66">
        <v>103.93</v>
      </c>
      <c r="P42" s="66">
        <v>0</v>
      </c>
      <c r="Q42" s="66">
        <v>1831.7662499999999</v>
      </c>
      <c r="R42" s="67">
        <v>1.5E-3</v>
      </c>
      <c r="S42" s="67">
        <v>1.5900000000000001E-2</v>
      </c>
      <c r="T42" s="67">
        <v>1E-3</v>
      </c>
    </row>
    <row r="43" spans="1:20">
      <c r="A43" t="s">
        <v>418</v>
      </c>
      <c r="B43" t="s">
        <v>419</v>
      </c>
      <c r="C43" t="s">
        <v>99</v>
      </c>
      <c r="D43" t="s">
        <v>122</v>
      </c>
      <c r="E43" t="s">
        <v>420</v>
      </c>
      <c r="F43" t="s">
        <v>356</v>
      </c>
      <c r="G43" t="s">
        <v>413</v>
      </c>
      <c r="H43" t="s">
        <v>149</v>
      </c>
      <c r="I43" t="s">
        <v>396</v>
      </c>
      <c r="J43" s="66">
        <v>6.4</v>
      </c>
      <c r="K43" t="s">
        <v>101</v>
      </c>
      <c r="L43" s="67">
        <v>3.6900000000000002E-2</v>
      </c>
      <c r="M43" s="67">
        <v>2.0899999999999998E-2</v>
      </c>
      <c r="N43" s="66">
        <v>1760051.04</v>
      </c>
      <c r="O43" s="66">
        <v>111.2</v>
      </c>
      <c r="P43" s="66">
        <v>0</v>
      </c>
      <c r="Q43" s="66">
        <v>1957.17675648</v>
      </c>
      <c r="R43" s="67">
        <v>5.7000000000000002E-3</v>
      </c>
      <c r="S43" s="67">
        <v>1.7000000000000001E-2</v>
      </c>
      <c r="T43" s="67">
        <v>1E-3</v>
      </c>
    </row>
    <row r="44" spans="1:20">
      <c r="A44" t="s">
        <v>421</v>
      </c>
      <c r="B44" t="s">
        <v>422</v>
      </c>
      <c r="C44" t="s">
        <v>99</v>
      </c>
      <c r="D44" t="s">
        <v>122</v>
      </c>
      <c r="E44" t="s">
        <v>423</v>
      </c>
      <c r="F44" t="s">
        <v>131</v>
      </c>
      <c r="G44" t="s">
        <v>348</v>
      </c>
      <c r="H44" t="s">
        <v>208</v>
      </c>
      <c r="I44" t="s">
        <v>424</v>
      </c>
      <c r="J44" s="66">
        <v>3.27</v>
      </c>
      <c r="K44" t="s">
        <v>101</v>
      </c>
      <c r="L44" s="67">
        <v>3.6499999999999998E-2</v>
      </c>
      <c r="M44" s="67">
        <v>1.1599999999999999E-2</v>
      </c>
      <c r="N44" s="66">
        <v>43792</v>
      </c>
      <c r="O44" s="66">
        <v>109.66</v>
      </c>
      <c r="P44" s="66">
        <v>0</v>
      </c>
      <c r="Q44" s="66">
        <v>48.0223072</v>
      </c>
      <c r="R44" s="67">
        <v>0</v>
      </c>
      <c r="S44" s="67">
        <v>4.0000000000000002E-4</v>
      </c>
      <c r="T44" s="67">
        <v>0</v>
      </c>
    </row>
    <row r="45" spans="1:20">
      <c r="A45" t="s">
        <v>425</v>
      </c>
      <c r="B45" t="s">
        <v>426</v>
      </c>
      <c r="C45" t="s">
        <v>99</v>
      </c>
      <c r="D45" t="s">
        <v>122</v>
      </c>
      <c r="E45" t="s">
        <v>427</v>
      </c>
      <c r="F45" t="s">
        <v>428</v>
      </c>
      <c r="G45" t="s">
        <v>372</v>
      </c>
      <c r="H45" t="s">
        <v>149</v>
      </c>
      <c r="I45" t="s">
        <v>248</v>
      </c>
      <c r="J45" s="66">
        <v>3.15</v>
      </c>
      <c r="K45" t="s">
        <v>101</v>
      </c>
      <c r="L45" s="67">
        <v>3.9199999999999999E-2</v>
      </c>
      <c r="M45" s="67">
        <v>1.2699999999999999E-2</v>
      </c>
      <c r="N45" s="66">
        <v>2364993</v>
      </c>
      <c r="O45" s="66">
        <v>109.29</v>
      </c>
      <c r="P45" s="66">
        <v>0</v>
      </c>
      <c r="Q45" s="66">
        <v>2584.7008497000002</v>
      </c>
      <c r="R45" s="67">
        <v>2.5000000000000001E-3</v>
      </c>
      <c r="S45" s="67">
        <v>2.2499999999999999E-2</v>
      </c>
      <c r="T45" s="67">
        <v>1.4E-3</v>
      </c>
    </row>
    <row r="46" spans="1:20">
      <c r="A46" t="s">
        <v>429</v>
      </c>
      <c r="B46" t="s">
        <v>430</v>
      </c>
      <c r="C46" t="s">
        <v>99</v>
      </c>
      <c r="D46" t="s">
        <v>122</v>
      </c>
      <c r="E46" t="s">
        <v>378</v>
      </c>
      <c r="F46" t="s">
        <v>322</v>
      </c>
      <c r="G46" t="s">
        <v>348</v>
      </c>
      <c r="H46" t="s">
        <v>208</v>
      </c>
      <c r="I46" t="s">
        <v>431</v>
      </c>
      <c r="J46" s="66">
        <v>6.97</v>
      </c>
      <c r="K46" t="s">
        <v>101</v>
      </c>
      <c r="L46" s="67">
        <v>2.4299999999999999E-2</v>
      </c>
      <c r="M46" s="67">
        <v>2.0799999999999999E-2</v>
      </c>
      <c r="N46" s="66">
        <v>1730341</v>
      </c>
      <c r="O46" s="66">
        <v>103.32</v>
      </c>
      <c r="P46" s="66">
        <v>0</v>
      </c>
      <c r="Q46" s="66">
        <v>1787.7883211999999</v>
      </c>
      <c r="R46" s="67">
        <v>2E-3</v>
      </c>
      <c r="S46" s="67">
        <v>1.55E-2</v>
      </c>
      <c r="T46" s="67">
        <v>8.9999999999999998E-4</v>
      </c>
    </row>
    <row r="47" spans="1:20">
      <c r="A47" t="s">
        <v>432</v>
      </c>
      <c r="B47" t="s">
        <v>433</v>
      </c>
      <c r="C47" t="s">
        <v>99</v>
      </c>
      <c r="D47" t="s">
        <v>122</v>
      </c>
      <c r="E47" t="s">
        <v>434</v>
      </c>
      <c r="F47" t="s">
        <v>435</v>
      </c>
      <c r="G47" t="s">
        <v>436</v>
      </c>
      <c r="H47" t="s">
        <v>149</v>
      </c>
      <c r="I47" t="s">
        <v>437</v>
      </c>
      <c r="J47" s="66">
        <v>2.75</v>
      </c>
      <c r="K47" t="s">
        <v>101</v>
      </c>
      <c r="L47" s="67">
        <v>4.1700000000000001E-2</v>
      </c>
      <c r="M47" s="67">
        <v>1.2500000000000001E-2</v>
      </c>
      <c r="N47" s="66">
        <v>2378249</v>
      </c>
      <c r="O47" s="66">
        <v>109.3</v>
      </c>
      <c r="P47" s="66">
        <v>0</v>
      </c>
      <c r="Q47" s="66">
        <v>2599.4261569999999</v>
      </c>
      <c r="R47" s="67">
        <v>6.7999999999999996E-3</v>
      </c>
      <c r="S47" s="67">
        <v>2.2599999999999999E-2</v>
      </c>
      <c r="T47" s="67">
        <v>1.4E-3</v>
      </c>
    </row>
    <row r="48" spans="1:20">
      <c r="A48" t="s">
        <v>438</v>
      </c>
      <c r="B48" t="s">
        <v>439</v>
      </c>
      <c r="C48" t="s">
        <v>99</v>
      </c>
      <c r="D48" t="s">
        <v>122</v>
      </c>
      <c r="E48" t="s">
        <v>434</v>
      </c>
      <c r="F48" t="s">
        <v>435</v>
      </c>
      <c r="G48" t="s">
        <v>436</v>
      </c>
      <c r="H48" t="s">
        <v>149</v>
      </c>
      <c r="I48" t="s">
        <v>440</v>
      </c>
      <c r="J48" s="66">
        <v>4.66</v>
      </c>
      <c r="K48" t="s">
        <v>101</v>
      </c>
      <c r="L48" s="67">
        <v>2.58E-2</v>
      </c>
      <c r="M48" s="67">
        <v>2.06E-2</v>
      </c>
      <c r="N48" s="66">
        <v>2256307</v>
      </c>
      <c r="O48" s="66">
        <v>103.11</v>
      </c>
      <c r="P48" s="66">
        <v>0</v>
      </c>
      <c r="Q48" s="66">
        <v>2326.4781477000001</v>
      </c>
      <c r="R48" s="67">
        <v>1.0699999999999999E-2</v>
      </c>
      <c r="S48" s="67">
        <v>2.0199999999999999E-2</v>
      </c>
      <c r="T48" s="67">
        <v>1.1999999999999999E-3</v>
      </c>
    </row>
    <row r="49" spans="1:20">
      <c r="A49" t="s">
        <v>441</v>
      </c>
      <c r="B49" t="s">
        <v>442</v>
      </c>
      <c r="C49" t="s">
        <v>99</v>
      </c>
      <c r="D49" t="s">
        <v>122</v>
      </c>
      <c r="E49" t="s">
        <v>443</v>
      </c>
      <c r="F49" t="s">
        <v>131</v>
      </c>
      <c r="G49" t="s">
        <v>382</v>
      </c>
      <c r="H49" t="s">
        <v>208</v>
      </c>
      <c r="I49" t="s">
        <v>396</v>
      </c>
      <c r="J49" s="66">
        <v>1.7</v>
      </c>
      <c r="K49" t="s">
        <v>101</v>
      </c>
      <c r="L49" s="67">
        <v>2.1600000000000001E-2</v>
      </c>
      <c r="M49" s="67">
        <v>1.09E-2</v>
      </c>
      <c r="N49" s="66">
        <v>334242.40999999997</v>
      </c>
      <c r="O49" s="66">
        <v>102.4</v>
      </c>
      <c r="P49" s="66">
        <v>0</v>
      </c>
      <c r="Q49" s="66">
        <v>342.26422783999999</v>
      </c>
      <c r="R49" s="67">
        <v>6.9999999999999999E-4</v>
      </c>
      <c r="S49" s="67">
        <v>3.0000000000000001E-3</v>
      </c>
      <c r="T49" s="67">
        <v>2.0000000000000001E-4</v>
      </c>
    </row>
    <row r="50" spans="1:20">
      <c r="A50" t="s">
        <v>444</v>
      </c>
      <c r="B50" t="s">
        <v>445</v>
      </c>
      <c r="C50" t="s">
        <v>99</v>
      </c>
      <c r="D50" t="s">
        <v>122</v>
      </c>
      <c r="E50" t="s">
        <v>446</v>
      </c>
      <c r="F50" t="s">
        <v>447</v>
      </c>
      <c r="G50" t="s">
        <v>436</v>
      </c>
      <c r="H50" t="s">
        <v>149</v>
      </c>
      <c r="I50" t="s">
        <v>448</v>
      </c>
      <c r="J50" s="66">
        <v>2.83</v>
      </c>
      <c r="K50" t="s">
        <v>101</v>
      </c>
      <c r="L50" s="67">
        <v>2.75E-2</v>
      </c>
      <c r="M50" s="67">
        <v>1.4E-2</v>
      </c>
      <c r="N50" s="66">
        <v>904075.24</v>
      </c>
      <c r="O50" s="66">
        <v>104.08</v>
      </c>
      <c r="P50" s="66">
        <v>0</v>
      </c>
      <c r="Q50" s="66">
        <v>940.96150979200002</v>
      </c>
      <c r="R50" s="67">
        <v>2.5999999999999999E-3</v>
      </c>
      <c r="S50" s="67">
        <v>8.2000000000000007E-3</v>
      </c>
      <c r="T50" s="67">
        <v>5.0000000000000001E-4</v>
      </c>
    </row>
    <row r="51" spans="1:20">
      <c r="A51" t="s">
        <v>449</v>
      </c>
      <c r="B51" t="s">
        <v>450</v>
      </c>
      <c r="C51" t="s">
        <v>99</v>
      </c>
      <c r="D51" t="s">
        <v>122</v>
      </c>
      <c r="E51" t="s">
        <v>451</v>
      </c>
      <c r="F51" t="s">
        <v>435</v>
      </c>
      <c r="G51" t="s">
        <v>391</v>
      </c>
      <c r="H51" t="s">
        <v>149</v>
      </c>
      <c r="I51" t="s">
        <v>452</v>
      </c>
      <c r="J51" s="66">
        <v>3.6</v>
      </c>
      <c r="K51" t="s">
        <v>101</v>
      </c>
      <c r="L51" s="67">
        <v>2.9499999999999998E-2</v>
      </c>
      <c r="M51" s="67">
        <v>1.7600000000000001E-2</v>
      </c>
      <c r="N51" s="66">
        <v>595914.1</v>
      </c>
      <c r="O51" s="66">
        <v>105.1</v>
      </c>
      <c r="P51" s="66">
        <v>0</v>
      </c>
      <c r="Q51" s="66">
        <v>626.30571910000003</v>
      </c>
      <c r="R51" s="67">
        <v>2E-3</v>
      </c>
      <c r="S51" s="67">
        <v>5.4000000000000003E-3</v>
      </c>
      <c r="T51" s="67">
        <v>2.9999999999999997E-4</v>
      </c>
    </row>
    <row r="52" spans="1:20">
      <c r="A52" t="s">
        <v>453</v>
      </c>
      <c r="B52" t="s">
        <v>454</v>
      </c>
      <c r="C52" t="s">
        <v>99</v>
      </c>
      <c r="D52" t="s">
        <v>122</v>
      </c>
      <c r="E52" t="s">
        <v>455</v>
      </c>
      <c r="F52" t="s">
        <v>124</v>
      </c>
      <c r="G52" t="s">
        <v>395</v>
      </c>
      <c r="H52" t="s">
        <v>208</v>
      </c>
      <c r="I52" t="s">
        <v>456</v>
      </c>
      <c r="J52" s="66">
        <v>4.82</v>
      </c>
      <c r="K52" t="s">
        <v>101</v>
      </c>
      <c r="L52" s="67">
        <v>2.0500000000000001E-2</v>
      </c>
      <c r="M52" s="67">
        <v>1.4500000000000001E-2</v>
      </c>
      <c r="N52" s="66">
        <v>2546028</v>
      </c>
      <c r="O52" s="66">
        <v>103.24</v>
      </c>
      <c r="P52" s="66">
        <v>0</v>
      </c>
      <c r="Q52" s="66">
        <v>2628.5193072000002</v>
      </c>
      <c r="R52" s="67">
        <v>6.0000000000000001E-3</v>
      </c>
      <c r="S52" s="67">
        <v>2.2800000000000001E-2</v>
      </c>
      <c r="T52" s="67">
        <v>1.4E-3</v>
      </c>
    </row>
    <row r="53" spans="1:20">
      <c r="A53" t="s">
        <v>457</v>
      </c>
      <c r="B53" t="s">
        <v>458</v>
      </c>
      <c r="C53" t="s">
        <v>99</v>
      </c>
      <c r="D53" t="s">
        <v>122</v>
      </c>
      <c r="E53" t="s">
        <v>459</v>
      </c>
      <c r="F53" t="s">
        <v>435</v>
      </c>
      <c r="G53" t="s">
        <v>395</v>
      </c>
      <c r="H53" t="s">
        <v>208</v>
      </c>
      <c r="I53" t="s">
        <v>460</v>
      </c>
      <c r="J53" s="66">
        <v>2.54</v>
      </c>
      <c r="K53" t="s">
        <v>101</v>
      </c>
      <c r="L53" s="67">
        <v>3.4200000000000001E-2</v>
      </c>
      <c r="M53" s="67">
        <v>1.2999999999999999E-2</v>
      </c>
      <c r="N53" s="66">
        <v>2636000</v>
      </c>
      <c r="O53" s="66">
        <v>106.02</v>
      </c>
      <c r="P53" s="66">
        <v>0</v>
      </c>
      <c r="Q53" s="66">
        <v>2794.6871999999998</v>
      </c>
      <c r="R53" s="67">
        <v>7.1000000000000004E-3</v>
      </c>
      <c r="S53" s="67">
        <v>2.4299999999999999E-2</v>
      </c>
      <c r="T53" s="67">
        <v>1.5E-3</v>
      </c>
    </row>
    <row r="54" spans="1:20">
      <c r="A54" t="s">
        <v>461</v>
      </c>
      <c r="B54" t="s">
        <v>462</v>
      </c>
      <c r="C54" t="s">
        <v>99</v>
      </c>
      <c r="D54" t="s">
        <v>122</v>
      </c>
      <c r="E54" t="s">
        <v>463</v>
      </c>
      <c r="F54" t="s">
        <v>435</v>
      </c>
      <c r="G54" t="s">
        <v>395</v>
      </c>
      <c r="H54" t="s">
        <v>208</v>
      </c>
      <c r="I54" t="s">
        <v>437</v>
      </c>
      <c r="J54" s="66">
        <v>2.02</v>
      </c>
      <c r="K54" t="s">
        <v>101</v>
      </c>
      <c r="L54" s="67">
        <v>4.2000000000000003E-2</v>
      </c>
      <c r="M54" s="67">
        <v>1.6400000000000001E-2</v>
      </c>
      <c r="N54" s="66">
        <v>334577.5</v>
      </c>
      <c r="O54" s="66">
        <v>106.9</v>
      </c>
      <c r="P54" s="66">
        <v>0</v>
      </c>
      <c r="Q54" s="66">
        <v>357.66334749999999</v>
      </c>
      <c r="R54" s="67">
        <v>5.9999999999999995E-4</v>
      </c>
      <c r="S54" s="67">
        <v>3.0999999999999999E-3</v>
      </c>
      <c r="T54" s="67">
        <v>2.0000000000000001E-4</v>
      </c>
    </row>
    <row r="55" spans="1:20">
      <c r="A55" t="s">
        <v>464</v>
      </c>
      <c r="B55" t="s">
        <v>465</v>
      </c>
      <c r="C55" t="s">
        <v>99</v>
      </c>
      <c r="D55" t="s">
        <v>122</v>
      </c>
      <c r="E55" t="s">
        <v>463</v>
      </c>
      <c r="F55" t="s">
        <v>435</v>
      </c>
      <c r="G55" t="s">
        <v>395</v>
      </c>
      <c r="H55" t="s">
        <v>208</v>
      </c>
      <c r="I55" t="s">
        <v>466</v>
      </c>
      <c r="J55" s="66">
        <v>3.75</v>
      </c>
      <c r="K55" t="s">
        <v>101</v>
      </c>
      <c r="L55" s="67">
        <v>4.2999999999999997E-2</v>
      </c>
      <c r="M55" s="67">
        <v>2.01E-2</v>
      </c>
      <c r="N55" s="66">
        <v>1785895.12</v>
      </c>
      <c r="O55" s="66">
        <v>109.65</v>
      </c>
      <c r="P55" s="66">
        <v>0</v>
      </c>
      <c r="Q55" s="66">
        <v>1958.2339990800001</v>
      </c>
      <c r="R55" s="67">
        <v>1.5E-3</v>
      </c>
      <c r="S55" s="67">
        <v>1.7000000000000001E-2</v>
      </c>
      <c r="T55" s="67">
        <v>1E-3</v>
      </c>
    </row>
    <row r="56" spans="1:20">
      <c r="A56" t="s">
        <v>467</v>
      </c>
      <c r="B56" t="s">
        <v>468</v>
      </c>
      <c r="C56" t="s">
        <v>99</v>
      </c>
      <c r="D56" t="s">
        <v>122</v>
      </c>
      <c r="E56" t="s">
        <v>469</v>
      </c>
      <c r="F56" t="s">
        <v>470</v>
      </c>
      <c r="G56" t="s">
        <v>395</v>
      </c>
      <c r="H56" t="s">
        <v>208</v>
      </c>
      <c r="I56" t="s">
        <v>466</v>
      </c>
      <c r="J56" s="66">
        <v>4.68</v>
      </c>
      <c r="K56" t="s">
        <v>101</v>
      </c>
      <c r="L56" s="67">
        <v>2.1999999999999999E-2</v>
      </c>
      <c r="M56" s="67">
        <v>2.18E-2</v>
      </c>
      <c r="N56" s="66">
        <v>311982</v>
      </c>
      <c r="O56" s="66">
        <v>100.67</v>
      </c>
      <c r="P56" s="66">
        <v>0</v>
      </c>
      <c r="Q56" s="66">
        <v>314.07227940000001</v>
      </c>
      <c r="R56" s="67">
        <v>2.0000000000000001E-4</v>
      </c>
      <c r="S56" s="67">
        <v>2.7000000000000001E-3</v>
      </c>
      <c r="T56" s="67">
        <v>2.0000000000000001E-4</v>
      </c>
    </row>
    <row r="57" spans="1:20">
      <c r="A57" t="s">
        <v>471</v>
      </c>
      <c r="B57" t="s">
        <v>472</v>
      </c>
      <c r="C57" t="s">
        <v>99</v>
      </c>
      <c r="D57" t="s">
        <v>122</v>
      </c>
      <c r="E57" t="s">
        <v>473</v>
      </c>
      <c r="F57" t="s">
        <v>131</v>
      </c>
      <c r="G57" t="s">
        <v>395</v>
      </c>
      <c r="H57" t="s">
        <v>208</v>
      </c>
      <c r="I57" t="s">
        <v>248</v>
      </c>
      <c r="J57" s="66">
        <v>4.21</v>
      </c>
      <c r="K57" t="s">
        <v>101</v>
      </c>
      <c r="L57" s="67">
        <v>2.5000000000000001E-2</v>
      </c>
      <c r="M57" s="67">
        <v>2.9899999999999999E-2</v>
      </c>
      <c r="N57" s="66">
        <v>1046646</v>
      </c>
      <c r="O57" s="66">
        <v>98.58</v>
      </c>
      <c r="P57" s="66">
        <v>0</v>
      </c>
      <c r="Q57" s="66">
        <v>1031.7836268000001</v>
      </c>
      <c r="R57" s="67">
        <v>8.9999999999999998E-4</v>
      </c>
      <c r="S57" s="67">
        <v>8.9999999999999993E-3</v>
      </c>
      <c r="T57" s="67">
        <v>5.0000000000000001E-4</v>
      </c>
    </row>
    <row r="58" spans="1:20">
      <c r="A58" t="s">
        <v>474</v>
      </c>
      <c r="B58" t="s">
        <v>475</v>
      </c>
      <c r="C58" t="s">
        <v>99</v>
      </c>
      <c r="D58" t="s">
        <v>122</v>
      </c>
      <c r="E58" t="s">
        <v>476</v>
      </c>
      <c r="F58" t="s">
        <v>322</v>
      </c>
      <c r="G58" t="s">
        <v>407</v>
      </c>
      <c r="H58" t="s">
        <v>208</v>
      </c>
      <c r="I58" t="s">
        <v>437</v>
      </c>
      <c r="J58" s="66">
        <v>4.8099999999999996</v>
      </c>
      <c r="K58" t="s">
        <v>101</v>
      </c>
      <c r="L58" s="67">
        <v>2.7E-2</v>
      </c>
      <c r="M58" s="67">
        <v>4.2799999999999998E-2</v>
      </c>
      <c r="N58" s="66">
        <v>2804660.3</v>
      </c>
      <c r="O58" s="66">
        <v>92.98</v>
      </c>
      <c r="P58" s="66">
        <v>0</v>
      </c>
      <c r="Q58" s="66">
        <v>2607.7731469400001</v>
      </c>
      <c r="R58" s="67">
        <v>3.3999999999999998E-3</v>
      </c>
      <c r="S58" s="67">
        <v>2.2700000000000001E-2</v>
      </c>
      <c r="T58" s="67">
        <v>1.4E-3</v>
      </c>
    </row>
    <row r="59" spans="1:20">
      <c r="A59" t="s">
        <v>477</v>
      </c>
      <c r="B59" t="s">
        <v>478</v>
      </c>
      <c r="C59" t="s">
        <v>99</v>
      </c>
      <c r="D59" t="s">
        <v>122</v>
      </c>
      <c r="E59" t="s">
        <v>479</v>
      </c>
      <c r="F59" t="s">
        <v>322</v>
      </c>
      <c r="G59" t="s">
        <v>400</v>
      </c>
      <c r="H59" t="s">
        <v>149</v>
      </c>
      <c r="I59" t="s">
        <v>396</v>
      </c>
      <c r="J59" s="66">
        <v>1.23</v>
      </c>
      <c r="K59" t="s">
        <v>101</v>
      </c>
      <c r="L59" s="67">
        <v>4.5499999999999999E-2</v>
      </c>
      <c r="M59" s="67">
        <v>9.4999999999999998E-3</v>
      </c>
      <c r="N59" s="66">
        <v>648155.66</v>
      </c>
      <c r="O59" s="66">
        <v>105.59</v>
      </c>
      <c r="P59" s="66">
        <v>0</v>
      </c>
      <c r="Q59" s="66">
        <v>684.38756139400004</v>
      </c>
      <c r="R59" s="67">
        <v>3.7000000000000002E-3</v>
      </c>
      <c r="S59" s="67">
        <v>5.8999999999999999E-3</v>
      </c>
      <c r="T59" s="67">
        <v>4.0000000000000002E-4</v>
      </c>
    </row>
    <row r="60" spans="1:20">
      <c r="A60" t="s">
        <v>480</v>
      </c>
      <c r="B60" t="s">
        <v>481</v>
      </c>
      <c r="C60" t="s">
        <v>99</v>
      </c>
      <c r="D60" t="s">
        <v>122</v>
      </c>
      <c r="E60" t="s">
        <v>479</v>
      </c>
      <c r="F60" t="s">
        <v>322</v>
      </c>
      <c r="G60" t="s">
        <v>400</v>
      </c>
      <c r="H60" t="s">
        <v>149</v>
      </c>
      <c r="I60" t="s">
        <v>248</v>
      </c>
      <c r="J60" s="66">
        <v>3.33</v>
      </c>
      <c r="K60" t="s">
        <v>101</v>
      </c>
      <c r="L60" s="67">
        <v>3.2899999999999999E-2</v>
      </c>
      <c r="M60" s="67">
        <v>1.95E-2</v>
      </c>
      <c r="N60" s="66">
        <v>1138404.75</v>
      </c>
      <c r="O60" s="66">
        <v>104.52</v>
      </c>
      <c r="P60" s="66">
        <v>0</v>
      </c>
      <c r="Q60" s="66">
        <v>1189.8606447</v>
      </c>
      <c r="R60" s="67">
        <v>2.5000000000000001E-3</v>
      </c>
      <c r="S60" s="67">
        <v>1.03E-2</v>
      </c>
      <c r="T60" s="67">
        <v>5.9999999999999995E-4</v>
      </c>
    </row>
    <row r="61" spans="1:20">
      <c r="A61" s="68" t="s">
        <v>295</v>
      </c>
      <c r="B61" s="14"/>
      <c r="C61" s="14"/>
      <c r="D61" s="14"/>
      <c r="E61" s="14"/>
      <c r="J61" s="70">
        <v>2.5499999999999998</v>
      </c>
      <c r="M61" s="69">
        <v>3.4599999999999999E-2</v>
      </c>
      <c r="N61" s="70">
        <v>8784187</v>
      </c>
      <c r="P61" s="70">
        <v>0</v>
      </c>
      <c r="Q61" s="70">
        <v>8267.9248516999996</v>
      </c>
      <c r="S61" s="69">
        <v>7.1800000000000003E-2</v>
      </c>
      <c r="T61" s="69">
        <v>4.4000000000000003E-3</v>
      </c>
    </row>
    <row r="62" spans="1:20">
      <c r="A62" t="s">
        <v>482</v>
      </c>
      <c r="B62" t="s">
        <v>483</v>
      </c>
      <c r="C62" t="s">
        <v>99</v>
      </c>
      <c r="D62" t="s">
        <v>122</v>
      </c>
      <c r="E62" t="s">
        <v>484</v>
      </c>
      <c r="F62" t="s">
        <v>485</v>
      </c>
      <c r="G62" t="s">
        <v>207</v>
      </c>
      <c r="H62" t="s">
        <v>208</v>
      </c>
      <c r="I62" t="s">
        <v>486</v>
      </c>
      <c r="J62" s="66">
        <v>2.31</v>
      </c>
      <c r="K62" t="s">
        <v>101</v>
      </c>
      <c r="L62" s="67">
        <v>2.9000000000000001E-2</v>
      </c>
      <c r="M62" s="67">
        <v>2.3099999999999999E-2</v>
      </c>
      <c r="N62" s="66">
        <v>3941866</v>
      </c>
      <c r="O62" s="66">
        <v>94.88</v>
      </c>
      <c r="P62" s="66">
        <v>0</v>
      </c>
      <c r="Q62" s="66">
        <v>3740.0424607999998</v>
      </c>
      <c r="R62" s="67">
        <v>4.4000000000000003E-3</v>
      </c>
      <c r="S62" s="67">
        <v>3.2500000000000001E-2</v>
      </c>
      <c r="T62" s="67">
        <v>2E-3</v>
      </c>
    </row>
    <row r="63" spans="1:20">
      <c r="A63" t="s">
        <v>487</v>
      </c>
      <c r="B63" t="s">
        <v>488</v>
      </c>
      <c r="C63" t="s">
        <v>99</v>
      </c>
      <c r="D63" t="s">
        <v>122</v>
      </c>
      <c r="E63" t="s">
        <v>489</v>
      </c>
      <c r="F63" t="s">
        <v>490</v>
      </c>
      <c r="G63" t="s">
        <v>335</v>
      </c>
      <c r="H63" t="s">
        <v>208</v>
      </c>
      <c r="I63" t="s">
        <v>491</v>
      </c>
      <c r="J63" s="66">
        <v>2.15</v>
      </c>
      <c r="K63" t="s">
        <v>101</v>
      </c>
      <c r="L63" s="67">
        <v>3.49E-2</v>
      </c>
      <c r="M63" s="67">
        <v>3.0599999999999999E-2</v>
      </c>
      <c r="N63" s="66">
        <v>1262718</v>
      </c>
      <c r="O63" s="66">
        <v>94.77</v>
      </c>
      <c r="P63" s="66">
        <v>0</v>
      </c>
      <c r="Q63" s="66">
        <v>1196.6778486000001</v>
      </c>
      <c r="R63" s="67">
        <v>8.0000000000000004E-4</v>
      </c>
      <c r="S63" s="67">
        <v>1.04E-2</v>
      </c>
      <c r="T63" s="67">
        <v>5.9999999999999995E-4</v>
      </c>
    </row>
    <row r="64" spans="1:20">
      <c r="A64" t="s">
        <v>492</v>
      </c>
      <c r="B64" t="s">
        <v>493</v>
      </c>
      <c r="C64" t="s">
        <v>99</v>
      </c>
      <c r="D64" t="s">
        <v>122</v>
      </c>
      <c r="E64" t="s">
        <v>469</v>
      </c>
      <c r="F64" t="s">
        <v>470</v>
      </c>
      <c r="G64" t="s">
        <v>395</v>
      </c>
      <c r="H64" t="s">
        <v>208</v>
      </c>
      <c r="I64" t="s">
        <v>396</v>
      </c>
      <c r="J64" s="66">
        <v>3</v>
      </c>
      <c r="K64" t="s">
        <v>101</v>
      </c>
      <c r="L64" s="67">
        <v>5.6000000000000001E-2</v>
      </c>
      <c r="M64" s="67">
        <v>3.8300000000000001E-2</v>
      </c>
      <c r="N64" s="66">
        <v>1126728</v>
      </c>
      <c r="O64" s="66">
        <v>100.66</v>
      </c>
      <c r="P64" s="66">
        <v>0</v>
      </c>
      <c r="Q64" s="66">
        <v>1134.1644048000001</v>
      </c>
      <c r="R64" s="67">
        <v>3.8999999999999998E-3</v>
      </c>
      <c r="S64" s="67">
        <v>9.9000000000000008E-3</v>
      </c>
      <c r="T64" s="67">
        <v>5.9999999999999995E-4</v>
      </c>
    </row>
    <row r="65" spans="1:20">
      <c r="A65" t="s">
        <v>494</v>
      </c>
      <c r="B65" t="s">
        <v>495</v>
      </c>
      <c r="C65" t="s">
        <v>99</v>
      </c>
      <c r="D65" t="s">
        <v>122</v>
      </c>
      <c r="E65" t="s">
        <v>476</v>
      </c>
      <c r="F65" t="s">
        <v>322</v>
      </c>
      <c r="G65" t="s">
        <v>407</v>
      </c>
      <c r="H65" t="s">
        <v>208</v>
      </c>
      <c r="I65" t="s">
        <v>496</v>
      </c>
      <c r="J65" s="66">
        <v>2.95</v>
      </c>
      <c r="K65" t="s">
        <v>101</v>
      </c>
      <c r="L65" s="67">
        <v>4.7E-2</v>
      </c>
      <c r="M65" s="67">
        <v>5.4600000000000003E-2</v>
      </c>
      <c r="N65" s="66">
        <v>2452875</v>
      </c>
      <c r="O65" s="66">
        <v>89.57</v>
      </c>
      <c r="P65" s="66">
        <v>0</v>
      </c>
      <c r="Q65" s="66">
        <v>2197.0401375000001</v>
      </c>
      <c r="R65" s="67">
        <v>3.8999999999999998E-3</v>
      </c>
      <c r="S65" s="67">
        <v>1.9099999999999999E-2</v>
      </c>
      <c r="T65" s="67">
        <v>1.1999999999999999E-3</v>
      </c>
    </row>
    <row r="66" spans="1:20">
      <c r="A66" s="68" t="s">
        <v>497</v>
      </c>
      <c r="B66" s="14"/>
      <c r="C66" s="14"/>
      <c r="D66" s="14"/>
      <c r="E66" s="14"/>
      <c r="J66" s="70">
        <v>0</v>
      </c>
      <c r="M66" s="69">
        <v>0</v>
      </c>
      <c r="N66" s="70">
        <v>0</v>
      </c>
      <c r="P66" s="70">
        <v>0</v>
      </c>
      <c r="Q66" s="70">
        <v>0</v>
      </c>
      <c r="S66" s="69">
        <v>0</v>
      </c>
      <c r="T66" s="69">
        <v>0</v>
      </c>
    </row>
    <row r="67" spans="1:20">
      <c r="A67" t="s">
        <v>236</v>
      </c>
      <c r="B67" t="s">
        <v>236</v>
      </c>
      <c r="C67" s="14"/>
      <c r="D67" s="14"/>
      <c r="E67" s="14"/>
      <c r="F67" t="s">
        <v>236</v>
      </c>
      <c r="G67" t="s">
        <v>236</v>
      </c>
      <c r="J67" s="66">
        <v>0</v>
      </c>
      <c r="K67" t="s">
        <v>236</v>
      </c>
      <c r="L67" s="67">
        <v>0</v>
      </c>
      <c r="M67" s="67">
        <v>0</v>
      </c>
      <c r="N67" s="66">
        <v>0</v>
      </c>
      <c r="O67" s="66">
        <v>0</v>
      </c>
      <c r="Q67" s="66">
        <v>0</v>
      </c>
      <c r="R67" s="67">
        <v>0</v>
      </c>
      <c r="S67" s="67">
        <v>0</v>
      </c>
      <c r="T67" s="67">
        <v>0</v>
      </c>
    </row>
    <row r="68" spans="1:20">
      <c r="A68" s="68" t="s">
        <v>240</v>
      </c>
      <c r="B68" s="14"/>
      <c r="C68" s="14"/>
      <c r="D68" s="14"/>
      <c r="E68" s="14"/>
      <c r="J68" s="70">
        <v>2.92</v>
      </c>
      <c r="M68" s="69">
        <v>3.9899999999999998E-2</v>
      </c>
      <c r="N68" s="70">
        <v>1110000</v>
      </c>
      <c r="P68" s="70">
        <v>0</v>
      </c>
      <c r="Q68" s="70">
        <v>3921.4423676472002</v>
      </c>
      <c r="S68" s="69">
        <v>3.4099999999999998E-2</v>
      </c>
      <c r="T68" s="69">
        <v>2.0999999999999999E-3</v>
      </c>
    </row>
    <row r="69" spans="1:20">
      <c r="A69" s="68" t="s">
        <v>296</v>
      </c>
      <c r="B69" s="14"/>
      <c r="C69" s="14"/>
      <c r="D69" s="14"/>
      <c r="E69" s="14"/>
      <c r="J69" s="70">
        <v>0</v>
      </c>
      <c r="M69" s="69">
        <v>0</v>
      </c>
      <c r="N69" s="70">
        <v>0</v>
      </c>
      <c r="P69" s="70">
        <v>0</v>
      </c>
      <c r="Q69" s="70">
        <v>0</v>
      </c>
      <c r="S69" s="69">
        <v>0</v>
      </c>
      <c r="T69" s="69">
        <v>0</v>
      </c>
    </row>
    <row r="70" spans="1:20">
      <c r="A70" t="s">
        <v>236</v>
      </c>
      <c r="B70" t="s">
        <v>236</v>
      </c>
      <c r="C70" s="14"/>
      <c r="D70" s="14"/>
      <c r="E70" s="14"/>
      <c r="F70" t="s">
        <v>236</v>
      </c>
      <c r="G70" t="s">
        <v>236</v>
      </c>
      <c r="J70" s="66">
        <v>0</v>
      </c>
      <c r="K70" t="s">
        <v>236</v>
      </c>
      <c r="L70" s="67">
        <v>0</v>
      </c>
      <c r="M70" s="67">
        <v>0</v>
      </c>
      <c r="N70" s="66">
        <v>0</v>
      </c>
      <c r="O70" s="66">
        <v>0</v>
      </c>
      <c r="Q70" s="66">
        <v>0</v>
      </c>
      <c r="R70" s="67">
        <v>0</v>
      </c>
      <c r="S70" s="67">
        <v>0</v>
      </c>
      <c r="T70" s="67">
        <v>0</v>
      </c>
    </row>
    <row r="71" spans="1:20">
      <c r="A71" s="68" t="s">
        <v>297</v>
      </c>
      <c r="B71" s="14"/>
      <c r="C71" s="14"/>
      <c r="D71" s="14"/>
      <c r="E71" s="14"/>
      <c r="J71" s="70">
        <v>2.92</v>
      </c>
      <c r="M71" s="69">
        <v>3.9899999999999998E-2</v>
      </c>
      <c r="N71" s="70">
        <v>1110000</v>
      </c>
      <c r="P71" s="70">
        <v>0</v>
      </c>
      <c r="Q71" s="70">
        <v>3921.4423676472002</v>
      </c>
      <c r="S71" s="69">
        <v>3.4099999999999998E-2</v>
      </c>
      <c r="T71" s="69">
        <v>2.0999999999999999E-3</v>
      </c>
    </row>
    <row r="72" spans="1:20">
      <c r="A72" t="s">
        <v>498</v>
      </c>
      <c r="B72" t="s">
        <v>499</v>
      </c>
      <c r="C72" t="s">
        <v>500</v>
      </c>
      <c r="D72" t="s">
        <v>501</v>
      </c>
      <c r="E72" t="s">
        <v>502</v>
      </c>
      <c r="F72" t="s">
        <v>503</v>
      </c>
      <c r="G72" t="s">
        <v>504</v>
      </c>
      <c r="H72" t="s">
        <v>505</v>
      </c>
      <c r="I72" t="s">
        <v>506</v>
      </c>
      <c r="J72" s="66">
        <v>2.92</v>
      </c>
      <c r="K72" t="s">
        <v>105</v>
      </c>
      <c r="L72" s="67">
        <v>5.3800000000000001E-2</v>
      </c>
      <c r="M72" s="67">
        <v>3.9899999999999998E-2</v>
      </c>
      <c r="N72" s="66">
        <v>1110000</v>
      </c>
      <c r="O72" s="66">
        <v>105.96373610810811</v>
      </c>
      <c r="P72" s="66">
        <v>0</v>
      </c>
      <c r="Q72" s="66">
        <v>3921.4423676472002</v>
      </c>
      <c r="R72" s="67">
        <v>5.9999999999999995E-4</v>
      </c>
      <c r="S72" s="67">
        <v>3.4099999999999998E-2</v>
      </c>
      <c r="T72" s="67">
        <v>2.0999999999999999E-3</v>
      </c>
    </row>
    <row r="73" spans="1:20">
      <c r="A73" s="86" t="s">
        <v>242</v>
      </c>
      <c r="B73" s="14"/>
      <c r="C73" s="14"/>
      <c r="D73" s="14"/>
      <c r="E73" s="14"/>
    </row>
    <row r="74" spans="1:20">
      <c r="A74" s="86" t="s">
        <v>290</v>
      </c>
      <c r="B74" s="14"/>
      <c r="C74" s="14"/>
      <c r="D74" s="14"/>
      <c r="E74" s="14"/>
    </row>
    <row r="75" spans="1:20">
      <c r="A75" s="86" t="s">
        <v>291</v>
      </c>
      <c r="B75" s="14"/>
      <c r="C75" s="14"/>
      <c r="D75" s="14"/>
      <c r="E75" s="14"/>
    </row>
    <row r="76" spans="1:20">
      <c r="A76" s="86" t="s">
        <v>292</v>
      </c>
      <c r="B76" s="14"/>
      <c r="C76" s="14"/>
      <c r="D76" s="14"/>
      <c r="E76" s="14"/>
    </row>
    <row r="77" spans="1:20">
      <c r="A77" s="86" t="s">
        <v>293</v>
      </c>
      <c r="B77" s="14"/>
      <c r="C77" s="14"/>
      <c r="D77" s="14"/>
      <c r="E77" s="14"/>
    </row>
    <row r="78" spans="1:20" hidden="1">
      <c r="B78" s="14"/>
      <c r="C78" s="14"/>
      <c r="D78" s="14"/>
      <c r="E78" s="14"/>
    </row>
    <row r="79" spans="1:20" hidden="1">
      <c r="B79" s="14"/>
      <c r="C79" s="14"/>
      <c r="D79" s="14"/>
      <c r="E79" s="14"/>
    </row>
    <row r="80" spans="1:20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50" style="13" customWidth="1"/>
    <col min="2" max="2" width="15.285156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  <c r="B2" t="s">
        <v>197</v>
      </c>
    </row>
    <row r="3" spans="1:61">
      <c r="A3" s="2" t="s">
        <v>2</v>
      </c>
      <c r="B3" t="s">
        <v>198</v>
      </c>
    </row>
    <row r="4" spans="1:61">
      <c r="A4" s="2" t="s">
        <v>3</v>
      </c>
      <c r="B4" t="s">
        <v>199</v>
      </c>
    </row>
    <row r="5" spans="1:61" ht="26.25" customHeight="1">
      <c r="A5" s="100" t="s">
        <v>67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2"/>
      <c r="BI5" s="16"/>
    </row>
    <row r="6" spans="1:61" ht="26.25" customHeight="1">
      <c r="A6" s="100" t="s">
        <v>90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E6" s="16"/>
      <c r="BI6" s="16"/>
    </row>
    <row r="7" spans="1:61" s="16" customFormat="1" ht="20.25">
      <c r="A7" s="41" t="s">
        <v>47</v>
      </c>
      <c r="B7" s="42" t="s">
        <v>48</v>
      </c>
      <c r="C7" s="103" t="s">
        <v>69</v>
      </c>
      <c r="D7" s="103" t="s">
        <v>82</v>
      </c>
      <c r="E7" s="103" t="s">
        <v>49</v>
      </c>
      <c r="F7" s="103" t="s">
        <v>83</v>
      </c>
      <c r="G7" s="103" t="s">
        <v>52</v>
      </c>
      <c r="H7" s="94" t="s">
        <v>186</v>
      </c>
      <c r="I7" s="94" t="s">
        <v>187</v>
      </c>
      <c r="J7" s="94" t="s">
        <v>191</v>
      </c>
      <c r="K7" s="94" t="s">
        <v>55</v>
      </c>
      <c r="L7" s="94" t="s">
        <v>72</v>
      </c>
      <c r="M7" s="94" t="s">
        <v>56</v>
      </c>
      <c r="N7" s="45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7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4">
        <v>27301174.309999999</v>
      </c>
      <c r="I10" s="7"/>
      <c r="J10" s="64">
        <v>741.61508570000001</v>
      </c>
      <c r="K10" s="64">
        <v>381664.24631736998</v>
      </c>
      <c r="L10" s="7"/>
      <c r="M10" s="65">
        <v>1</v>
      </c>
      <c r="N10" s="65">
        <v>0.20130000000000001</v>
      </c>
      <c r="BE10" s="14"/>
      <c r="BF10" s="16"/>
      <c r="BG10" s="14"/>
      <c r="BI10" s="14"/>
    </row>
    <row r="11" spans="1:61">
      <c r="A11" s="68" t="s">
        <v>202</v>
      </c>
      <c r="D11" s="14"/>
      <c r="E11" s="14"/>
      <c r="F11" s="14"/>
      <c r="H11" s="70">
        <v>26632601.109999999</v>
      </c>
      <c r="J11" s="70">
        <v>706.50233000000003</v>
      </c>
      <c r="K11" s="70">
        <v>262527.38010080002</v>
      </c>
      <c r="M11" s="69">
        <v>0.68779999999999997</v>
      </c>
      <c r="N11" s="69">
        <v>0.13850000000000001</v>
      </c>
    </row>
    <row r="12" spans="1:61">
      <c r="A12" s="68" t="s">
        <v>507</v>
      </c>
      <c r="D12" s="14"/>
      <c r="E12" s="14"/>
      <c r="F12" s="14"/>
      <c r="H12" s="70">
        <v>6653432.0999999996</v>
      </c>
      <c r="J12" s="70">
        <v>454.28080999999997</v>
      </c>
      <c r="K12" s="70">
        <v>144141.75800920001</v>
      </c>
      <c r="M12" s="69">
        <v>0.37769999999999998</v>
      </c>
      <c r="N12" s="69">
        <v>7.5999999999999998E-2</v>
      </c>
    </row>
    <row r="13" spans="1:61">
      <c r="A13" t="s">
        <v>508</v>
      </c>
      <c r="B13" t="s">
        <v>509</v>
      </c>
      <c r="C13" t="s">
        <v>99</v>
      </c>
      <c r="D13" t="s">
        <v>122</v>
      </c>
      <c r="E13" t="s">
        <v>510</v>
      </c>
      <c r="F13" t="s">
        <v>428</v>
      </c>
      <c r="G13" t="s">
        <v>101</v>
      </c>
      <c r="H13" s="66">
        <v>114120</v>
      </c>
      <c r="I13" s="66">
        <v>2931</v>
      </c>
      <c r="J13" s="66">
        <v>0</v>
      </c>
      <c r="K13" s="66">
        <v>3344.8571999999999</v>
      </c>
      <c r="L13" s="67">
        <v>4.0000000000000002E-4</v>
      </c>
      <c r="M13" s="67">
        <v>8.8000000000000005E-3</v>
      </c>
      <c r="N13" s="67">
        <v>1.8E-3</v>
      </c>
    </row>
    <row r="14" spans="1:61">
      <c r="A14" t="s">
        <v>511</v>
      </c>
      <c r="B14" t="s">
        <v>512</v>
      </c>
      <c r="C14" t="s">
        <v>99</v>
      </c>
      <c r="D14" t="s">
        <v>122</v>
      </c>
      <c r="E14" t="s">
        <v>513</v>
      </c>
      <c r="F14" t="s">
        <v>428</v>
      </c>
      <c r="G14" t="s">
        <v>101</v>
      </c>
      <c r="H14" s="66">
        <v>233479</v>
      </c>
      <c r="I14" s="66">
        <v>3373</v>
      </c>
      <c r="J14" s="66">
        <v>163.43530000000001</v>
      </c>
      <c r="K14" s="66">
        <v>8038.6819699999996</v>
      </c>
      <c r="L14" s="67">
        <v>1E-3</v>
      </c>
      <c r="M14" s="67">
        <v>2.1100000000000001E-2</v>
      </c>
      <c r="N14" s="67">
        <v>4.1999999999999997E-3</v>
      </c>
    </row>
    <row r="15" spans="1:61">
      <c r="A15" t="s">
        <v>514</v>
      </c>
      <c r="B15" t="s">
        <v>515</v>
      </c>
      <c r="C15" t="s">
        <v>99</v>
      </c>
      <c r="D15" t="s">
        <v>122</v>
      </c>
      <c r="E15" t="s">
        <v>516</v>
      </c>
      <c r="F15" t="s">
        <v>517</v>
      </c>
      <c r="G15" t="s">
        <v>101</v>
      </c>
      <c r="H15" s="66">
        <v>10299</v>
      </c>
      <c r="I15" s="66">
        <v>47270</v>
      </c>
      <c r="J15" s="66">
        <v>0</v>
      </c>
      <c r="K15" s="66">
        <v>4868.3373000000001</v>
      </c>
      <c r="L15" s="67">
        <v>2.0000000000000001E-4</v>
      </c>
      <c r="M15" s="67">
        <v>1.2800000000000001E-2</v>
      </c>
      <c r="N15" s="67">
        <v>2.5999999999999999E-3</v>
      </c>
    </row>
    <row r="16" spans="1:61">
      <c r="A16" t="s">
        <v>518</v>
      </c>
      <c r="B16" t="s">
        <v>519</v>
      </c>
      <c r="C16" t="s">
        <v>99</v>
      </c>
      <c r="D16" t="s">
        <v>122</v>
      </c>
      <c r="E16" t="s">
        <v>520</v>
      </c>
      <c r="F16" t="s">
        <v>301</v>
      </c>
      <c r="G16" t="s">
        <v>101</v>
      </c>
      <c r="H16" s="66">
        <v>56619</v>
      </c>
      <c r="I16" s="66">
        <v>9313</v>
      </c>
      <c r="J16" s="66">
        <v>0</v>
      </c>
      <c r="K16" s="66">
        <v>5272.9274699999996</v>
      </c>
      <c r="L16" s="67">
        <v>5.9999999999999995E-4</v>
      </c>
      <c r="M16" s="67">
        <v>1.38E-2</v>
      </c>
      <c r="N16" s="67">
        <v>2.8E-3</v>
      </c>
    </row>
    <row r="17" spans="1:14">
      <c r="A17" t="s">
        <v>521</v>
      </c>
      <c r="B17" t="s">
        <v>522</v>
      </c>
      <c r="C17" t="s">
        <v>99</v>
      </c>
      <c r="D17" t="s">
        <v>122</v>
      </c>
      <c r="E17" t="s">
        <v>523</v>
      </c>
      <c r="F17" t="s">
        <v>301</v>
      </c>
      <c r="G17" t="s">
        <v>101</v>
      </c>
      <c r="H17" s="66">
        <v>527926</v>
      </c>
      <c r="I17" s="66">
        <v>1389</v>
      </c>
      <c r="J17" s="66">
        <v>0</v>
      </c>
      <c r="K17" s="66">
        <v>7332.8921399999999</v>
      </c>
      <c r="L17" s="67">
        <v>5.0000000000000001E-4</v>
      </c>
      <c r="M17" s="67">
        <v>1.9199999999999998E-2</v>
      </c>
      <c r="N17" s="67">
        <v>3.8999999999999998E-3</v>
      </c>
    </row>
    <row r="18" spans="1:14">
      <c r="A18" t="s">
        <v>524</v>
      </c>
      <c r="B18" t="s">
        <v>525</v>
      </c>
      <c r="C18" t="s">
        <v>99</v>
      </c>
      <c r="D18" t="s">
        <v>122</v>
      </c>
      <c r="E18" t="s">
        <v>526</v>
      </c>
      <c r="F18" t="s">
        <v>301</v>
      </c>
      <c r="G18" t="s">
        <v>101</v>
      </c>
      <c r="H18" s="66">
        <v>932979</v>
      </c>
      <c r="I18" s="66">
        <v>2200</v>
      </c>
      <c r="J18" s="66">
        <v>0</v>
      </c>
      <c r="K18" s="66">
        <v>20525.538</v>
      </c>
      <c r="L18" s="67">
        <v>5.9999999999999995E-4</v>
      </c>
      <c r="M18" s="67">
        <v>5.3800000000000001E-2</v>
      </c>
      <c r="N18" s="67">
        <v>1.0800000000000001E-2</v>
      </c>
    </row>
    <row r="19" spans="1:14">
      <c r="A19" t="s">
        <v>527</v>
      </c>
      <c r="B19" t="s">
        <v>528</v>
      </c>
      <c r="C19" t="s">
        <v>99</v>
      </c>
      <c r="D19" t="s">
        <v>122</v>
      </c>
      <c r="E19" t="s">
        <v>367</v>
      </c>
      <c r="F19" t="s">
        <v>301</v>
      </c>
      <c r="G19" t="s">
        <v>101</v>
      </c>
      <c r="H19" s="66">
        <v>41377</v>
      </c>
      <c r="I19" s="66">
        <v>8714</v>
      </c>
      <c r="J19" s="66">
        <v>0</v>
      </c>
      <c r="K19" s="66">
        <v>3605.5917800000002</v>
      </c>
      <c r="L19" s="67">
        <v>2.0000000000000001E-4</v>
      </c>
      <c r="M19" s="67">
        <v>9.4000000000000004E-3</v>
      </c>
      <c r="N19" s="67">
        <v>1.9E-3</v>
      </c>
    </row>
    <row r="20" spans="1:14">
      <c r="A20" t="s">
        <v>529</v>
      </c>
      <c r="B20" t="s">
        <v>530</v>
      </c>
      <c r="C20" t="s">
        <v>99</v>
      </c>
      <c r="D20" t="s">
        <v>122</v>
      </c>
      <c r="E20" t="s">
        <v>531</v>
      </c>
      <c r="F20" t="s">
        <v>301</v>
      </c>
      <c r="G20" t="s">
        <v>101</v>
      </c>
      <c r="H20" s="66">
        <v>452336</v>
      </c>
      <c r="I20" s="66">
        <v>2598</v>
      </c>
      <c r="J20" s="66">
        <v>0</v>
      </c>
      <c r="K20" s="66">
        <v>11751.689280000001</v>
      </c>
      <c r="L20" s="67">
        <v>2.9999999999999997E-4</v>
      </c>
      <c r="M20" s="67">
        <v>3.0800000000000001E-2</v>
      </c>
      <c r="N20" s="67">
        <v>6.1999999999999998E-3</v>
      </c>
    </row>
    <row r="21" spans="1:14">
      <c r="A21" t="s">
        <v>532</v>
      </c>
      <c r="B21" t="s">
        <v>533</v>
      </c>
      <c r="C21" t="s">
        <v>99</v>
      </c>
      <c r="D21" t="s">
        <v>122</v>
      </c>
      <c r="E21" t="s">
        <v>416</v>
      </c>
      <c r="F21" t="s">
        <v>347</v>
      </c>
      <c r="G21" t="s">
        <v>101</v>
      </c>
      <c r="H21" s="66">
        <v>463815</v>
      </c>
      <c r="I21" s="66">
        <v>1957</v>
      </c>
      <c r="J21" s="66">
        <v>0</v>
      </c>
      <c r="K21" s="66">
        <v>9076.8595499999992</v>
      </c>
      <c r="L21" s="67">
        <v>4.0000000000000002E-4</v>
      </c>
      <c r="M21" s="67">
        <v>2.3800000000000002E-2</v>
      </c>
      <c r="N21" s="67">
        <v>4.7999999999999996E-3</v>
      </c>
    </row>
    <row r="22" spans="1:14">
      <c r="A22" t="s">
        <v>534</v>
      </c>
      <c r="B22" t="s">
        <v>535</v>
      </c>
      <c r="C22" t="s">
        <v>99</v>
      </c>
      <c r="D22" t="s">
        <v>122</v>
      </c>
      <c r="E22" t="s">
        <v>536</v>
      </c>
      <c r="F22" t="s">
        <v>537</v>
      </c>
      <c r="G22" t="s">
        <v>101</v>
      </c>
      <c r="H22" s="66">
        <v>45437</v>
      </c>
      <c r="I22" s="66">
        <v>9000</v>
      </c>
      <c r="J22" s="66">
        <v>105.6404</v>
      </c>
      <c r="K22" s="66">
        <v>4194.9704000000002</v>
      </c>
      <c r="L22" s="67">
        <v>4.0000000000000002E-4</v>
      </c>
      <c r="M22" s="67">
        <v>1.0999999999999999E-2</v>
      </c>
      <c r="N22" s="67">
        <v>2.2000000000000001E-3</v>
      </c>
    </row>
    <row r="23" spans="1:14">
      <c r="A23" t="s">
        <v>538</v>
      </c>
      <c r="B23" t="s">
        <v>539</v>
      </c>
      <c r="C23" t="s">
        <v>99</v>
      </c>
      <c r="D23" t="s">
        <v>122</v>
      </c>
      <c r="E23" t="s">
        <v>540</v>
      </c>
      <c r="F23" t="s">
        <v>447</v>
      </c>
      <c r="G23" t="s">
        <v>101</v>
      </c>
      <c r="H23" s="66">
        <v>129127</v>
      </c>
      <c r="I23" s="66">
        <v>2748</v>
      </c>
      <c r="J23" s="66">
        <v>0</v>
      </c>
      <c r="K23" s="66">
        <v>3548.40996</v>
      </c>
      <c r="L23" s="67">
        <v>5.0000000000000001E-4</v>
      </c>
      <c r="M23" s="67">
        <v>9.2999999999999992E-3</v>
      </c>
      <c r="N23" s="67">
        <v>1.9E-3</v>
      </c>
    </row>
    <row r="24" spans="1:14">
      <c r="A24" t="s">
        <v>541</v>
      </c>
      <c r="B24" t="s">
        <v>542</v>
      </c>
      <c r="C24" t="s">
        <v>99</v>
      </c>
      <c r="D24" t="s">
        <v>122</v>
      </c>
      <c r="E24" t="s">
        <v>543</v>
      </c>
      <c r="F24" t="s">
        <v>544</v>
      </c>
      <c r="G24" t="s">
        <v>101</v>
      </c>
      <c r="H24" s="66">
        <v>156905</v>
      </c>
      <c r="I24" s="66">
        <v>2415</v>
      </c>
      <c r="J24" s="66">
        <v>30.793060000000001</v>
      </c>
      <c r="K24" s="66">
        <v>3820.0488099999998</v>
      </c>
      <c r="L24" s="67">
        <v>4.0000000000000002E-4</v>
      </c>
      <c r="M24" s="67">
        <v>0.01</v>
      </c>
      <c r="N24" s="67">
        <v>2E-3</v>
      </c>
    </row>
    <row r="25" spans="1:14">
      <c r="A25" t="s">
        <v>545</v>
      </c>
      <c r="B25" t="s">
        <v>546</v>
      </c>
      <c r="C25" t="s">
        <v>99</v>
      </c>
      <c r="D25" t="s">
        <v>122</v>
      </c>
      <c r="E25" t="s">
        <v>352</v>
      </c>
      <c r="F25" t="s">
        <v>327</v>
      </c>
      <c r="G25" t="s">
        <v>101</v>
      </c>
      <c r="H25" s="66">
        <v>157458</v>
      </c>
      <c r="I25" s="66">
        <v>4292</v>
      </c>
      <c r="J25" s="66">
        <v>78.728999999999999</v>
      </c>
      <c r="K25" s="66">
        <v>6836.82636</v>
      </c>
      <c r="L25" s="67">
        <v>8.9999999999999998E-4</v>
      </c>
      <c r="M25" s="67">
        <v>1.7899999999999999E-2</v>
      </c>
      <c r="N25" s="67">
        <v>3.5999999999999999E-3</v>
      </c>
    </row>
    <row r="26" spans="1:14">
      <c r="A26" t="s">
        <v>547</v>
      </c>
      <c r="B26" t="s">
        <v>548</v>
      </c>
      <c r="C26" t="s">
        <v>99</v>
      </c>
      <c r="D26" t="s">
        <v>122</v>
      </c>
      <c r="E26" t="s">
        <v>334</v>
      </c>
      <c r="F26" t="s">
        <v>327</v>
      </c>
      <c r="G26" t="s">
        <v>101</v>
      </c>
      <c r="H26" s="66">
        <v>534484</v>
      </c>
      <c r="I26" s="66">
        <v>1786</v>
      </c>
      <c r="J26" s="66">
        <v>0</v>
      </c>
      <c r="K26" s="66">
        <v>9545.8842399999994</v>
      </c>
      <c r="L26" s="67">
        <v>1.2999999999999999E-3</v>
      </c>
      <c r="M26" s="67">
        <v>2.5000000000000001E-2</v>
      </c>
      <c r="N26" s="67">
        <v>5.0000000000000001E-3</v>
      </c>
    </row>
    <row r="27" spans="1:14">
      <c r="A27" t="s">
        <v>549</v>
      </c>
      <c r="B27" t="s">
        <v>550</v>
      </c>
      <c r="C27" t="s">
        <v>99</v>
      </c>
      <c r="D27" t="s">
        <v>122</v>
      </c>
      <c r="E27" t="s">
        <v>363</v>
      </c>
      <c r="F27" t="s">
        <v>327</v>
      </c>
      <c r="G27" t="s">
        <v>101</v>
      </c>
      <c r="H27" s="66">
        <v>795275.1</v>
      </c>
      <c r="I27" s="66">
        <v>821.2</v>
      </c>
      <c r="J27" s="66">
        <v>53.751530000000002</v>
      </c>
      <c r="K27" s="66">
        <v>6584.5506512000002</v>
      </c>
      <c r="L27" s="67">
        <v>1E-3</v>
      </c>
      <c r="M27" s="67">
        <v>1.7299999999999999E-2</v>
      </c>
      <c r="N27" s="67">
        <v>3.5000000000000001E-3</v>
      </c>
    </row>
    <row r="28" spans="1:14">
      <c r="A28" t="s">
        <v>551</v>
      </c>
      <c r="B28" t="s">
        <v>552</v>
      </c>
      <c r="C28" t="s">
        <v>99</v>
      </c>
      <c r="D28" t="s">
        <v>122</v>
      </c>
      <c r="E28" t="s">
        <v>553</v>
      </c>
      <c r="F28" t="s">
        <v>327</v>
      </c>
      <c r="G28" t="s">
        <v>101</v>
      </c>
      <c r="H28" s="66">
        <v>38063</v>
      </c>
      <c r="I28" s="66">
        <v>18630</v>
      </c>
      <c r="J28" s="66">
        <v>0</v>
      </c>
      <c r="K28" s="66">
        <v>7091.1369000000004</v>
      </c>
      <c r="L28" s="67">
        <v>8.0000000000000004E-4</v>
      </c>
      <c r="M28" s="67">
        <v>1.8599999999999998E-2</v>
      </c>
      <c r="N28" s="67">
        <v>3.7000000000000002E-3</v>
      </c>
    </row>
    <row r="29" spans="1:14">
      <c r="A29" t="s">
        <v>554</v>
      </c>
      <c r="B29" t="s">
        <v>555</v>
      </c>
      <c r="C29" t="s">
        <v>99</v>
      </c>
      <c r="D29" t="s">
        <v>122</v>
      </c>
      <c r="E29" t="s">
        <v>331</v>
      </c>
      <c r="F29" t="s">
        <v>327</v>
      </c>
      <c r="G29" t="s">
        <v>101</v>
      </c>
      <c r="H29" s="66">
        <v>15454</v>
      </c>
      <c r="I29" s="66">
        <v>20610</v>
      </c>
      <c r="J29" s="66">
        <v>0</v>
      </c>
      <c r="K29" s="66">
        <v>3185.0693999999999</v>
      </c>
      <c r="L29" s="67">
        <v>1E-4</v>
      </c>
      <c r="M29" s="67">
        <v>8.3000000000000001E-3</v>
      </c>
      <c r="N29" s="67">
        <v>1.6999999999999999E-3</v>
      </c>
    </row>
    <row r="30" spans="1:14">
      <c r="A30" t="s">
        <v>556</v>
      </c>
      <c r="B30" t="s">
        <v>557</v>
      </c>
      <c r="C30" t="s">
        <v>99</v>
      </c>
      <c r="D30" t="s">
        <v>122</v>
      </c>
      <c r="E30" t="s">
        <v>558</v>
      </c>
      <c r="F30" t="s">
        <v>124</v>
      </c>
      <c r="G30" t="s">
        <v>101</v>
      </c>
      <c r="H30" s="66">
        <v>9478</v>
      </c>
      <c r="I30" s="66">
        <v>26170</v>
      </c>
      <c r="J30" s="66">
        <v>0</v>
      </c>
      <c r="K30" s="66">
        <v>2480.3926000000001</v>
      </c>
      <c r="L30" s="67">
        <v>2.0000000000000001E-4</v>
      </c>
      <c r="M30" s="67">
        <v>6.4999999999999997E-3</v>
      </c>
      <c r="N30" s="67">
        <v>1.2999999999999999E-3</v>
      </c>
    </row>
    <row r="31" spans="1:14">
      <c r="A31" t="s">
        <v>559</v>
      </c>
      <c r="B31" t="s">
        <v>560</v>
      </c>
      <c r="C31" t="s">
        <v>99</v>
      </c>
      <c r="D31" t="s">
        <v>122</v>
      </c>
      <c r="E31" t="s">
        <v>455</v>
      </c>
      <c r="F31" t="s">
        <v>124</v>
      </c>
      <c r="G31" t="s">
        <v>101</v>
      </c>
      <c r="H31" s="66">
        <v>698208</v>
      </c>
      <c r="I31" s="66">
        <v>1265</v>
      </c>
      <c r="J31" s="66">
        <v>21.931519999999999</v>
      </c>
      <c r="K31" s="66">
        <v>8854.2627200000006</v>
      </c>
      <c r="L31" s="67">
        <v>1.4E-3</v>
      </c>
      <c r="M31" s="67">
        <v>2.3199999999999998E-2</v>
      </c>
      <c r="N31" s="67">
        <v>4.7000000000000002E-3</v>
      </c>
    </row>
    <row r="32" spans="1:14">
      <c r="A32" t="s">
        <v>561</v>
      </c>
      <c r="B32" t="s">
        <v>562</v>
      </c>
      <c r="C32" t="s">
        <v>99</v>
      </c>
      <c r="D32" t="s">
        <v>122</v>
      </c>
      <c r="E32" t="s">
        <v>563</v>
      </c>
      <c r="F32" t="s">
        <v>128</v>
      </c>
      <c r="G32" t="s">
        <v>101</v>
      </c>
      <c r="H32" s="66">
        <v>13575</v>
      </c>
      <c r="I32" s="66">
        <v>72200</v>
      </c>
      <c r="J32" s="66">
        <v>0</v>
      </c>
      <c r="K32" s="66">
        <v>9801.15</v>
      </c>
      <c r="L32" s="67">
        <v>2.0000000000000001E-4</v>
      </c>
      <c r="M32" s="67">
        <v>2.5700000000000001E-2</v>
      </c>
      <c r="N32" s="67">
        <v>5.1999999999999998E-3</v>
      </c>
    </row>
    <row r="33" spans="1:14">
      <c r="A33" t="s">
        <v>564</v>
      </c>
      <c r="B33" t="s">
        <v>565</v>
      </c>
      <c r="C33" t="s">
        <v>99</v>
      </c>
      <c r="D33" t="s">
        <v>122</v>
      </c>
      <c r="E33" t="s">
        <v>423</v>
      </c>
      <c r="F33" t="s">
        <v>131</v>
      </c>
      <c r="G33" t="s">
        <v>101</v>
      </c>
      <c r="H33" s="66">
        <v>1227018</v>
      </c>
      <c r="I33" s="66">
        <v>357.1</v>
      </c>
      <c r="J33" s="66">
        <v>0</v>
      </c>
      <c r="K33" s="66">
        <v>4381.681278</v>
      </c>
      <c r="L33" s="67">
        <v>4.0000000000000002E-4</v>
      </c>
      <c r="M33" s="67">
        <v>1.15E-2</v>
      </c>
      <c r="N33" s="67">
        <v>2.3E-3</v>
      </c>
    </row>
    <row r="34" spans="1:14">
      <c r="A34" s="68" t="s">
        <v>566</v>
      </c>
      <c r="D34" s="14"/>
      <c r="E34" s="14"/>
      <c r="F34" s="14"/>
      <c r="H34" s="70">
        <v>6078584.6699999999</v>
      </c>
      <c r="J34" s="70">
        <v>252.22152</v>
      </c>
      <c r="K34" s="70">
        <v>94918.695737600006</v>
      </c>
      <c r="M34" s="69">
        <v>0.2487</v>
      </c>
      <c r="N34" s="69">
        <v>5.0099999999999999E-2</v>
      </c>
    </row>
    <row r="35" spans="1:14">
      <c r="A35" t="s">
        <v>567</v>
      </c>
      <c r="B35" t="s">
        <v>568</v>
      </c>
      <c r="C35" t="s">
        <v>99</v>
      </c>
      <c r="D35" t="s">
        <v>122</v>
      </c>
      <c r="E35" t="s">
        <v>569</v>
      </c>
      <c r="F35" t="s">
        <v>100</v>
      </c>
      <c r="G35" t="s">
        <v>101</v>
      </c>
      <c r="H35" s="66">
        <v>7446</v>
      </c>
      <c r="I35" s="66">
        <v>38090</v>
      </c>
      <c r="J35" s="66">
        <v>0</v>
      </c>
      <c r="K35" s="66">
        <v>2836.1813999999999</v>
      </c>
      <c r="L35" s="67">
        <v>5.0000000000000001E-4</v>
      </c>
      <c r="M35" s="67">
        <v>7.4000000000000003E-3</v>
      </c>
      <c r="N35" s="67">
        <v>1.5E-3</v>
      </c>
    </row>
    <row r="36" spans="1:14">
      <c r="A36" t="s">
        <v>570</v>
      </c>
      <c r="B36" t="s">
        <v>571</v>
      </c>
      <c r="C36" t="s">
        <v>99</v>
      </c>
      <c r="D36" t="s">
        <v>122</v>
      </c>
      <c r="E36" t="s">
        <v>476</v>
      </c>
      <c r="F36" t="s">
        <v>322</v>
      </c>
      <c r="G36" t="s">
        <v>101</v>
      </c>
      <c r="H36" s="66">
        <v>1237786</v>
      </c>
      <c r="I36" s="66">
        <v>77.599999999999994</v>
      </c>
      <c r="J36" s="66">
        <v>0</v>
      </c>
      <c r="K36" s="66">
        <v>960.52193599999998</v>
      </c>
      <c r="L36" s="67">
        <v>4.0000000000000002E-4</v>
      </c>
      <c r="M36" s="67">
        <v>2.5000000000000001E-3</v>
      </c>
      <c r="N36" s="67">
        <v>5.0000000000000001E-4</v>
      </c>
    </row>
    <row r="37" spans="1:14">
      <c r="A37" t="s">
        <v>572</v>
      </c>
      <c r="B37" t="s">
        <v>573</v>
      </c>
      <c r="C37" t="s">
        <v>99</v>
      </c>
      <c r="D37" t="s">
        <v>122</v>
      </c>
      <c r="E37" t="s">
        <v>574</v>
      </c>
      <c r="F37" t="s">
        <v>428</v>
      </c>
      <c r="G37" t="s">
        <v>101</v>
      </c>
      <c r="H37" s="66">
        <v>85000</v>
      </c>
      <c r="I37" s="66">
        <v>5524</v>
      </c>
      <c r="J37" s="66">
        <v>0</v>
      </c>
      <c r="K37" s="66">
        <v>4695.3999999999996</v>
      </c>
      <c r="L37" s="67">
        <v>1.2999999999999999E-3</v>
      </c>
      <c r="M37" s="67">
        <v>1.23E-2</v>
      </c>
      <c r="N37" s="67">
        <v>2.5000000000000001E-3</v>
      </c>
    </row>
    <row r="38" spans="1:14">
      <c r="A38" t="s">
        <v>575</v>
      </c>
      <c r="B38" t="s">
        <v>576</v>
      </c>
      <c r="C38" t="s">
        <v>99</v>
      </c>
      <c r="D38" t="s">
        <v>122</v>
      </c>
      <c r="E38" t="s">
        <v>577</v>
      </c>
      <c r="F38" t="s">
        <v>435</v>
      </c>
      <c r="G38" t="s">
        <v>101</v>
      </c>
      <c r="H38" s="66">
        <v>39920</v>
      </c>
      <c r="I38" s="66">
        <v>15810</v>
      </c>
      <c r="J38" s="66">
        <v>189.44067999999999</v>
      </c>
      <c r="K38" s="66">
        <v>6500.7926799999996</v>
      </c>
      <c r="L38" s="67">
        <v>3.2000000000000002E-3</v>
      </c>
      <c r="M38" s="67">
        <v>1.7000000000000001E-2</v>
      </c>
      <c r="N38" s="67">
        <v>3.3999999999999998E-3</v>
      </c>
    </row>
    <row r="39" spans="1:14">
      <c r="A39" t="s">
        <v>578</v>
      </c>
      <c r="B39" t="s">
        <v>579</v>
      </c>
      <c r="C39" t="s">
        <v>99</v>
      </c>
      <c r="D39" t="s">
        <v>122</v>
      </c>
      <c r="E39" t="s">
        <v>434</v>
      </c>
      <c r="F39" t="s">
        <v>435</v>
      </c>
      <c r="G39" t="s">
        <v>101</v>
      </c>
      <c r="H39" s="66">
        <v>20105</v>
      </c>
      <c r="I39" s="66">
        <v>18280</v>
      </c>
      <c r="J39" s="66">
        <v>0</v>
      </c>
      <c r="K39" s="66">
        <v>3675.194</v>
      </c>
      <c r="L39" s="67">
        <v>1.1000000000000001E-3</v>
      </c>
      <c r="M39" s="67">
        <v>9.5999999999999992E-3</v>
      </c>
      <c r="N39" s="67">
        <v>1.9E-3</v>
      </c>
    </row>
    <row r="40" spans="1:14">
      <c r="A40" t="s">
        <v>580</v>
      </c>
      <c r="B40" t="s">
        <v>581</v>
      </c>
      <c r="C40" t="s">
        <v>99</v>
      </c>
      <c r="D40" t="s">
        <v>122</v>
      </c>
      <c r="E40" t="s">
        <v>582</v>
      </c>
      <c r="F40" t="s">
        <v>490</v>
      </c>
      <c r="G40" t="s">
        <v>101</v>
      </c>
      <c r="H40" s="66">
        <v>59778</v>
      </c>
      <c r="I40" s="66">
        <v>16800</v>
      </c>
      <c r="J40" s="66">
        <v>0</v>
      </c>
      <c r="K40" s="66">
        <v>10042.704</v>
      </c>
      <c r="L40" s="67">
        <v>3.3999999999999998E-3</v>
      </c>
      <c r="M40" s="67">
        <v>2.63E-2</v>
      </c>
      <c r="N40" s="67">
        <v>5.3E-3</v>
      </c>
    </row>
    <row r="41" spans="1:14">
      <c r="A41" t="s">
        <v>583</v>
      </c>
      <c r="B41" t="s">
        <v>584</v>
      </c>
      <c r="C41" t="s">
        <v>99</v>
      </c>
      <c r="D41" t="s">
        <v>122</v>
      </c>
      <c r="E41" t="s">
        <v>585</v>
      </c>
      <c r="F41" t="s">
        <v>490</v>
      </c>
      <c r="G41" t="s">
        <v>101</v>
      </c>
      <c r="H41" s="66">
        <v>523796</v>
      </c>
      <c r="I41" s="66">
        <v>483.4</v>
      </c>
      <c r="J41" s="66">
        <v>0</v>
      </c>
      <c r="K41" s="66">
        <v>2532.0298640000001</v>
      </c>
      <c r="L41" s="67">
        <v>4.0000000000000002E-4</v>
      </c>
      <c r="M41" s="67">
        <v>6.6E-3</v>
      </c>
      <c r="N41" s="67">
        <v>1.2999999999999999E-3</v>
      </c>
    </row>
    <row r="42" spans="1:14">
      <c r="A42" t="s">
        <v>586</v>
      </c>
      <c r="B42" t="s">
        <v>587</v>
      </c>
      <c r="C42" t="s">
        <v>99</v>
      </c>
      <c r="D42" t="s">
        <v>122</v>
      </c>
      <c r="E42" t="s">
        <v>489</v>
      </c>
      <c r="F42" t="s">
        <v>490</v>
      </c>
      <c r="G42" t="s">
        <v>101</v>
      </c>
      <c r="H42" s="66">
        <v>1338522.3999999999</v>
      </c>
      <c r="I42" s="66">
        <v>69.5</v>
      </c>
      <c r="J42" s="66">
        <v>0</v>
      </c>
      <c r="K42" s="66">
        <v>930.27306799999997</v>
      </c>
      <c r="L42" s="67">
        <v>5.0000000000000001E-4</v>
      </c>
      <c r="M42" s="67">
        <v>2.3999999999999998E-3</v>
      </c>
      <c r="N42" s="67">
        <v>5.0000000000000001E-4</v>
      </c>
    </row>
    <row r="43" spans="1:14">
      <c r="A43" t="s">
        <v>588</v>
      </c>
      <c r="B43" t="s">
        <v>589</v>
      </c>
      <c r="C43" t="s">
        <v>99</v>
      </c>
      <c r="D43" t="s">
        <v>122</v>
      </c>
      <c r="E43" t="s">
        <v>590</v>
      </c>
      <c r="F43" t="s">
        <v>591</v>
      </c>
      <c r="G43" t="s">
        <v>101</v>
      </c>
      <c r="H43" s="66">
        <v>19860</v>
      </c>
      <c r="I43" s="66">
        <v>36140</v>
      </c>
      <c r="J43" s="66">
        <v>0</v>
      </c>
      <c r="K43" s="66">
        <v>7177.4040000000005</v>
      </c>
      <c r="L43" s="67">
        <v>1.2999999999999999E-3</v>
      </c>
      <c r="M43" s="67">
        <v>1.8800000000000001E-2</v>
      </c>
      <c r="N43" s="67">
        <v>3.8E-3</v>
      </c>
    </row>
    <row r="44" spans="1:14">
      <c r="A44" t="s">
        <v>592</v>
      </c>
      <c r="B44" t="s">
        <v>593</v>
      </c>
      <c r="C44" t="s">
        <v>99</v>
      </c>
      <c r="D44" t="s">
        <v>122</v>
      </c>
      <c r="E44" t="s">
        <v>594</v>
      </c>
      <c r="F44" t="s">
        <v>447</v>
      </c>
      <c r="G44" t="s">
        <v>101</v>
      </c>
      <c r="H44" s="66">
        <v>6581</v>
      </c>
      <c r="I44" s="66">
        <v>21710</v>
      </c>
      <c r="J44" s="66">
        <v>0</v>
      </c>
      <c r="K44" s="66">
        <v>1428.7351000000001</v>
      </c>
      <c r="L44" s="67">
        <v>5.0000000000000001E-4</v>
      </c>
      <c r="M44" s="67">
        <v>3.7000000000000002E-3</v>
      </c>
      <c r="N44" s="67">
        <v>8.0000000000000004E-4</v>
      </c>
    </row>
    <row r="45" spans="1:14">
      <c r="A45" t="s">
        <v>595</v>
      </c>
      <c r="B45" t="s">
        <v>596</v>
      </c>
      <c r="C45" t="s">
        <v>99</v>
      </c>
      <c r="D45" t="s">
        <v>122</v>
      </c>
      <c r="E45" t="s">
        <v>399</v>
      </c>
      <c r="F45" t="s">
        <v>356</v>
      </c>
      <c r="G45" t="s">
        <v>101</v>
      </c>
      <c r="H45" s="66">
        <v>332000</v>
      </c>
      <c r="I45" s="66">
        <v>595.1</v>
      </c>
      <c r="J45" s="66">
        <v>0</v>
      </c>
      <c r="K45" s="66">
        <v>1975.732</v>
      </c>
      <c r="L45" s="67">
        <v>2E-3</v>
      </c>
      <c r="M45" s="67">
        <v>5.1999999999999998E-3</v>
      </c>
      <c r="N45" s="67">
        <v>1E-3</v>
      </c>
    </row>
    <row r="46" spans="1:14">
      <c r="A46" t="s">
        <v>597</v>
      </c>
      <c r="B46" t="s">
        <v>598</v>
      </c>
      <c r="C46" t="s">
        <v>99</v>
      </c>
      <c r="D46" t="s">
        <v>122</v>
      </c>
      <c r="E46" t="s">
        <v>599</v>
      </c>
      <c r="F46" t="s">
        <v>356</v>
      </c>
      <c r="G46" t="s">
        <v>101</v>
      </c>
      <c r="H46" s="66">
        <v>189828</v>
      </c>
      <c r="I46" s="66">
        <v>2711</v>
      </c>
      <c r="J46" s="66">
        <v>40.697220000000002</v>
      </c>
      <c r="K46" s="66">
        <v>5186.9342999999999</v>
      </c>
      <c r="L46" s="67">
        <v>3.3E-3</v>
      </c>
      <c r="M46" s="67">
        <v>1.3599999999999999E-2</v>
      </c>
      <c r="N46" s="67">
        <v>2.7000000000000001E-3</v>
      </c>
    </row>
    <row r="47" spans="1:14">
      <c r="A47" t="s">
        <v>600</v>
      </c>
      <c r="B47" t="s">
        <v>601</v>
      </c>
      <c r="C47" t="s">
        <v>99</v>
      </c>
      <c r="D47" t="s">
        <v>122</v>
      </c>
      <c r="E47" t="s">
        <v>390</v>
      </c>
      <c r="F47" t="s">
        <v>356</v>
      </c>
      <c r="G47" t="s">
        <v>101</v>
      </c>
      <c r="H47" s="66">
        <v>18314</v>
      </c>
      <c r="I47" s="66">
        <v>11670</v>
      </c>
      <c r="J47" s="66">
        <v>0</v>
      </c>
      <c r="K47" s="66">
        <v>2137.2438000000002</v>
      </c>
      <c r="L47" s="67">
        <v>5.0000000000000001E-4</v>
      </c>
      <c r="M47" s="67">
        <v>5.5999999999999999E-3</v>
      </c>
      <c r="N47" s="67">
        <v>1.1000000000000001E-3</v>
      </c>
    </row>
    <row r="48" spans="1:14">
      <c r="A48" t="s">
        <v>602</v>
      </c>
      <c r="B48" t="s">
        <v>603</v>
      </c>
      <c r="C48" t="s">
        <v>99</v>
      </c>
      <c r="D48" t="s">
        <v>122</v>
      </c>
      <c r="E48" t="s">
        <v>355</v>
      </c>
      <c r="F48" t="s">
        <v>356</v>
      </c>
      <c r="G48" t="s">
        <v>101</v>
      </c>
      <c r="H48" s="66">
        <v>48525</v>
      </c>
      <c r="I48" s="66">
        <v>2306</v>
      </c>
      <c r="J48" s="66">
        <v>0</v>
      </c>
      <c r="K48" s="66">
        <v>1118.9865</v>
      </c>
      <c r="L48" s="67">
        <v>2.9999999999999997E-4</v>
      </c>
      <c r="M48" s="67">
        <v>2.8999999999999998E-3</v>
      </c>
      <c r="N48" s="67">
        <v>5.9999999999999995E-4</v>
      </c>
    </row>
    <row r="49" spans="1:14">
      <c r="A49" t="s">
        <v>604</v>
      </c>
      <c r="B49" t="s">
        <v>605</v>
      </c>
      <c r="C49" t="s">
        <v>99</v>
      </c>
      <c r="D49" t="s">
        <v>122</v>
      </c>
      <c r="E49" t="s">
        <v>420</v>
      </c>
      <c r="F49" t="s">
        <v>356</v>
      </c>
      <c r="G49" t="s">
        <v>101</v>
      </c>
      <c r="H49" s="66">
        <v>25786</v>
      </c>
      <c r="I49" s="66">
        <v>4915</v>
      </c>
      <c r="J49" s="66">
        <v>0</v>
      </c>
      <c r="K49" s="66">
        <v>1267.3819000000001</v>
      </c>
      <c r="L49" s="67">
        <v>2.9999999999999997E-4</v>
      </c>
      <c r="M49" s="67">
        <v>3.3E-3</v>
      </c>
      <c r="N49" s="67">
        <v>6.9999999999999999E-4</v>
      </c>
    </row>
    <row r="50" spans="1:14">
      <c r="A50" t="s">
        <v>606</v>
      </c>
      <c r="B50" t="s">
        <v>607</v>
      </c>
      <c r="C50" t="s">
        <v>99</v>
      </c>
      <c r="D50" t="s">
        <v>122</v>
      </c>
      <c r="E50" t="s">
        <v>608</v>
      </c>
      <c r="F50" t="s">
        <v>327</v>
      </c>
      <c r="G50" t="s">
        <v>101</v>
      </c>
      <c r="H50" s="66">
        <v>3102</v>
      </c>
      <c r="I50" s="66">
        <v>36010</v>
      </c>
      <c r="J50" s="66">
        <v>0</v>
      </c>
      <c r="K50" s="66">
        <v>1117.0301999999999</v>
      </c>
      <c r="L50" s="67">
        <v>2.0000000000000001E-4</v>
      </c>
      <c r="M50" s="67">
        <v>2.8999999999999998E-3</v>
      </c>
      <c r="N50" s="67">
        <v>5.9999999999999995E-4</v>
      </c>
    </row>
    <row r="51" spans="1:14">
      <c r="A51" t="s">
        <v>609</v>
      </c>
      <c r="B51" t="s">
        <v>610</v>
      </c>
      <c r="C51" t="s">
        <v>99</v>
      </c>
      <c r="D51" t="s">
        <v>122</v>
      </c>
      <c r="E51" t="s">
        <v>381</v>
      </c>
      <c r="F51" t="s">
        <v>327</v>
      </c>
      <c r="G51" t="s">
        <v>101</v>
      </c>
      <c r="H51" s="66">
        <v>22256</v>
      </c>
      <c r="I51" s="66">
        <v>9854</v>
      </c>
      <c r="J51" s="66">
        <v>0</v>
      </c>
      <c r="K51" s="66">
        <v>2193.1062400000001</v>
      </c>
      <c r="L51" s="67">
        <v>5.9999999999999995E-4</v>
      </c>
      <c r="M51" s="67">
        <v>5.7000000000000002E-3</v>
      </c>
      <c r="N51" s="67">
        <v>1.1999999999999999E-3</v>
      </c>
    </row>
    <row r="52" spans="1:14">
      <c r="A52" t="s">
        <v>611</v>
      </c>
      <c r="B52" t="s">
        <v>612</v>
      </c>
      <c r="C52" t="s">
        <v>99</v>
      </c>
      <c r="D52" t="s">
        <v>122</v>
      </c>
      <c r="E52" t="s">
        <v>613</v>
      </c>
      <c r="F52" t="s">
        <v>327</v>
      </c>
      <c r="G52" t="s">
        <v>101</v>
      </c>
      <c r="H52" s="66">
        <v>422614</v>
      </c>
      <c r="I52" s="66">
        <v>1545</v>
      </c>
      <c r="J52" s="66">
        <v>0</v>
      </c>
      <c r="K52" s="66">
        <v>6529.3863000000001</v>
      </c>
      <c r="L52" s="67">
        <v>2.3999999999999998E-3</v>
      </c>
      <c r="M52" s="67">
        <v>1.7100000000000001E-2</v>
      </c>
      <c r="N52" s="67">
        <v>3.3999999999999998E-3</v>
      </c>
    </row>
    <row r="53" spans="1:14">
      <c r="A53" t="s">
        <v>614</v>
      </c>
      <c r="B53" t="s">
        <v>615</v>
      </c>
      <c r="C53" t="s">
        <v>99</v>
      </c>
      <c r="D53" t="s">
        <v>122</v>
      </c>
      <c r="E53" t="s">
        <v>616</v>
      </c>
      <c r="F53" t="s">
        <v>124</v>
      </c>
      <c r="G53" t="s">
        <v>101</v>
      </c>
      <c r="H53" s="66">
        <v>10826</v>
      </c>
      <c r="I53" s="66">
        <v>21740</v>
      </c>
      <c r="J53" s="66">
        <v>0</v>
      </c>
      <c r="K53" s="66">
        <v>2353.5724</v>
      </c>
      <c r="L53" s="67">
        <v>1.1000000000000001E-3</v>
      </c>
      <c r="M53" s="67">
        <v>6.1999999999999998E-3</v>
      </c>
      <c r="N53" s="67">
        <v>1.1999999999999999E-3</v>
      </c>
    </row>
    <row r="54" spans="1:14">
      <c r="A54" t="s">
        <v>617</v>
      </c>
      <c r="B54" t="s">
        <v>618</v>
      </c>
      <c r="C54" t="s">
        <v>99</v>
      </c>
      <c r="D54" t="s">
        <v>122</v>
      </c>
      <c r="E54" t="s">
        <v>619</v>
      </c>
      <c r="F54" t="s">
        <v>124</v>
      </c>
      <c r="G54" t="s">
        <v>101</v>
      </c>
      <c r="H54" s="66">
        <v>688937</v>
      </c>
      <c r="I54" s="66">
        <v>626</v>
      </c>
      <c r="J54" s="66">
        <v>0</v>
      </c>
      <c r="K54" s="66">
        <v>4312.7456199999997</v>
      </c>
      <c r="L54" s="67">
        <v>8.0000000000000004E-4</v>
      </c>
      <c r="M54" s="67">
        <v>1.1299999999999999E-2</v>
      </c>
      <c r="N54" s="67">
        <v>2.3E-3</v>
      </c>
    </row>
    <row r="55" spans="1:14">
      <c r="A55" t="s">
        <v>620</v>
      </c>
      <c r="B55" t="s">
        <v>621</v>
      </c>
      <c r="C55" t="s">
        <v>99</v>
      </c>
      <c r="D55" t="s">
        <v>122</v>
      </c>
      <c r="E55" t="s">
        <v>622</v>
      </c>
      <c r="F55" t="s">
        <v>124</v>
      </c>
      <c r="G55" t="s">
        <v>101</v>
      </c>
      <c r="H55" s="66">
        <v>145754</v>
      </c>
      <c r="I55" s="66">
        <v>1460</v>
      </c>
      <c r="J55" s="66">
        <v>0</v>
      </c>
      <c r="K55" s="66">
        <v>2128.0084000000002</v>
      </c>
      <c r="L55" s="67">
        <v>1.6000000000000001E-3</v>
      </c>
      <c r="M55" s="67">
        <v>5.5999999999999999E-3</v>
      </c>
      <c r="N55" s="67">
        <v>1.1000000000000001E-3</v>
      </c>
    </row>
    <row r="56" spans="1:14">
      <c r="A56" t="s">
        <v>623</v>
      </c>
      <c r="B56" t="s">
        <v>624</v>
      </c>
      <c r="C56" t="s">
        <v>99</v>
      </c>
      <c r="D56" t="s">
        <v>122</v>
      </c>
      <c r="E56" t="s">
        <v>625</v>
      </c>
      <c r="F56" t="s">
        <v>626</v>
      </c>
      <c r="G56" t="s">
        <v>101</v>
      </c>
      <c r="H56" s="66">
        <v>7454</v>
      </c>
      <c r="I56" s="66">
        <v>43520</v>
      </c>
      <c r="J56" s="66">
        <v>22.08362</v>
      </c>
      <c r="K56" s="66">
        <v>3266.0644200000002</v>
      </c>
      <c r="L56" s="67">
        <v>1E-3</v>
      </c>
      <c r="M56" s="67">
        <v>8.6E-3</v>
      </c>
      <c r="N56" s="67">
        <v>1.6999999999999999E-3</v>
      </c>
    </row>
    <row r="57" spans="1:14">
      <c r="A57" t="s">
        <v>627</v>
      </c>
      <c r="B57" t="s">
        <v>628</v>
      </c>
      <c r="C57" t="s">
        <v>99</v>
      </c>
      <c r="D57" t="s">
        <v>122</v>
      </c>
      <c r="E57" t="s">
        <v>629</v>
      </c>
      <c r="F57" t="s">
        <v>626</v>
      </c>
      <c r="G57" t="s">
        <v>101</v>
      </c>
      <c r="H57" s="66">
        <v>16796</v>
      </c>
      <c r="I57" s="66">
        <v>29490</v>
      </c>
      <c r="J57" s="66">
        <v>0</v>
      </c>
      <c r="K57" s="66">
        <v>4953.1404000000002</v>
      </c>
      <c r="L57" s="67">
        <v>1.1000000000000001E-3</v>
      </c>
      <c r="M57" s="67">
        <v>1.2999999999999999E-2</v>
      </c>
      <c r="N57" s="67">
        <v>2.5999999999999999E-3</v>
      </c>
    </row>
    <row r="58" spans="1:14">
      <c r="A58" t="s">
        <v>630</v>
      </c>
      <c r="B58" t="s">
        <v>631</v>
      </c>
      <c r="C58" t="s">
        <v>99</v>
      </c>
      <c r="D58" t="s">
        <v>122</v>
      </c>
      <c r="E58" t="s">
        <v>632</v>
      </c>
      <c r="F58" t="s">
        <v>412</v>
      </c>
      <c r="G58" t="s">
        <v>101</v>
      </c>
      <c r="H58" s="66">
        <v>600218</v>
      </c>
      <c r="I58" s="66">
        <v>2130</v>
      </c>
      <c r="J58" s="66">
        <v>0</v>
      </c>
      <c r="K58" s="66">
        <v>12784.643400000001</v>
      </c>
      <c r="L58" s="67">
        <v>3.0999999999999999E-3</v>
      </c>
      <c r="M58" s="67">
        <v>3.3500000000000002E-2</v>
      </c>
      <c r="N58" s="67">
        <v>6.7000000000000002E-3</v>
      </c>
    </row>
    <row r="59" spans="1:14">
      <c r="A59" t="s">
        <v>633</v>
      </c>
      <c r="B59" t="s">
        <v>634</v>
      </c>
      <c r="C59" t="s">
        <v>99</v>
      </c>
      <c r="D59" t="s">
        <v>122</v>
      </c>
      <c r="E59" t="s">
        <v>411</v>
      </c>
      <c r="F59" t="s">
        <v>412</v>
      </c>
      <c r="G59" t="s">
        <v>101</v>
      </c>
      <c r="H59" s="66">
        <v>114681.27</v>
      </c>
      <c r="I59" s="66">
        <v>1148</v>
      </c>
      <c r="J59" s="66">
        <v>0</v>
      </c>
      <c r="K59" s="66">
        <v>1316.5409795999999</v>
      </c>
      <c r="L59" s="67">
        <v>5.9999999999999995E-4</v>
      </c>
      <c r="M59" s="67">
        <v>3.3999999999999998E-3</v>
      </c>
      <c r="N59" s="67">
        <v>6.9999999999999999E-4</v>
      </c>
    </row>
    <row r="60" spans="1:14">
      <c r="A60" t="s">
        <v>635</v>
      </c>
      <c r="B60" t="s">
        <v>636</v>
      </c>
      <c r="C60" t="s">
        <v>99</v>
      </c>
      <c r="D60" t="s">
        <v>122</v>
      </c>
      <c r="E60" t="s">
        <v>443</v>
      </c>
      <c r="F60" t="s">
        <v>131</v>
      </c>
      <c r="G60" t="s">
        <v>101</v>
      </c>
      <c r="H60" s="66">
        <v>92699</v>
      </c>
      <c r="I60" s="66">
        <v>1617</v>
      </c>
      <c r="J60" s="66">
        <v>0</v>
      </c>
      <c r="K60" s="66">
        <v>1498.94283</v>
      </c>
      <c r="L60" s="67">
        <v>5.0000000000000001E-4</v>
      </c>
      <c r="M60" s="67">
        <v>3.8999999999999998E-3</v>
      </c>
      <c r="N60" s="67">
        <v>8.0000000000000004E-4</v>
      </c>
    </row>
    <row r="61" spans="1:14">
      <c r="A61" s="68" t="s">
        <v>637</v>
      </c>
      <c r="D61" s="14"/>
      <c r="E61" s="14"/>
      <c r="F61" s="14"/>
      <c r="H61" s="70">
        <v>13900584.34</v>
      </c>
      <c r="J61" s="70">
        <v>0</v>
      </c>
      <c r="K61" s="70">
        <v>23466.926353999999</v>
      </c>
      <c r="M61" s="69">
        <v>6.1499999999999999E-2</v>
      </c>
      <c r="N61" s="69">
        <v>1.24E-2</v>
      </c>
    </row>
    <row r="62" spans="1:14">
      <c r="A62" t="s">
        <v>638</v>
      </c>
      <c r="B62" t="s">
        <v>639</v>
      </c>
      <c r="C62" t="s">
        <v>99</v>
      </c>
      <c r="D62" t="s">
        <v>122</v>
      </c>
      <c r="E62" t="s">
        <v>640</v>
      </c>
      <c r="F62" t="s">
        <v>641</v>
      </c>
      <c r="G62" t="s">
        <v>101</v>
      </c>
      <c r="H62" s="66">
        <v>80798</v>
      </c>
      <c r="I62" s="66">
        <v>633.70000000000005</v>
      </c>
      <c r="J62" s="66">
        <v>0</v>
      </c>
      <c r="K62" s="66">
        <v>512.01692600000001</v>
      </c>
      <c r="L62" s="67">
        <v>1.1999999999999999E-3</v>
      </c>
      <c r="M62" s="67">
        <v>1.2999999999999999E-3</v>
      </c>
      <c r="N62" s="67">
        <v>2.9999999999999997E-4</v>
      </c>
    </row>
    <row r="63" spans="1:14">
      <c r="A63" t="s">
        <v>642</v>
      </c>
      <c r="B63" t="s">
        <v>643</v>
      </c>
      <c r="C63" t="s">
        <v>99</v>
      </c>
      <c r="D63" t="s">
        <v>122</v>
      </c>
      <c r="E63" t="s">
        <v>644</v>
      </c>
      <c r="F63" t="s">
        <v>322</v>
      </c>
      <c r="G63" t="s">
        <v>101</v>
      </c>
      <c r="H63" s="66">
        <v>39509.339999999997</v>
      </c>
      <c r="I63" s="66">
        <v>3330</v>
      </c>
      <c r="J63" s="66">
        <v>0</v>
      </c>
      <c r="K63" s="66">
        <v>1315.661022</v>
      </c>
      <c r="L63" s="67">
        <v>2.9999999999999997E-4</v>
      </c>
      <c r="M63" s="67">
        <v>3.3999999999999998E-3</v>
      </c>
      <c r="N63" s="67">
        <v>6.9999999999999999E-4</v>
      </c>
    </row>
    <row r="64" spans="1:14">
      <c r="A64" t="s">
        <v>645</v>
      </c>
      <c r="B64" t="s">
        <v>646</v>
      </c>
      <c r="C64" t="s">
        <v>99</v>
      </c>
      <c r="D64" t="s">
        <v>122</v>
      </c>
      <c r="E64" t="s">
        <v>647</v>
      </c>
      <c r="F64" t="s">
        <v>1079</v>
      </c>
      <c r="G64" t="s">
        <v>101</v>
      </c>
      <c r="H64" s="66">
        <v>215700</v>
      </c>
      <c r="I64" s="66">
        <v>797.2</v>
      </c>
      <c r="J64" s="66">
        <v>0</v>
      </c>
      <c r="K64" s="66">
        <v>1719.5604000000001</v>
      </c>
      <c r="L64" s="67">
        <v>5.3499999999999999E-2</v>
      </c>
      <c r="M64" s="67">
        <v>4.4999999999999997E-3</v>
      </c>
      <c r="N64" s="67">
        <v>8.9999999999999998E-4</v>
      </c>
    </row>
    <row r="65" spans="1:14">
      <c r="A65" t="s">
        <v>649</v>
      </c>
      <c r="B65" t="s">
        <v>650</v>
      </c>
      <c r="C65" t="s">
        <v>99</v>
      </c>
      <c r="D65" t="s">
        <v>122</v>
      </c>
      <c r="E65" t="s">
        <v>651</v>
      </c>
      <c r="F65" t="s">
        <v>428</v>
      </c>
      <c r="G65" t="s">
        <v>101</v>
      </c>
      <c r="H65" s="66">
        <v>168533</v>
      </c>
      <c r="I65" s="66">
        <v>820.2</v>
      </c>
      <c r="J65" s="66">
        <v>0</v>
      </c>
      <c r="K65" s="66">
        <v>1382.3076659999999</v>
      </c>
      <c r="L65" s="67">
        <v>2.5999999999999999E-3</v>
      </c>
      <c r="M65" s="67">
        <v>3.5999999999999999E-3</v>
      </c>
      <c r="N65" s="67">
        <v>6.9999999999999999E-4</v>
      </c>
    </row>
    <row r="66" spans="1:14">
      <c r="A66" t="s">
        <v>652</v>
      </c>
      <c r="B66" t="s">
        <v>653</v>
      </c>
      <c r="C66" t="s">
        <v>99</v>
      </c>
      <c r="D66" t="s">
        <v>122</v>
      </c>
      <c r="E66" t="s">
        <v>654</v>
      </c>
      <c r="F66" t="s">
        <v>435</v>
      </c>
      <c r="G66" t="s">
        <v>101</v>
      </c>
      <c r="H66" s="66">
        <v>495179</v>
      </c>
      <c r="I66" s="66">
        <v>1834</v>
      </c>
      <c r="J66" s="66">
        <v>0</v>
      </c>
      <c r="K66" s="66">
        <v>9081.5828600000004</v>
      </c>
      <c r="L66" s="67">
        <v>9.4999999999999998E-3</v>
      </c>
      <c r="M66" s="67">
        <v>2.3800000000000002E-2</v>
      </c>
      <c r="N66" s="67">
        <v>4.7999999999999996E-3</v>
      </c>
    </row>
    <row r="67" spans="1:14">
      <c r="A67" t="s">
        <v>655</v>
      </c>
      <c r="B67" t="s">
        <v>656</v>
      </c>
      <c r="C67" t="s">
        <v>99</v>
      </c>
      <c r="D67" t="s">
        <v>122</v>
      </c>
      <c r="E67" t="s">
        <v>657</v>
      </c>
      <c r="F67" t="s">
        <v>658</v>
      </c>
      <c r="G67" t="s">
        <v>101</v>
      </c>
      <c r="H67" s="66">
        <v>39116</v>
      </c>
      <c r="I67" s="66">
        <v>1768</v>
      </c>
      <c r="J67" s="66">
        <v>0</v>
      </c>
      <c r="K67" s="66">
        <v>691.57087999999999</v>
      </c>
      <c r="L67" s="67">
        <v>1.5E-3</v>
      </c>
      <c r="M67" s="67">
        <v>1.8E-3</v>
      </c>
      <c r="N67" s="67">
        <v>4.0000000000000002E-4</v>
      </c>
    </row>
    <row r="68" spans="1:14">
      <c r="A68" t="s">
        <v>659</v>
      </c>
      <c r="B68" t="s">
        <v>660</v>
      </c>
      <c r="C68" t="s">
        <v>99</v>
      </c>
      <c r="D68" t="s">
        <v>122</v>
      </c>
      <c r="E68" t="s">
        <v>661</v>
      </c>
      <c r="F68" t="s">
        <v>447</v>
      </c>
      <c r="G68" t="s">
        <v>101</v>
      </c>
      <c r="H68" s="66">
        <v>12218849</v>
      </c>
      <c r="I68" s="66">
        <v>40</v>
      </c>
      <c r="J68" s="66">
        <v>0</v>
      </c>
      <c r="K68" s="66">
        <v>4887.5396000000001</v>
      </c>
      <c r="L68" s="67">
        <v>6.9900000000000004E-2</v>
      </c>
      <c r="M68" s="67">
        <v>1.2800000000000001E-2</v>
      </c>
      <c r="N68" s="67">
        <v>2.5999999999999999E-3</v>
      </c>
    </row>
    <row r="69" spans="1:14">
      <c r="A69" t="s">
        <v>662</v>
      </c>
      <c r="B69" t="s">
        <v>663</v>
      </c>
      <c r="C69" t="s">
        <v>99</v>
      </c>
      <c r="D69" t="s">
        <v>122</v>
      </c>
      <c r="E69" t="s">
        <v>664</v>
      </c>
      <c r="F69" t="s">
        <v>327</v>
      </c>
      <c r="G69" t="s">
        <v>101</v>
      </c>
      <c r="H69" s="66">
        <v>642900</v>
      </c>
      <c r="I69" s="66">
        <v>603</v>
      </c>
      <c r="J69" s="66">
        <v>0</v>
      </c>
      <c r="K69" s="66">
        <v>3876.6869999999999</v>
      </c>
      <c r="L69" s="67">
        <v>6.1000000000000004E-3</v>
      </c>
      <c r="M69" s="67">
        <v>1.0200000000000001E-2</v>
      </c>
      <c r="N69" s="67">
        <v>2E-3</v>
      </c>
    </row>
    <row r="70" spans="1:14">
      <c r="A70" s="68" t="s">
        <v>665</v>
      </c>
      <c r="D70" s="14"/>
      <c r="E70" s="14"/>
      <c r="F70" s="14"/>
      <c r="H70" s="70">
        <v>0</v>
      </c>
      <c r="J70" s="70">
        <v>0</v>
      </c>
      <c r="K70" s="70">
        <v>0</v>
      </c>
      <c r="M70" s="69">
        <v>0</v>
      </c>
      <c r="N70" s="69">
        <v>0</v>
      </c>
    </row>
    <row r="71" spans="1:14">
      <c r="A71" t="s">
        <v>236</v>
      </c>
      <c r="B71" t="s">
        <v>236</v>
      </c>
      <c r="D71" s="14"/>
      <c r="E71" s="14"/>
      <c r="F71" t="s">
        <v>236</v>
      </c>
      <c r="G71" t="s">
        <v>236</v>
      </c>
      <c r="H71" s="66">
        <v>0</v>
      </c>
      <c r="I71" s="66">
        <v>0</v>
      </c>
      <c r="K71" s="66">
        <v>0</v>
      </c>
      <c r="L71" s="67">
        <v>0</v>
      </c>
      <c r="M71" s="67">
        <v>0</v>
      </c>
      <c r="N71" s="67">
        <v>0</v>
      </c>
    </row>
    <row r="72" spans="1:14">
      <c r="A72" s="68" t="s">
        <v>240</v>
      </c>
      <c r="D72" s="14"/>
      <c r="E72" s="14"/>
      <c r="F72" s="14"/>
      <c r="H72" s="70">
        <v>668573.19999999995</v>
      </c>
      <c r="J72" s="70">
        <v>35.112755700000001</v>
      </c>
      <c r="K72" s="70">
        <v>119136.86621656999</v>
      </c>
      <c r="M72" s="69">
        <v>0.31219999999999998</v>
      </c>
      <c r="N72" s="69">
        <v>6.2799999999999995E-2</v>
      </c>
    </row>
    <row r="73" spans="1:14">
      <c r="A73" s="68" t="s">
        <v>296</v>
      </c>
      <c r="D73" s="14"/>
      <c r="E73" s="14"/>
      <c r="F73" s="14"/>
      <c r="H73" s="70">
        <v>249866</v>
      </c>
      <c r="J73" s="70">
        <v>0</v>
      </c>
      <c r="K73" s="70">
        <v>30829.68947162</v>
      </c>
      <c r="M73" s="69">
        <v>8.0799999999999997E-2</v>
      </c>
      <c r="N73" s="69">
        <v>1.6299999999999999E-2</v>
      </c>
    </row>
    <row r="74" spans="1:14">
      <c r="A74" t="s">
        <v>666</v>
      </c>
      <c r="B74" t="s">
        <v>667</v>
      </c>
      <c r="C74" t="s">
        <v>668</v>
      </c>
      <c r="D74" t="s">
        <v>501</v>
      </c>
      <c r="E74" t="s">
        <v>669</v>
      </c>
      <c r="F74" t="s">
        <v>517</v>
      </c>
      <c r="G74" t="s">
        <v>105</v>
      </c>
      <c r="H74" s="66">
        <v>193111</v>
      </c>
      <c r="I74" s="66">
        <v>1201</v>
      </c>
      <c r="J74" s="66">
        <v>0</v>
      </c>
      <c r="K74" s="66">
        <v>7732.4232087399996</v>
      </c>
      <c r="L74" s="67">
        <v>3.8999999999999998E-3</v>
      </c>
      <c r="M74" s="67">
        <v>2.0299999999999999E-2</v>
      </c>
      <c r="N74" s="67">
        <v>4.1000000000000003E-3</v>
      </c>
    </row>
    <row r="75" spans="1:14">
      <c r="A75" t="s">
        <v>670</v>
      </c>
      <c r="B75" t="s">
        <v>671</v>
      </c>
      <c r="C75" t="s">
        <v>500</v>
      </c>
      <c r="D75" t="s">
        <v>501</v>
      </c>
      <c r="E75" t="s">
        <v>672</v>
      </c>
      <c r="F75" t="s">
        <v>673</v>
      </c>
      <c r="G75" t="s">
        <v>105</v>
      </c>
      <c r="H75" s="66">
        <v>11734</v>
      </c>
      <c r="I75" s="66">
        <v>11197</v>
      </c>
      <c r="J75" s="66">
        <v>0</v>
      </c>
      <c r="K75" s="66">
        <v>4380.3958373200003</v>
      </c>
      <c r="L75" s="67">
        <v>1E-4</v>
      </c>
      <c r="M75" s="67">
        <v>1.15E-2</v>
      </c>
      <c r="N75" s="67">
        <v>2.3E-3</v>
      </c>
    </row>
    <row r="76" spans="1:14">
      <c r="A76" t="s">
        <v>674</v>
      </c>
      <c r="B76" t="s">
        <v>675</v>
      </c>
      <c r="C76" t="s">
        <v>500</v>
      </c>
      <c r="D76" t="s">
        <v>501</v>
      </c>
      <c r="E76" t="s">
        <v>676</v>
      </c>
      <c r="F76" t="s">
        <v>673</v>
      </c>
      <c r="G76" t="s">
        <v>105</v>
      </c>
      <c r="H76" s="66">
        <v>11415</v>
      </c>
      <c r="I76" s="66">
        <v>21718</v>
      </c>
      <c r="J76" s="66">
        <v>0</v>
      </c>
      <c r="K76" s="66">
        <v>8265.3517398000004</v>
      </c>
      <c r="L76" s="67">
        <v>2.9999999999999997E-4</v>
      </c>
      <c r="M76" s="67">
        <v>2.1700000000000001E-2</v>
      </c>
      <c r="N76" s="67">
        <v>4.4000000000000003E-3</v>
      </c>
    </row>
    <row r="77" spans="1:14">
      <c r="A77" t="s">
        <v>677</v>
      </c>
      <c r="B77" t="s">
        <v>678</v>
      </c>
      <c r="C77" t="s">
        <v>500</v>
      </c>
      <c r="D77" t="s">
        <v>501</v>
      </c>
      <c r="E77" t="s">
        <v>679</v>
      </c>
      <c r="F77" t="s">
        <v>673</v>
      </c>
      <c r="G77" t="s">
        <v>105</v>
      </c>
      <c r="H77" s="66">
        <v>24800</v>
      </c>
      <c r="I77" s="66">
        <v>2434</v>
      </c>
      <c r="J77" s="66">
        <v>0</v>
      </c>
      <c r="K77" s="66">
        <v>2012.509088</v>
      </c>
      <c r="L77" s="67">
        <v>2.0000000000000001E-4</v>
      </c>
      <c r="M77" s="67">
        <v>5.3E-3</v>
      </c>
      <c r="N77" s="67">
        <v>1.1000000000000001E-3</v>
      </c>
    </row>
    <row r="78" spans="1:14">
      <c r="A78" t="s">
        <v>680</v>
      </c>
      <c r="B78" t="s">
        <v>681</v>
      </c>
      <c r="C78" t="s">
        <v>500</v>
      </c>
      <c r="D78" t="s">
        <v>501</v>
      </c>
      <c r="E78" t="s">
        <v>682</v>
      </c>
      <c r="F78" t="s">
        <v>683</v>
      </c>
      <c r="G78" t="s">
        <v>105</v>
      </c>
      <c r="H78" s="66">
        <v>8806</v>
      </c>
      <c r="I78" s="66">
        <v>28744</v>
      </c>
      <c r="J78" s="66">
        <v>0</v>
      </c>
      <c r="K78" s="66">
        <v>8439.0095977599995</v>
      </c>
      <c r="L78" s="67">
        <v>2.0000000000000001E-4</v>
      </c>
      <c r="M78" s="67">
        <v>2.2100000000000002E-2</v>
      </c>
      <c r="N78" s="67">
        <v>4.4999999999999997E-3</v>
      </c>
    </row>
    <row r="79" spans="1:14">
      <c r="A79" s="68" t="s">
        <v>297</v>
      </c>
      <c r="D79" s="14"/>
      <c r="E79" s="14"/>
      <c r="F79" s="14"/>
      <c r="H79" s="70">
        <v>418707.20000000001</v>
      </c>
      <c r="J79" s="70">
        <v>35.112755700000001</v>
      </c>
      <c r="K79" s="70">
        <v>88307.176744950004</v>
      </c>
      <c r="M79" s="69">
        <v>0.23139999999999999</v>
      </c>
      <c r="N79" s="69">
        <v>4.6600000000000003E-2</v>
      </c>
    </row>
    <row r="80" spans="1:14">
      <c r="A80" t="s">
        <v>684</v>
      </c>
      <c r="B80" t="s">
        <v>685</v>
      </c>
      <c r="C80" t="s">
        <v>500</v>
      </c>
      <c r="D80" t="s">
        <v>501</v>
      </c>
      <c r="E80" t="s">
        <v>686</v>
      </c>
      <c r="F80" t="s">
        <v>687</v>
      </c>
      <c r="G80" t="s">
        <v>105</v>
      </c>
      <c r="H80" s="66">
        <v>13561</v>
      </c>
      <c r="I80" s="66">
        <v>13583</v>
      </c>
      <c r="J80" s="66">
        <v>24.8668057</v>
      </c>
      <c r="K80" s="66">
        <v>6166.0635661200004</v>
      </c>
      <c r="L80" s="67">
        <v>0</v>
      </c>
      <c r="M80" s="67">
        <v>1.6199999999999999E-2</v>
      </c>
      <c r="N80" s="67">
        <v>3.3E-3</v>
      </c>
    </row>
    <row r="81" spans="1:14">
      <c r="A81" t="s">
        <v>688</v>
      </c>
      <c r="B81" t="s">
        <v>689</v>
      </c>
      <c r="C81" t="s">
        <v>500</v>
      </c>
      <c r="D81" t="s">
        <v>501</v>
      </c>
      <c r="E81" t="s">
        <v>690</v>
      </c>
      <c r="F81" t="s">
        <v>691</v>
      </c>
      <c r="G81" t="s">
        <v>105</v>
      </c>
      <c r="H81" s="66">
        <v>26335</v>
      </c>
      <c r="I81" s="66">
        <v>5271</v>
      </c>
      <c r="J81" s="66">
        <v>0</v>
      </c>
      <c r="K81" s="66">
        <v>4627.9849119</v>
      </c>
      <c r="L81" s="67">
        <v>0</v>
      </c>
      <c r="M81" s="67">
        <v>1.21E-2</v>
      </c>
      <c r="N81" s="67">
        <v>2.3999999999999998E-3</v>
      </c>
    </row>
    <row r="82" spans="1:14">
      <c r="A82" t="s">
        <v>692</v>
      </c>
      <c r="B82" t="s">
        <v>693</v>
      </c>
      <c r="C82" t="s">
        <v>694</v>
      </c>
      <c r="D82" t="s">
        <v>501</v>
      </c>
      <c r="E82" t="s">
        <v>695</v>
      </c>
      <c r="F82" t="s">
        <v>696</v>
      </c>
      <c r="G82" t="s">
        <v>105</v>
      </c>
      <c r="H82" s="66">
        <v>1292</v>
      </c>
      <c r="I82" s="66">
        <v>182400</v>
      </c>
      <c r="J82" s="66">
        <v>0</v>
      </c>
      <c r="K82" s="66">
        <v>7856.9310720000003</v>
      </c>
      <c r="L82" s="67">
        <v>0</v>
      </c>
      <c r="M82" s="67">
        <v>2.06E-2</v>
      </c>
      <c r="N82" s="67">
        <v>4.1000000000000003E-3</v>
      </c>
    </row>
    <row r="83" spans="1:14">
      <c r="A83" t="s">
        <v>697</v>
      </c>
      <c r="B83" t="s">
        <v>698</v>
      </c>
      <c r="C83" t="s">
        <v>694</v>
      </c>
      <c r="D83" t="s">
        <v>501</v>
      </c>
      <c r="E83" t="s">
        <v>699</v>
      </c>
      <c r="F83" t="s">
        <v>700</v>
      </c>
      <c r="G83" t="s">
        <v>109</v>
      </c>
      <c r="H83" s="66">
        <v>22233</v>
      </c>
      <c r="I83" s="66">
        <v>9654</v>
      </c>
      <c r="J83" s="66">
        <v>0</v>
      </c>
      <c r="K83" s="66">
        <v>8398.1168455139996</v>
      </c>
      <c r="L83" s="67">
        <v>0</v>
      </c>
      <c r="M83" s="67">
        <v>2.1999999999999999E-2</v>
      </c>
      <c r="N83" s="67">
        <v>4.4000000000000003E-3</v>
      </c>
    </row>
    <row r="84" spans="1:14">
      <c r="A84" t="s">
        <v>701</v>
      </c>
      <c r="B84" t="s">
        <v>702</v>
      </c>
      <c r="C84" t="s">
        <v>500</v>
      </c>
      <c r="D84" t="s">
        <v>501</v>
      </c>
      <c r="E84" t="s">
        <v>703</v>
      </c>
      <c r="F84" t="s">
        <v>700</v>
      </c>
      <c r="G84" t="s">
        <v>105</v>
      </c>
      <c r="H84" s="66">
        <v>692</v>
      </c>
      <c r="I84" s="66">
        <v>309408</v>
      </c>
      <c r="J84" s="66">
        <v>0</v>
      </c>
      <c r="K84" s="66">
        <v>7138.4386022400004</v>
      </c>
      <c r="L84" s="67">
        <v>0</v>
      </c>
      <c r="M84" s="67">
        <v>1.8700000000000001E-2</v>
      </c>
      <c r="N84" s="67">
        <v>3.8E-3</v>
      </c>
    </row>
    <row r="85" spans="1:14">
      <c r="A85" t="s">
        <v>704</v>
      </c>
      <c r="B85" t="s">
        <v>705</v>
      </c>
      <c r="C85" t="s">
        <v>122</v>
      </c>
      <c r="D85" t="s">
        <v>501</v>
      </c>
      <c r="E85" t="s">
        <v>706</v>
      </c>
      <c r="F85" t="s">
        <v>707</v>
      </c>
      <c r="G85" t="s">
        <v>109</v>
      </c>
      <c r="H85" s="66">
        <v>227927.2</v>
      </c>
      <c r="I85" s="66">
        <v>277.5</v>
      </c>
      <c r="J85" s="66">
        <v>0</v>
      </c>
      <c r="K85" s="66">
        <v>2474.7748463459998</v>
      </c>
      <c r="L85" s="67">
        <v>5.9999999999999995E-4</v>
      </c>
      <c r="M85" s="67">
        <v>6.4999999999999997E-3</v>
      </c>
      <c r="N85" s="67">
        <v>1.2999999999999999E-3</v>
      </c>
    </row>
    <row r="86" spans="1:14">
      <c r="A86" t="s">
        <v>708</v>
      </c>
      <c r="B86" t="s">
        <v>709</v>
      </c>
      <c r="C86" t="s">
        <v>710</v>
      </c>
      <c r="D86" t="s">
        <v>501</v>
      </c>
      <c r="E86" t="s">
        <v>711</v>
      </c>
      <c r="F86" t="s">
        <v>707</v>
      </c>
      <c r="G86" t="s">
        <v>112</v>
      </c>
      <c r="H86" s="66">
        <v>55390</v>
      </c>
      <c r="I86" s="66">
        <v>1505</v>
      </c>
      <c r="J86" s="66">
        <v>0</v>
      </c>
      <c r="K86" s="66">
        <v>3823.7292845500001</v>
      </c>
      <c r="L86" s="67">
        <v>1.2999999999999999E-3</v>
      </c>
      <c r="M86" s="67">
        <v>0.01</v>
      </c>
      <c r="N86" s="67">
        <v>2E-3</v>
      </c>
    </row>
    <row r="87" spans="1:14">
      <c r="A87" t="s">
        <v>712</v>
      </c>
      <c r="B87" t="s">
        <v>713</v>
      </c>
      <c r="C87" t="s">
        <v>500</v>
      </c>
      <c r="D87" t="s">
        <v>501</v>
      </c>
      <c r="E87" t="s">
        <v>714</v>
      </c>
      <c r="F87" t="s">
        <v>715</v>
      </c>
      <c r="G87" t="s">
        <v>105</v>
      </c>
      <c r="H87" s="66">
        <v>5533</v>
      </c>
      <c r="I87" s="66">
        <v>53393</v>
      </c>
      <c r="J87" s="66">
        <v>0</v>
      </c>
      <c r="K87" s="66">
        <v>9849.41845646</v>
      </c>
      <c r="L87" s="67">
        <v>0</v>
      </c>
      <c r="M87" s="67">
        <v>2.58E-2</v>
      </c>
      <c r="N87" s="67">
        <v>5.1999999999999998E-3</v>
      </c>
    </row>
    <row r="88" spans="1:14">
      <c r="A88" t="s">
        <v>716</v>
      </c>
      <c r="B88" t="s">
        <v>717</v>
      </c>
      <c r="C88" t="s">
        <v>500</v>
      </c>
      <c r="D88" t="s">
        <v>501</v>
      </c>
      <c r="E88" t="s">
        <v>718</v>
      </c>
      <c r="F88" t="s">
        <v>715</v>
      </c>
      <c r="G88" t="s">
        <v>105</v>
      </c>
      <c r="H88" s="66">
        <v>11030</v>
      </c>
      <c r="I88" s="66">
        <v>11828</v>
      </c>
      <c r="J88" s="66">
        <v>10.245950000000001</v>
      </c>
      <c r="K88" s="66">
        <v>4359.8770356000005</v>
      </c>
      <c r="L88" s="67">
        <v>0</v>
      </c>
      <c r="M88" s="67">
        <v>1.14E-2</v>
      </c>
      <c r="N88" s="67">
        <v>2.3E-3</v>
      </c>
    </row>
    <row r="89" spans="1:14">
      <c r="A89" t="s">
        <v>719</v>
      </c>
      <c r="B89" t="s">
        <v>720</v>
      </c>
      <c r="C89" t="s">
        <v>500</v>
      </c>
      <c r="D89" t="s">
        <v>501</v>
      </c>
      <c r="E89" t="s">
        <v>721</v>
      </c>
      <c r="F89" t="s">
        <v>673</v>
      </c>
      <c r="G89" t="s">
        <v>105</v>
      </c>
      <c r="H89" s="66">
        <v>17816</v>
      </c>
      <c r="I89" s="66">
        <v>22673</v>
      </c>
      <c r="J89" s="66">
        <v>0</v>
      </c>
      <c r="K89" s="66">
        <v>13467.431881119999</v>
      </c>
      <c r="L89" s="67">
        <v>0</v>
      </c>
      <c r="M89" s="67">
        <v>3.5299999999999998E-2</v>
      </c>
      <c r="N89" s="67">
        <v>7.1000000000000004E-3</v>
      </c>
    </row>
    <row r="90" spans="1:14">
      <c r="A90" t="s">
        <v>722</v>
      </c>
      <c r="B90" t="s">
        <v>723</v>
      </c>
      <c r="C90" t="s">
        <v>500</v>
      </c>
      <c r="D90" t="s">
        <v>501</v>
      </c>
      <c r="E90" t="s">
        <v>724</v>
      </c>
      <c r="F90" t="s">
        <v>673</v>
      </c>
      <c r="G90" t="s">
        <v>105</v>
      </c>
      <c r="H90" s="66">
        <v>7284</v>
      </c>
      <c r="I90" s="66">
        <v>23577</v>
      </c>
      <c r="J90" s="66">
        <v>0</v>
      </c>
      <c r="K90" s="66">
        <v>5725.6404991199997</v>
      </c>
      <c r="L90" s="67">
        <v>0</v>
      </c>
      <c r="M90" s="67">
        <v>1.4999999999999999E-2</v>
      </c>
      <c r="N90" s="67">
        <v>3.0000000000000001E-3</v>
      </c>
    </row>
    <row r="91" spans="1:14">
      <c r="A91" t="s">
        <v>725</v>
      </c>
      <c r="B91" t="s">
        <v>726</v>
      </c>
      <c r="C91" t="s">
        <v>668</v>
      </c>
      <c r="D91" t="s">
        <v>501</v>
      </c>
      <c r="E91" t="s">
        <v>727</v>
      </c>
      <c r="F91" t="s">
        <v>673</v>
      </c>
      <c r="G91" t="s">
        <v>105</v>
      </c>
      <c r="H91" s="66">
        <v>9174</v>
      </c>
      <c r="I91" s="66">
        <v>24284</v>
      </c>
      <c r="J91" s="66">
        <v>0</v>
      </c>
      <c r="K91" s="66">
        <v>7427.5324094400003</v>
      </c>
      <c r="L91" s="67">
        <v>0</v>
      </c>
      <c r="M91" s="67">
        <v>1.95E-2</v>
      </c>
      <c r="N91" s="67">
        <v>3.8999999999999998E-3</v>
      </c>
    </row>
    <row r="92" spans="1:14">
      <c r="A92" t="s">
        <v>728</v>
      </c>
      <c r="B92" t="s">
        <v>729</v>
      </c>
      <c r="C92" t="s">
        <v>500</v>
      </c>
      <c r="D92" t="s">
        <v>501</v>
      </c>
      <c r="E92" t="s">
        <v>730</v>
      </c>
      <c r="F92" t="s">
        <v>673</v>
      </c>
      <c r="G92" t="s">
        <v>105</v>
      </c>
      <c r="H92" s="66">
        <v>15737</v>
      </c>
      <c r="I92" s="66">
        <v>7980</v>
      </c>
      <c r="J92" s="66">
        <v>0</v>
      </c>
      <c r="K92" s="66">
        <v>4186.8792083999997</v>
      </c>
      <c r="L92" s="67">
        <v>0</v>
      </c>
      <c r="M92" s="67">
        <v>1.0999999999999999E-2</v>
      </c>
      <c r="N92" s="67">
        <v>2.2000000000000001E-3</v>
      </c>
    </row>
    <row r="93" spans="1:14">
      <c r="A93" t="s">
        <v>731</v>
      </c>
      <c r="B93" t="s">
        <v>732</v>
      </c>
      <c r="C93" t="s">
        <v>500</v>
      </c>
      <c r="D93" t="s">
        <v>501</v>
      </c>
      <c r="E93" t="s">
        <v>733</v>
      </c>
      <c r="F93" t="s">
        <v>683</v>
      </c>
      <c r="G93" t="s">
        <v>105</v>
      </c>
      <c r="H93" s="66">
        <v>4566</v>
      </c>
      <c r="I93" s="66">
        <v>12215</v>
      </c>
      <c r="J93" s="66">
        <v>0</v>
      </c>
      <c r="K93" s="66">
        <v>1859.4948245999999</v>
      </c>
      <c r="L93" s="67">
        <v>0</v>
      </c>
      <c r="M93" s="67">
        <v>4.8999999999999998E-3</v>
      </c>
      <c r="N93" s="67">
        <v>1E-3</v>
      </c>
    </row>
    <row r="94" spans="1:14">
      <c r="A94" t="s">
        <v>734</v>
      </c>
      <c r="B94" t="s">
        <v>735</v>
      </c>
      <c r="C94" t="s">
        <v>500</v>
      </c>
      <c r="D94" t="s">
        <v>501</v>
      </c>
      <c r="E94" t="s">
        <v>736</v>
      </c>
      <c r="F94" t="s">
        <v>683</v>
      </c>
      <c r="G94" t="s">
        <v>105</v>
      </c>
      <c r="H94" s="66">
        <v>137</v>
      </c>
      <c r="I94" s="66">
        <v>206863</v>
      </c>
      <c r="J94" s="66">
        <v>0</v>
      </c>
      <c r="K94" s="66">
        <v>944.86330153999995</v>
      </c>
      <c r="L94" s="67">
        <v>0</v>
      </c>
      <c r="M94" s="67">
        <v>2.5000000000000001E-3</v>
      </c>
      <c r="N94" s="67">
        <v>5.0000000000000001E-4</v>
      </c>
    </row>
    <row r="95" spans="1:14">
      <c r="A95" s="86" t="s">
        <v>242</v>
      </c>
      <c r="D95" s="14"/>
      <c r="E95" s="14"/>
      <c r="F95" s="14"/>
    </row>
    <row r="96" spans="1:14">
      <c r="A96" s="86" t="s">
        <v>290</v>
      </c>
      <c r="D96" s="14"/>
      <c r="E96" s="14"/>
      <c r="F96" s="14"/>
    </row>
    <row r="97" spans="1:6">
      <c r="A97" s="86" t="s">
        <v>291</v>
      </c>
      <c r="D97" s="14"/>
      <c r="E97" s="14"/>
      <c r="F97" s="14"/>
    </row>
    <row r="98" spans="1:6">
      <c r="A98" s="86" t="s">
        <v>292</v>
      </c>
      <c r="D98" s="14"/>
      <c r="E98" s="14"/>
      <c r="F98" s="14"/>
    </row>
    <row r="99" spans="1:6">
      <c r="A99" s="86" t="s">
        <v>293</v>
      </c>
      <c r="D99" s="14"/>
      <c r="E99" s="14"/>
      <c r="F99" s="14"/>
    </row>
    <row r="100" spans="1:6" hidden="1">
      <c r="D100" s="14"/>
      <c r="E100" s="14"/>
      <c r="F100" s="14"/>
    </row>
    <row r="101" spans="1:6" hidden="1">
      <c r="D101" s="14"/>
      <c r="E101" s="14"/>
      <c r="F101" s="14"/>
    </row>
    <row r="102" spans="1:6" hidden="1">
      <c r="D102" s="14"/>
      <c r="E102" s="14"/>
      <c r="F102" s="14"/>
    </row>
    <row r="103" spans="1:6" hidden="1">
      <c r="D103" s="14"/>
      <c r="E103" s="14"/>
      <c r="F103" s="14"/>
    </row>
    <row r="104" spans="1:6" hidden="1">
      <c r="D104" s="14"/>
      <c r="E104" s="14"/>
      <c r="F104" s="14"/>
    </row>
    <row r="105" spans="1:6" hidden="1">
      <c r="D105" s="14"/>
      <c r="E105" s="14"/>
      <c r="F105" s="14"/>
    </row>
    <row r="106" spans="1:6" hidden="1">
      <c r="D106" s="14"/>
      <c r="E106" s="14"/>
      <c r="F106" s="14"/>
    </row>
    <row r="107" spans="1:6" hidden="1">
      <c r="D107" s="14"/>
      <c r="E107" s="14"/>
      <c r="F107" s="14"/>
    </row>
    <row r="108" spans="1:6" hidden="1">
      <c r="D108" s="14"/>
      <c r="E108" s="14"/>
      <c r="F108" s="14"/>
    </row>
    <row r="109" spans="1:6" hidden="1">
      <c r="D109" s="14"/>
      <c r="E109" s="14"/>
      <c r="F109" s="14"/>
    </row>
    <row r="110" spans="1:6" hidden="1">
      <c r="D110" s="14"/>
      <c r="E110" s="14"/>
      <c r="F110" s="14"/>
    </row>
    <row r="111" spans="1:6" hidden="1">
      <c r="D111" s="14"/>
      <c r="E111" s="14"/>
      <c r="F111" s="14"/>
    </row>
    <row r="112" spans="1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N37" sqref="N1:XFD1048576"/>
    </sheetView>
  </sheetViews>
  <sheetFormatPr defaultColWidth="0" defaultRowHeight="18" zeroHeight="1"/>
  <cols>
    <col min="1" max="1" width="45.140625" style="13" customWidth="1"/>
    <col min="2" max="2" width="15.285156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  <c r="B2" t="s">
        <v>197</v>
      </c>
    </row>
    <row r="3" spans="1:62">
      <c r="A3" s="2" t="s">
        <v>2</v>
      </c>
      <c r="B3" t="s">
        <v>198</v>
      </c>
    </row>
    <row r="4" spans="1:62">
      <c r="A4" s="2" t="s">
        <v>3</v>
      </c>
      <c r="B4" t="s">
        <v>199</v>
      </c>
    </row>
    <row r="5" spans="1:62" ht="26.25" customHeight="1">
      <c r="A5" s="100" t="s">
        <v>67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2"/>
      <c r="BJ5" s="16"/>
    </row>
    <row r="6" spans="1:62" ht="26.25" customHeight="1">
      <c r="A6" s="100" t="s">
        <v>193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  <c r="BG6" s="16"/>
      <c r="BJ6" s="16"/>
    </row>
    <row r="7" spans="1:62" s="16" customFormat="1" ht="20.25">
      <c r="A7" s="41" t="s">
        <v>47</v>
      </c>
      <c r="B7" s="42" t="s">
        <v>48</v>
      </c>
      <c r="C7" s="42" t="s">
        <v>69</v>
      </c>
      <c r="D7" s="42" t="s">
        <v>49</v>
      </c>
      <c r="E7" s="42" t="s">
        <v>83</v>
      </c>
      <c r="F7" s="42" t="s">
        <v>52</v>
      </c>
      <c r="G7" s="42" t="s">
        <v>186</v>
      </c>
      <c r="H7" s="42" t="s">
        <v>187</v>
      </c>
      <c r="I7" s="94" t="s">
        <v>191</v>
      </c>
      <c r="J7" s="42" t="s">
        <v>55</v>
      </c>
      <c r="K7" s="42" t="s">
        <v>72</v>
      </c>
      <c r="L7" s="42" t="s">
        <v>56</v>
      </c>
      <c r="M7" s="42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7" t="s">
        <v>7</v>
      </c>
      <c r="M8" s="37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4">
        <v>4307987</v>
      </c>
      <c r="H10" s="7"/>
      <c r="I10" s="64">
        <v>0</v>
      </c>
      <c r="J10" s="64">
        <v>198761.54820473</v>
      </c>
      <c r="K10" s="7"/>
      <c r="L10" s="65">
        <v>1</v>
      </c>
      <c r="M10" s="65">
        <v>0.1048</v>
      </c>
      <c r="N10" s="30"/>
      <c r="BG10" s="14"/>
      <c r="BH10" s="16"/>
      <c r="BJ10" s="14"/>
    </row>
    <row r="11" spans="1:62">
      <c r="A11" s="68" t="s">
        <v>202</v>
      </c>
      <c r="C11" s="14"/>
      <c r="D11" s="14"/>
      <c r="E11" s="14"/>
      <c r="F11" s="14"/>
      <c r="G11" s="70">
        <v>3227161</v>
      </c>
      <c r="I11" s="70">
        <v>0</v>
      </c>
      <c r="J11" s="70">
        <v>67703.054930700004</v>
      </c>
      <c r="L11" s="69">
        <v>0.34060000000000001</v>
      </c>
      <c r="M11" s="69">
        <v>3.5700000000000003E-2</v>
      </c>
    </row>
    <row r="12" spans="1:62">
      <c r="A12" s="68" t="s">
        <v>737</v>
      </c>
      <c r="C12" s="14"/>
      <c r="D12" s="14"/>
      <c r="E12" s="14"/>
      <c r="F12" s="14"/>
      <c r="G12" s="70">
        <v>956926</v>
      </c>
      <c r="I12" s="70">
        <v>0</v>
      </c>
      <c r="J12" s="70">
        <v>35225.176467999998</v>
      </c>
      <c r="L12" s="69">
        <v>0.1772</v>
      </c>
      <c r="M12" s="69">
        <v>1.8599999999999998E-2</v>
      </c>
    </row>
    <row r="13" spans="1:62">
      <c r="A13" t="s">
        <v>738</v>
      </c>
      <c r="B13" t="s">
        <v>739</v>
      </c>
      <c r="C13" t="s">
        <v>99</v>
      </c>
      <c r="D13" t="s">
        <v>740</v>
      </c>
      <c r="E13" t="s">
        <v>741</v>
      </c>
      <c r="F13" t="s">
        <v>101</v>
      </c>
      <c r="G13" s="66">
        <v>342806</v>
      </c>
      <c r="H13" s="66">
        <v>817.8</v>
      </c>
      <c r="I13" s="66">
        <v>0</v>
      </c>
      <c r="J13" s="66">
        <v>2803.4674679999998</v>
      </c>
      <c r="K13" s="67">
        <v>6.3E-3</v>
      </c>
      <c r="L13" s="67">
        <v>1.41E-2</v>
      </c>
      <c r="M13" s="67">
        <v>1.5E-3</v>
      </c>
    </row>
    <row r="14" spans="1:62">
      <c r="A14" t="s">
        <v>742</v>
      </c>
      <c r="B14" t="s">
        <v>743</v>
      </c>
      <c r="C14" t="s">
        <v>99</v>
      </c>
      <c r="D14" t="s">
        <v>744</v>
      </c>
      <c r="E14" t="s">
        <v>741</v>
      </c>
      <c r="F14" t="s">
        <v>101</v>
      </c>
      <c r="G14" s="66">
        <v>516356</v>
      </c>
      <c r="H14" s="66">
        <v>2195</v>
      </c>
      <c r="I14" s="66">
        <v>0</v>
      </c>
      <c r="J14" s="66">
        <v>11334.0142</v>
      </c>
      <c r="K14" s="67">
        <v>2.0999999999999999E-3</v>
      </c>
      <c r="L14" s="67">
        <v>5.7000000000000002E-2</v>
      </c>
      <c r="M14" s="67">
        <v>6.0000000000000001E-3</v>
      </c>
    </row>
    <row r="15" spans="1:62">
      <c r="A15" t="s">
        <v>745</v>
      </c>
      <c r="B15" t="s">
        <v>746</v>
      </c>
      <c r="C15" t="s">
        <v>99</v>
      </c>
      <c r="D15" t="s">
        <v>747</v>
      </c>
      <c r="E15" t="s">
        <v>741</v>
      </c>
      <c r="F15" t="s">
        <v>101</v>
      </c>
      <c r="G15" s="66">
        <v>97764</v>
      </c>
      <c r="H15" s="66">
        <v>21570</v>
      </c>
      <c r="I15" s="66">
        <v>0</v>
      </c>
      <c r="J15" s="66">
        <v>21087.694800000001</v>
      </c>
      <c r="K15" s="67">
        <v>4.0000000000000001E-3</v>
      </c>
      <c r="L15" s="67">
        <v>0.1061</v>
      </c>
      <c r="M15" s="67">
        <v>1.11E-2</v>
      </c>
    </row>
    <row r="16" spans="1:62">
      <c r="A16" s="68" t="s">
        <v>748</v>
      </c>
      <c r="C16" s="14"/>
      <c r="D16" s="14"/>
      <c r="E16" s="14"/>
      <c r="F16" s="14"/>
      <c r="G16" s="70">
        <v>184904</v>
      </c>
      <c r="I16" s="70">
        <v>0</v>
      </c>
      <c r="J16" s="70">
        <v>25175.674900000002</v>
      </c>
      <c r="L16" s="69">
        <v>0.12670000000000001</v>
      </c>
      <c r="M16" s="69">
        <v>1.3299999999999999E-2</v>
      </c>
    </row>
    <row r="17" spans="1:13">
      <c r="A17" t="s">
        <v>749</v>
      </c>
      <c r="B17" t="s">
        <v>750</v>
      </c>
      <c r="C17" t="s">
        <v>99</v>
      </c>
      <c r="D17" t="s">
        <v>747</v>
      </c>
      <c r="E17" t="s">
        <v>741</v>
      </c>
      <c r="F17" t="s">
        <v>101</v>
      </c>
      <c r="G17" s="66">
        <v>70239</v>
      </c>
      <c r="H17" s="66">
        <v>16710</v>
      </c>
      <c r="I17" s="66">
        <v>0</v>
      </c>
      <c r="J17" s="66">
        <v>11736.936900000001</v>
      </c>
      <c r="K17" s="67">
        <v>5.8500000000000003E-2</v>
      </c>
      <c r="L17" s="67">
        <v>5.91E-2</v>
      </c>
      <c r="M17" s="67">
        <v>6.1999999999999998E-3</v>
      </c>
    </row>
    <row r="18" spans="1:13">
      <c r="A18" t="s">
        <v>751</v>
      </c>
      <c r="B18" t="s">
        <v>752</v>
      </c>
      <c r="C18" t="s">
        <v>99</v>
      </c>
      <c r="D18" t="s">
        <v>747</v>
      </c>
      <c r="E18" t="s">
        <v>741</v>
      </c>
      <c r="F18" t="s">
        <v>101</v>
      </c>
      <c r="G18" s="66">
        <v>114665</v>
      </c>
      <c r="H18" s="66">
        <v>11720</v>
      </c>
      <c r="I18" s="66">
        <v>0</v>
      </c>
      <c r="J18" s="66">
        <v>13438.737999999999</v>
      </c>
      <c r="K18" s="67">
        <v>9.9000000000000008E-3</v>
      </c>
      <c r="L18" s="67">
        <v>6.7599999999999993E-2</v>
      </c>
      <c r="M18" s="67">
        <v>7.1000000000000004E-3</v>
      </c>
    </row>
    <row r="19" spans="1:13">
      <c r="A19" s="68" t="s">
        <v>753</v>
      </c>
      <c r="C19" s="14"/>
      <c r="D19" s="14"/>
      <c r="E19" s="14"/>
      <c r="F19" s="14"/>
      <c r="G19" s="70">
        <v>2085331</v>
      </c>
      <c r="I19" s="70">
        <v>0</v>
      </c>
      <c r="J19" s="70">
        <v>7302.2035626999996</v>
      </c>
      <c r="L19" s="69">
        <v>3.6700000000000003E-2</v>
      </c>
      <c r="M19" s="69">
        <v>3.8999999999999998E-3</v>
      </c>
    </row>
    <row r="20" spans="1:13">
      <c r="A20" t="s">
        <v>754</v>
      </c>
      <c r="B20" t="s">
        <v>755</v>
      </c>
      <c r="C20" t="s">
        <v>99</v>
      </c>
      <c r="D20" t="s">
        <v>756</v>
      </c>
      <c r="E20" t="s">
        <v>757</v>
      </c>
      <c r="F20" t="s">
        <v>101</v>
      </c>
      <c r="G20" s="66">
        <v>2085331</v>
      </c>
      <c r="H20" s="66">
        <v>350.17</v>
      </c>
      <c r="I20" s="66">
        <v>0</v>
      </c>
      <c r="J20" s="66">
        <v>7302.2035626999996</v>
      </c>
      <c r="K20" s="67">
        <v>1.5E-3</v>
      </c>
      <c r="L20" s="67">
        <v>3.6700000000000003E-2</v>
      </c>
      <c r="M20" s="67">
        <v>3.8999999999999998E-3</v>
      </c>
    </row>
    <row r="21" spans="1:13">
      <c r="A21" s="68" t="s">
        <v>758</v>
      </c>
      <c r="C21" s="14"/>
      <c r="D21" s="14"/>
      <c r="E21" s="14"/>
      <c r="F21" s="14"/>
      <c r="G21" s="70">
        <v>0</v>
      </c>
      <c r="I21" s="70">
        <v>0</v>
      </c>
      <c r="J21" s="70">
        <v>0</v>
      </c>
      <c r="L21" s="69">
        <v>0</v>
      </c>
      <c r="M21" s="69">
        <v>0</v>
      </c>
    </row>
    <row r="22" spans="1:13">
      <c r="A22" t="s">
        <v>236</v>
      </c>
      <c r="B22" t="s">
        <v>236</v>
      </c>
      <c r="C22" s="14"/>
      <c r="D22" s="14"/>
      <c r="E22" t="s">
        <v>236</v>
      </c>
      <c r="F22" t="s">
        <v>236</v>
      </c>
      <c r="G22" s="66">
        <v>0</v>
      </c>
      <c r="H22" s="66">
        <v>0</v>
      </c>
      <c r="J22" s="66">
        <v>0</v>
      </c>
      <c r="K22" s="67">
        <v>0</v>
      </c>
      <c r="L22" s="67">
        <v>0</v>
      </c>
      <c r="M22" s="67">
        <v>0</v>
      </c>
    </row>
    <row r="23" spans="1:13">
      <c r="A23" s="68" t="s">
        <v>497</v>
      </c>
      <c r="C23" s="14"/>
      <c r="D23" s="14"/>
      <c r="E23" s="14"/>
      <c r="F23" s="14"/>
      <c r="G23" s="70">
        <v>0</v>
      </c>
      <c r="I23" s="70">
        <v>0</v>
      </c>
      <c r="J23" s="70">
        <v>0</v>
      </c>
      <c r="L23" s="69">
        <v>0</v>
      </c>
      <c r="M23" s="69">
        <v>0</v>
      </c>
    </row>
    <row r="24" spans="1:13">
      <c r="A24" t="s">
        <v>236</v>
      </c>
      <c r="B24" t="s">
        <v>236</v>
      </c>
      <c r="C24" s="14"/>
      <c r="D24" s="14"/>
      <c r="E24" t="s">
        <v>236</v>
      </c>
      <c r="F24" t="s">
        <v>236</v>
      </c>
      <c r="G24" s="66">
        <v>0</v>
      </c>
      <c r="H24" s="66">
        <v>0</v>
      </c>
      <c r="J24" s="66">
        <v>0</v>
      </c>
      <c r="K24" s="67">
        <v>0</v>
      </c>
      <c r="L24" s="67">
        <v>0</v>
      </c>
      <c r="M24" s="67">
        <v>0</v>
      </c>
    </row>
    <row r="25" spans="1:13">
      <c r="A25" s="68" t="s">
        <v>759</v>
      </c>
      <c r="C25" s="14"/>
      <c r="D25" s="14"/>
      <c r="E25" s="14"/>
      <c r="F25" s="14"/>
      <c r="G25" s="70">
        <v>0</v>
      </c>
      <c r="I25" s="70">
        <v>0</v>
      </c>
      <c r="J25" s="70">
        <v>0</v>
      </c>
      <c r="L25" s="69">
        <v>0</v>
      </c>
      <c r="M25" s="69">
        <v>0</v>
      </c>
    </row>
    <row r="26" spans="1:13">
      <c r="A26" t="s">
        <v>236</v>
      </c>
      <c r="B26" t="s">
        <v>236</v>
      </c>
      <c r="C26" s="14"/>
      <c r="D26" s="14"/>
      <c r="E26" t="s">
        <v>236</v>
      </c>
      <c r="F26" t="s">
        <v>236</v>
      </c>
      <c r="G26" s="66">
        <v>0</v>
      </c>
      <c r="H26" s="66">
        <v>0</v>
      </c>
      <c r="J26" s="66">
        <v>0</v>
      </c>
      <c r="K26" s="67">
        <v>0</v>
      </c>
      <c r="L26" s="67">
        <v>0</v>
      </c>
      <c r="M26" s="67">
        <v>0</v>
      </c>
    </row>
    <row r="27" spans="1:13">
      <c r="A27" s="68" t="s">
        <v>240</v>
      </c>
      <c r="C27" s="14"/>
      <c r="D27" s="14"/>
      <c r="E27" s="14"/>
      <c r="F27" s="14"/>
      <c r="G27" s="70">
        <v>1080826</v>
      </c>
      <c r="I27" s="70">
        <v>0</v>
      </c>
      <c r="J27" s="70">
        <v>131058.49327403</v>
      </c>
      <c r="L27" s="69">
        <v>0.65939999999999999</v>
      </c>
      <c r="M27" s="69">
        <v>6.9099999999999995E-2</v>
      </c>
    </row>
    <row r="28" spans="1:13">
      <c r="A28" s="68" t="s">
        <v>760</v>
      </c>
      <c r="C28" s="14"/>
      <c r="D28" s="14"/>
      <c r="E28" s="14"/>
      <c r="F28" s="14"/>
      <c r="G28" s="70">
        <v>989792</v>
      </c>
      <c r="I28" s="70">
        <v>0</v>
      </c>
      <c r="J28" s="70">
        <v>119840.95068079</v>
      </c>
      <c r="L28" s="69">
        <v>0.60289999999999999</v>
      </c>
      <c r="M28" s="69">
        <v>6.3200000000000006E-2</v>
      </c>
    </row>
    <row r="29" spans="1:13">
      <c r="A29" t="s">
        <v>761</v>
      </c>
      <c r="B29" t="s">
        <v>762</v>
      </c>
      <c r="C29" t="s">
        <v>500</v>
      </c>
      <c r="D29" t="s">
        <v>763</v>
      </c>
      <c r="E29" t="s">
        <v>741</v>
      </c>
      <c r="F29" t="s">
        <v>105</v>
      </c>
      <c r="G29" s="66">
        <v>26015</v>
      </c>
      <c r="H29" s="66">
        <v>4906</v>
      </c>
      <c r="I29" s="66">
        <v>0</v>
      </c>
      <c r="J29" s="66">
        <v>4255.1705306000003</v>
      </c>
      <c r="K29" s="67">
        <v>0</v>
      </c>
      <c r="L29" s="67">
        <v>2.1399999999999999E-2</v>
      </c>
      <c r="M29" s="67">
        <v>2.2000000000000001E-3</v>
      </c>
    </row>
    <row r="30" spans="1:13">
      <c r="A30" t="s">
        <v>764</v>
      </c>
      <c r="B30" t="s">
        <v>765</v>
      </c>
      <c r="C30" t="s">
        <v>122</v>
      </c>
      <c r="D30" t="s">
        <v>766</v>
      </c>
      <c r="E30" t="s">
        <v>741</v>
      </c>
      <c r="F30" t="s">
        <v>105</v>
      </c>
      <c r="G30" s="66">
        <v>62563</v>
      </c>
      <c r="H30" s="66">
        <v>1331</v>
      </c>
      <c r="I30" s="66">
        <v>0</v>
      </c>
      <c r="J30" s="66">
        <v>2776.2669090200002</v>
      </c>
      <c r="K30" s="67">
        <v>0</v>
      </c>
      <c r="L30" s="67">
        <v>1.4E-2</v>
      </c>
      <c r="M30" s="67">
        <v>1.5E-3</v>
      </c>
    </row>
    <row r="31" spans="1:13">
      <c r="A31" t="s">
        <v>767</v>
      </c>
      <c r="B31" t="s">
        <v>768</v>
      </c>
      <c r="C31" t="s">
        <v>122</v>
      </c>
      <c r="D31" t="s">
        <v>769</v>
      </c>
      <c r="E31" t="s">
        <v>741</v>
      </c>
      <c r="F31" t="s">
        <v>105</v>
      </c>
      <c r="G31" s="66">
        <v>161957</v>
      </c>
      <c r="H31" s="66">
        <v>4666</v>
      </c>
      <c r="I31" s="66">
        <v>0</v>
      </c>
      <c r="J31" s="66">
        <v>25194.750009079999</v>
      </c>
      <c r="K31" s="67">
        <v>0</v>
      </c>
      <c r="L31" s="67">
        <v>0.1268</v>
      </c>
      <c r="M31" s="67">
        <v>1.3299999999999999E-2</v>
      </c>
    </row>
    <row r="32" spans="1:13">
      <c r="A32" t="s">
        <v>770</v>
      </c>
      <c r="B32" t="s">
        <v>771</v>
      </c>
      <c r="C32" t="s">
        <v>710</v>
      </c>
      <c r="D32" t="s">
        <v>769</v>
      </c>
      <c r="E32" t="s">
        <v>741</v>
      </c>
      <c r="F32" t="s">
        <v>105</v>
      </c>
      <c r="G32" s="66">
        <v>141251</v>
      </c>
      <c r="H32" s="66">
        <v>971</v>
      </c>
      <c r="I32" s="66">
        <v>0</v>
      </c>
      <c r="J32" s="66">
        <v>4572.7383981399998</v>
      </c>
      <c r="K32" s="67">
        <v>1E-4</v>
      </c>
      <c r="L32" s="67">
        <v>2.3E-2</v>
      </c>
      <c r="M32" s="67">
        <v>2.3999999999999998E-3</v>
      </c>
    </row>
    <row r="33" spans="1:13">
      <c r="A33" t="s">
        <v>772</v>
      </c>
      <c r="B33" t="s">
        <v>773</v>
      </c>
      <c r="C33" t="s">
        <v>710</v>
      </c>
      <c r="D33" t="s">
        <v>774</v>
      </c>
      <c r="E33" t="s">
        <v>741</v>
      </c>
      <c r="F33" t="s">
        <v>105</v>
      </c>
      <c r="G33" s="66">
        <v>46627</v>
      </c>
      <c r="H33" s="66">
        <v>5837.5</v>
      </c>
      <c r="I33" s="66">
        <v>0</v>
      </c>
      <c r="J33" s="66">
        <v>9074.65165075</v>
      </c>
      <c r="K33" s="67">
        <v>1E-4</v>
      </c>
      <c r="L33" s="67">
        <v>4.5699999999999998E-2</v>
      </c>
      <c r="M33" s="67">
        <v>4.7999999999999996E-3</v>
      </c>
    </row>
    <row r="34" spans="1:13">
      <c r="A34" t="s">
        <v>775</v>
      </c>
      <c r="B34" t="s">
        <v>776</v>
      </c>
      <c r="C34" t="s">
        <v>500</v>
      </c>
      <c r="D34" t="s">
        <v>777</v>
      </c>
      <c r="E34" t="s">
        <v>741</v>
      </c>
      <c r="F34" t="s">
        <v>105</v>
      </c>
      <c r="G34" s="66">
        <v>142109</v>
      </c>
      <c r="H34" s="66">
        <v>3992</v>
      </c>
      <c r="I34" s="66">
        <v>0</v>
      </c>
      <c r="J34" s="66">
        <v>18913.75292752</v>
      </c>
      <c r="K34" s="67">
        <v>1E-4</v>
      </c>
      <c r="L34" s="67">
        <v>9.5200000000000007E-2</v>
      </c>
      <c r="M34" s="67">
        <v>0.01</v>
      </c>
    </row>
    <row r="35" spans="1:13">
      <c r="A35" t="s">
        <v>778</v>
      </c>
      <c r="B35" t="s">
        <v>779</v>
      </c>
      <c r="C35" t="s">
        <v>500</v>
      </c>
      <c r="D35" t="s">
        <v>780</v>
      </c>
      <c r="E35" t="s">
        <v>741</v>
      </c>
      <c r="F35" t="s">
        <v>105</v>
      </c>
      <c r="G35" s="66">
        <v>16316</v>
      </c>
      <c r="H35" s="66">
        <v>34142</v>
      </c>
      <c r="I35" s="66">
        <v>0</v>
      </c>
      <c r="J35" s="66">
        <v>18572.409472480002</v>
      </c>
      <c r="K35" s="67">
        <v>0</v>
      </c>
      <c r="L35" s="67">
        <v>9.3399999999999997E-2</v>
      </c>
      <c r="M35" s="67">
        <v>9.7999999999999997E-3</v>
      </c>
    </row>
    <row r="36" spans="1:13">
      <c r="A36" t="s">
        <v>781</v>
      </c>
      <c r="B36" t="s">
        <v>782</v>
      </c>
      <c r="C36" t="s">
        <v>122</v>
      </c>
      <c r="D36" t="s">
        <v>783</v>
      </c>
      <c r="E36" t="s">
        <v>741</v>
      </c>
      <c r="F36" t="s">
        <v>105</v>
      </c>
      <c r="G36" s="66">
        <v>136062</v>
      </c>
      <c r="H36" s="66">
        <v>2506</v>
      </c>
      <c r="I36" s="66">
        <v>0</v>
      </c>
      <c r="J36" s="66">
        <v>11367.985542480001</v>
      </c>
      <c r="K36" s="67">
        <v>1E-4</v>
      </c>
      <c r="L36" s="67">
        <v>5.7200000000000001E-2</v>
      </c>
      <c r="M36" s="67">
        <v>6.0000000000000001E-3</v>
      </c>
    </row>
    <row r="37" spans="1:13">
      <c r="A37" t="s">
        <v>784</v>
      </c>
      <c r="B37" t="s">
        <v>785</v>
      </c>
      <c r="C37" t="s">
        <v>668</v>
      </c>
      <c r="D37" t="s">
        <v>783</v>
      </c>
      <c r="E37" t="s">
        <v>741</v>
      </c>
      <c r="F37" t="s">
        <v>105</v>
      </c>
      <c r="G37" s="66">
        <v>124519</v>
      </c>
      <c r="H37" s="66">
        <v>1912</v>
      </c>
      <c r="I37" s="66">
        <v>0</v>
      </c>
      <c r="J37" s="66">
        <v>7937.5981355200001</v>
      </c>
      <c r="K37" s="67">
        <v>2.0000000000000001E-4</v>
      </c>
      <c r="L37" s="67">
        <v>3.9899999999999998E-2</v>
      </c>
      <c r="M37" s="67">
        <v>4.1999999999999997E-3</v>
      </c>
    </row>
    <row r="38" spans="1:13">
      <c r="A38" t="s">
        <v>786</v>
      </c>
      <c r="B38" t="s">
        <v>787</v>
      </c>
      <c r="C38" t="s">
        <v>500</v>
      </c>
      <c r="D38" t="s">
        <v>763</v>
      </c>
      <c r="E38" t="s">
        <v>741</v>
      </c>
      <c r="F38" t="s">
        <v>105</v>
      </c>
      <c r="G38" s="66">
        <v>8755</v>
      </c>
      <c r="H38" s="66">
        <v>11674</v>
      </c>
      <c r="I38" s="66">
        <v>0</v>
      </c>
      <c r="J38" s="66">
        <v>3407.5437058000002</v>
      </c>
      <c r="K38" s="67">
        <v>0</v>
      </c>
      <c r="L38" s="67">
        <v>1.7100000000000001E-2</v>
      </c>
      <c r="M38" s="67">
        <v>1.8E-3</v>
      </c>
    </row>
    <row r="39" spans="1:13">
      <c r="A39" t="s">
        <v>788</v>
      </c>
      <c r="B39" t="s">
        <v>789</v>
      </c>
      <c r="C39" t="s">
        <v>500</v>
      </c>
      <c r="D39" t="s">
        <v>763</v>
      </c>
      <c r="E39" t="s">
        <v>741</v>
      </c>
      <c r="F39" t="s">
        <v>105</v>
      </c>
      <c r="G39" s="66">
        <v>92158</v>
      </c>
      <c r="H39" s="66">
        <v>3405</v>
      </c>
      <c r="I39" s="66">
        <v>0</v>
      </c>
      <c r="J39" s="66">
        <v>10462.024986599999</v>
      </c>
      <c r="K39" s="67">
        <v>0</v>
      </c>
      <c r="L39" s="67">
        <v>5.2600000000000001E-2</v>
      </c>
      <c r="M39" s="67">
        <v>5.4999999999999997E-3</v>
      </c>
    </row>
    <row r="40" spans="1:13">
      <c r="A40" t="s">
        <v>790</v>
      </c>
      <c r="B40" t="s">
        <v>791</v>
      </c>
      <c r="C40" t="s">
        <v>500</v>
      </c>
      <c r="D40" t="s">
        <v>792</v>
      </c>
      <c r="E40" t="s">
        <v>741</v>
      </c>
      <c r="F40" t="s">
        <v>105</v>
      </c>
      <c r="G40" s="66">
        <v>31460</v>
      </c>
      <c r="H40" s="66">
        <v>3152</v>
      </c>
      <c r="I40" s="66">
        <v>0</v>
      </c>
      <c r="J40" s="66">
        <v>3306.0584128</v>
      </c>
      <c r="K40" s="67">
        <v>0</v>
      </c>
      <c r="L40" s="67">
        <v>1.66E-2</v>
      </c>
      <c r="M40" s="67">
        <v>1.6999999999999999E-3</v>
      </c>
    </row>
    <row r="41" spans="1:13">
      <c r="A41" s="68" t="s">
        <v>793</v>
      </c>
      <c r="C41" s="14"/>
      <c r="D41" s="14"/>
      <c r="E41" s="14"/>
      <c r="F41" s="14"/>
      <c r="G41" s="70">
        <v>20334</v>
      </c>
      <c r="I41" s="70">
        <v>0</v>
      </c>
      <c r="J41" s="70">
        <v>7224.55082124</v>
      </c>
      <c r="L41" s="69">
        <v>3.6299999999999999E-2</v>
      </c>
      <c r="M41" s="69">
        <v>3.8E-3</v>
      </c>
    </row>
    <row r="42" spans="1:13">
      <c r="A42" t="s">
        <v>794</v>
      </c>
      <c r="B42" t="s">
        <v>795</v>
      </c>
      <c r="C42" t="s">
        <v>122</v>
      </c>
      <c r="D42" t="s">
        <v>769</v>
      </c>
      <c r="E42" t="s">
        <v>757</v>
      </c>
      <c r="F42" t="s">
        <v>105</v>
      </c>
      <c r="G42" s="66">
        <v>12824</v>
      </c>
      <c r="H42" s="66">
        <v>10824</v>
      </c>
      <c r="I42" s="66">
        <v>0</v>
      </c>
      <c r="J42" s="66">
        <v>4627.8245798400003</v>
      </c>
      <c r="K42" s="67">
        <v>0</v>
      </c>
      <c r="L42" s="67">
        <v>2.3300000000000001E-2</v>
      </c>
      <c r="M42" s="67">
        <v>2.3999999999999998E-3</v>
      </c>
    </row>
    <row r="43" spans="1:13">
      <c r="A43" t="s">
        <v>796</v>
      </c>
      <c r="B43" t="s">
        <v>797</v>
      </c>
      <c r="C43" t="s">
        <v>710</v>
      </c>
      <c r="D43" t="s">
        <v>798</v>
      </c>
      <c r="E43" t="s">
        <v>757</v>
      </c>
      <c r="F43" t="s">
        <v>105</v>
      </c>
      <c r="G43" s="66">
        <v>7510</v>
      </c>
      <c r="H43" s="66">
        <v>10371</v>
      </c>
      <c r="I43" s="66">
        <v>0</v>
      </c>
      <c r="J43" s="66">
        <v>2596.7262414000002</v>
      </c>
      <c r="K43" s="67">
        <v>0</v>
      </c>
      <c r="L43" s="67">
        <v>1.3100000000000001E-2</v>
      </c>
      <c r="M43" s="67">
        <v>1.4E-3</v>
      </c>
    </row>
    <row r="44" spans="1:13">
      <c r="A44" s="68" t="s">
        <v>497</v>
      </c>
      <c r="C44" s="14"/>
      <c r="D44" s="14"/>
      <c r="E44" s="14"/>
      <c r="F44" s="14"/>
      <c r="G44" s="70">
        <v>70700</v>
      </c>
      <c r="I44" s="70">
        <v>0</v>
      </c>
      <c r="J44" s="70">
        <v>3992.9917719999999</v>
      </c>
      <c r="L44" s="69">
        <v>2.01E-2</v>
      </c>
      <c r="M44" s="69">
        <v>2.0999999999999999E-3</v>
      </c>
    </row>
    <row r="45" spans="1:13">
      <c r="A45" t="s">
        <v>799</v>
      </c>
      <c r="B45" t="s">
        <v>800</v>
      </c>
      <c r="C45" t="s">
        <v>500</v>
      </c>
      <c r="D45" t="s">
        <v>801</v>
      </c>
      <c r="E45" t="s">
        <v>700</v>
      </c>
      <c r="F45" t="s">
        <v>105</v>
      </c>
      <c r="G45" s="66">
        <v>70700</v>
      </c>
      <c r="H45" s="66">
        <v>1694</v>
      </c>
      <c r="I45" s="66">
        <v>0</v>
      </c>
      <c r="J45" s="66">
        <v>3992.9917719999999</v>
      </c>
      <c r="K45" s="67">
        <v>1E-4</v>
      </c>
      <c r="L45" s="67">
        <v>2.01E-2</v>
      </c>
      <c r="M45" s="67">
        <v>2.0999999999999999E-3</v>
      </c>
    </row>
    <row r="46" spans="1:13">
      <c r="A46" s="68" t="s">
        <v>759</v>
      </c>
      <c r="C46" s="14"/>
      <c r="D46" s="14"/>
      <c r="E46" s="14"/>
      <c r="F46" s="14"/>
      <c r="G46" s="70">
        <v>0</v>
      </c>
      <c r="I46" s="70">
        <v>0</v>
      </c>
      <c r="J46" s="70">
        <v>0</v>
      </c>
      <c r="L46" s="69">
        <v>0</v>
      </c>
      <c r="M46" s="69">
        <v>0</v>
      </c>
    </row>
    <row r="47" spans="1:13">
      <c r="A47" t="s">
        <v>236</v>
      </c>
      <c r="B47" t="s">
        <v>236</v>
      </c>
      <c r="C47" s="14"/>
      <c r="D47" s="14"/>
      <c r="E47" t="s">
        <v>236</v>
      </c>
      <c r="F47" t="s">
        <v>236</v>
      </c>
      <c r="G47" s="66">
        <v>0</v>
      </c>
      <c r="H47" s="66">
        <v>0</v>
      </c>
      <c r="J47" s="66">
        <v>0</v>
      </c>
      <c r="K47" s="67">
        <v>0</v>
      </c>
      <c r="L47" s="67">
        <v>0</v>
      </c>
      <c r="M47" s="67">
        <v>0</v>
      </c>
    </row>
    <row r="48" spans="1:13">
      <c r="A48" s="86" t="s">
        <v>242</v>
      </c>
      <c r="C48" s="14"/>
      <c r="D48" s="14"/>
      <c r="E48" s="14"/>
      <c r="F48" s="14"/>
    </row>
    <row r="49" spans="1:6">
      <c r="A49" s="86" t="s">
        <v>290</v>
      </c>
      <c r="C49" s="14"/>
      <c r="D49" s="14"/>
      <c r="E49" s="14"/>
      <c r="F49" s="14"/>
    </row>
    <row r="50" spans="1:6">
      <c r="A50" s="86" t="s">
        <v>291</v>
      </c>
      <c r="C50" s="14"/>
      <c r="D50" s="14"/>
      <c r="E50" s="14"/>
      <c r="F50" s="14"/>
    </row>
    <row r="51" spans="1:6">
      <c r="A51" s="86" t="s">
        <v>292</v>
      </c>
      <c r="C51" s="14"/>
      <c r="D51" s="14"/>
      <c r="E51" s="14"/>
      <c r="F51" s="14"/>
    </row>
    <row r="52" spans="1:6">
      <c r="A52" s="86" t="s">
        <v>293</v>
      </c>
      <c r="C52" s="14"/>
      <c r="D52" s="14"/>
      <c r="E52" s="14"/>
      <c r="F52" s="14"/>
    </row>
    <row r="53" spans="1:6" hidden="1">
      <c r="C53" s="14"/>
      <c r="D53" s="14"/>
      <c r="E53" s="14"/>
      <c r="F53" s="14"/>
    </row>
    <row r="54" spans="1:6" hidden="1">
      <c r="C54" s="14"/>
      <c r="D54" s="14"/>
      <c r="E54" s="14"/>
      <c r="F54" s="14"/>
    </row>
    <row r="55" spans="1:6" hidden="1">
      <c r="C55" s="14"/>
      <c r="D55" s="14"/>
      <c r="E55" s="14"/>
      <c r="F55" s="14"/>
    </row>
    <row r="56" spans="1:6" hidden="1">
      <c r="C56" s="14"/>
      <c r="D56" s="14"/>
      <c r="E56" s="14"/>
      <c r="F56" s="14"/>
    </row>
    <row r="57" spans="1:6" hidden="1">
      <c r="C57" s="14"/>
      <c r="D57" s="14"/>
      <c r="E57" s="14"/>
      <c r="F57" s="14"/>
    </row>
    <row r="58" spans="1:6" hidden="1">
      <c r="C58" s="14"/>
      <c r="D58" s="14"/>
      <c r="E58" s="14"/>
      <c r="F58" s="14"/>
    </row>
    <row r="59" spans="1:6" hidden="1">
      <c r="C59" s="14"/>
      <c r="D59" s="14"/>
      <c r="E59" s="14"/>
      <c r="F59" s="14"/>
    </row>
    <row r="60" spans="1:6" hidden="1">
      <c r="C60" s="14"/>
      <c r="D60" s="14"/>
      <c r="E60" s="14"/>
      <c r="F60" s="14"/>
    </row>
    <row r="61" spans="1:6" hidden="1">
      <c r="C61" s="14"/>
      <c r="D61" s="14"/>
      <c r="E61" s="14"/>
      <c r="F61" s="14"/>
    </row>
    <row r="62" spans="1:6" hidden="1">
      <c r="C62" s="14"/>
      <c r="D62" s="14"/>
      <c r="E62" s="14"/>
      <c r="F62" s="14"/>
    </row>
    <row r="63" spans="1:6" hidden="1">
      <c r="C63" s="14"/>
      <c r="D63" s="14"/>
      <c r="E63" s="14"/>
      <c r="F63" s="14"/>
    </row>
    <row r="64" spans="1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O20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100" t="s">
        <v>67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2"/>
    </row>
    <row r="6" spans="1:64" ht="26.25" customHeight="1">
      <c r="A6" s="100" t="s">
        <v>92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L6" s="16"/>
    </row>
    <row r="7" spans="1:64" s="16" customFormat="1">
      <c r="A7" s="41" t="s">
        <v>47</v>
      </c>
      <c r="B7" s="42" t="s">
        <v>48</v>
      </c>
      <c r="C7" s="42" t="s">
        <v>69</v>
      </c>
      <c r="D7" s="42" t="s">
        <v>49</v>
      </c>
      <c r="E7" s="42" t="s">
        <v>83</v>
      </c>
      <c r="F7" s="42" t="s">
        <v>50</v>
      </c>
      <c r="G7" s="42" t="s">
        <v>51</v>
      </c>
      <c r="H7" s="42" t="s">
        <v>52</v>
      </c>
      <c r="I7" s="42" t="s">
        <v>186</v>
      </c>
      <c r="J7" s="42" t="s">
        <v>187</v>
      </c>
      <c r="K7" s="42" t="s">
        <v>55</v>
      </c>
      <c r="L7" s="42" t="s">
        <v>72</v>
      </c>
      <c r="M7" s="42" t="s">
        <v>56</v>
      </c>
      <c r="N7" s="104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4">
        <v>7462764.4400000004</v>
      </c>
      <c r="J10" s="7"/>
      <c r="K10" s="64">
        <v>33962.427865455997</v>
      </c>
      <c r="L10" s="7"/>
      <c r="M10" s="65">
        <v>1</v>
      </c>
      <c r="N10" s="65">
        <v>1.7899999999999999E-2</v>
      </c>
      <c r="O10" s="30"/>
      <c r="BF10" s="14"/>
      <c r="BG10" s="16"/>
      <c r="BH10" s="14"/>
      <c r="BL10" s="14"/>
    </row>
    <row r="11" spans="1:64">
      <c r="A11" s="68" t="s">
        <v>202</v>
      </c>
      <c r="B11" s="14"/>
      <c r="C11" s="14"/>
      <c r="D11" s="14"/>
      <c r="I11" s="70">
        <v>7396146.4400000004</v>
      </c>
      <c r="K11" s="70">
        <v>6382.8743777199998</v>
      </c>
      <c r="M11" s="69">
        <v>0.18790000000000001</v>
      </c>
      <c r="N11" s="69">
        <v>3.3999999999999998E-3</v>
      </c>
    </row>
    <row r="12" spans="1:64">
      <c r="A12" s="68" t="s">
        <v>802</v>
      </c>
      <c r="B12" s="14"/>
      <c r="C12" s="14"/>
      <c r="D12" s="14"/>
      <c r="I12" s="70">
        <v>0</v>
      </c>
      <c r="K12" s="70">
        <v>0</v>
      </c>
      <c r="M12" s="69">
        <v>0</v>
      </c>
      <c r="N12" s="69">
        <v>0</v>
      </c>
    </row>
    <row r="13" spans="1:64">
      <c r="A13" t="s">
        <v>236</v>
      </c>
      <c r="B13" t="s">
        <v>236</v>
      </c>
      <c r="C13" s="14"/>
      <c r="D13" s="14"/>
      <c r="E13" t="s">
        <v>236</v>
      </c>
      <c r="F13" t="s">
        <v>236</v>
      </c>
      <c r="H13" t="s">
        <v>236</v>
      </c>
      <c r="I13" s="66">
        <v>0</v>
      </c>
      <c r="J13" s="66">
        <v>0</v>
      </c>
      <c r="K13" s="66">
        <v>0</v>
      </c>
      <c r="L13" s="67">
        <v>0</v>
      </c>
      <c r="M13" s="67">
        <v>0</v>
      </c>
      <c r="N13" s="67">
        <v>0</v>
      </c>
    </row>
    <row r="14" spans="1:64">
      <c r="A14" s="68" t="s">
        <v>803</v>
      </c>
      <c r="B14" s="14"/>
      <c r="C14" s="14"/>
      <c r="D14" s="14"/>
      <c r="I14" s="70">
        <v>0</v>
      </c>
      <c r="K14" s="70">
        <v>0</v>
      </c>
      <c r="M14" s="69">
        <v>0</v>
      </c>
      <c r="N14" s="69">
        <v>0</v>
      </c>
    </row>
    <row r="15" spans="1:64">
      <c r="A15" t="s">
        <v>236</v>
      </c>
      <c r="B15" t="s">
        <v>236</v>
      </c>
      <c r="C15" s="14"/>
      <c r="D15" s="14"/>
      <c r="E15" t="s">
        <v>236</v>
      </c>
      <c r="F15" t="s">
        <v>236</v>
      </c>
      <c r="H15" t="s">
        <v>236</v>
      </c>
      <c r="I15" s="66">
        <v>0</v>
      </c>
      <c r="J15" s="66">
        <v>0</v>
      </c>
      <c r="K15" s="66">
        <v>0</v>
      </c>
      <c r="L15" s="67">
        <v>0</v>
      </c>
      <c r="M15" s="67">
        <v>0</v>
      </c>
      <c r="N15" s="67">
        <v>0</v>
      </c>
    </row>
    <row r="16" spans="1:64">
      <c r="A16" s="68" t="s">
        <v>91</v>
      </c>
      <c r="B16" s="14"/>
      <c r="C16" s="14"/>
      <c r="D16" s="14"/>
      <c r="I16" s="70">
        <v>7396146.4400000004</v>
      </c>
      <c r="K16" s="70">
        <v>6382.8743777199998</v>
      </c>
      <c r="M16" s="69">
        <v>0.18790000000000001</v>
      </c>
      <c r="N16" s="69">
        <v>3.3999999999999998E-3</v>
      </c>
    </row>
    <row r="17" spans="1:14">
      <c r="A17" t="s">
        <v>804</v>
      </c>
      <c r="B17" t="s">
        <v>805</v>
      </c>
      <c r="C17" t="s">
        <v>99</v>
      </c>
      <c r="D17" t="s">
        <v>806</v>
      </c>
      <c r="E17" t="s">
        <v>807</v>
      </c>
      <c r="F17" t="s">
        <v>317</v>
      </c>
      <c r="G17" t="s">
        <v>208</v>
      </c>
      <c r="H17" t="s">
        <v>105</v>
      </c>
      <c r="I17" s="66">
        <v>7396146.4400000004</v>
      </c>
      <c r="J17" s="66">
        <v>86.3</v>
      </c>
      <c r="K17" s="66">
        <v>6382.8743777199998</v>
      </c>
      <c r="L17" s="67">
        <v>1.9099999999999999E-2</v>
      </c>
      <c r="M17" s="67">
        <v>0.18790000000000001</v>
      </c>
      <c r="N17" s="67">
        <v>3.3999999999999998E-3</v>
      </c>
    </row>
    <row r="18" spans="1:14">
      <c r="A18" s="68" t="s">
        <v>497</v>
      </c>
      <c r="B18" s="14"/>
      <c r="C18" s="14"/>
      <c r="D18" s="14"/>
      <c r="I18" s="70">
        <v>0</v>
      </c>
      <c r="K18" s="70">
        <v>0</v>
      </c>
      <c r="M18" s="69">
        <v>0</v>
      </c>
      <c r="N18" s="69">
        <v>0</v>
      </c>
    </row>
    <row r="19" spans="1:14">
      <c r="A19" t="s">
        <v>236</v>
      </c>
      <c r="B19" t="s">
        <v>236</v>
      </c>
      <c r="C19" s="14"/>
      <c r="D19" s="14"/>
      <c r="E19" t="s">
        <v>236</v>
      </c>
      <c r="F19" t="s">
        <v>236</v>
      </c>
      <c r="H19" t="s">
        <v>236</v>
      </c>
      <c r="I19" s="66">
        <v>0</v>
      </c>
      <c r="J19" s="66">
        <v>0</v>
      </c>
      <c r="K19" s="66">
        <v>0</v>
      </c>
      <c r="L19" s="67">
        <v>0</v>
      </c>
      <c r="M19" s="67">
        <v>0</v>
      </c>
      <c r="N19" s="67">
        <v>0</v>
      </c>
    </row>
    <row r="20" spans="1:14">
      <c r="A20" s="68" t="s">
        <v>240</v>
      </c>
      <c r="B20" s="14"/>
      <c r="C20" s="14"/>
      <c r="D20" s="14"/>
      <c r="I20" s="70">
        <v>66618</v>
      </c>
      <c r="K20" s="70">
        <v>27579.553487736001</v>
      </c>
      <c r="M20" s="69">
        <v>0.81210000000000004</v>
      </c>
      <c r="N20" s="69">
        <v>1.4500000000000001E-2</v>
      </c>
    </row>
    <row r="21" spans="1:14">
      <c r="A21" s="68" t="s">
        <v>802</v>
      </c>
      <c r="B21" s="14"/>
      <c r="C21" s="14"/>
      <c r="D21" s="14"/>
      <c r="I21" s="70">
        <v>0</v>
      </c>
      <c r="K21" s="70">
        <v>0</v>
      </c>
      <c r="M21" s="69">
        <v>0</v>
      </c>
      <c r="N21" s="69">
        <v>0</v>
      </c>
    </row>
    <row r="22" spans="1:14">
      <c r="A22" t="s">
        <v>236</v>
      </c>
      <c r="B22" t="s">
        <v>236</v>
      </c>
      <c r="C22" s="14"/>
      <c r="D22" s="14"/>
      <c r="E22" t="s">
        <v>236</v>
      </c>
      <c r="F22" t="s">
        <v>236</v>
      </c>
      <c r="H22" t="s">
        <v>236</v>
      </c>
      <c r="I22" s="66">
        <v>0</v>
      </c>
      <c r="J22" s="66">
        <v>0</v>
      </c>
      <c r="K22" s="66">
        <v>0</v>
      </c>
      <c r="L22" s="67">
        <v>0</v>
      </c>
      <c r="M22" s="67">
        <v>0</v>
      </c>
      <c r="N22" s="67">
        <v>0</v>
      </c>
    </row>
    <row r="23" spans="1:14">
      <c r="A23" s="68" t="s">
        <v>803</v>
      </c>
      <c r="B23" s="14"/>
      <c r="C23" s="14"/>
      <c r="D23" s="14"/>
      <c r="I23" s="70">
        <v>0</v>
      </c>
      <c r="K23" s="70">
        <v>0</v>
      </c>
      <c r="M23" s="69">
        <v>0</v>
      </c>
      <c r="N23" s="69">
        <v>0</v>
      </c>
    </row>
    <row r="24" spans="1:14">
      <c r="A24" t="s">
        <v>236</v>
      </c>
      <c r="B24" t="s">
        <v>236</v>
      </c>
      <c r="C24" s="14"/>
      <c r="D24" s="14"/>
      <c r="E24" t="s">
        <v>236</v>
      </c>
      <c r="F24" t="s">
        <v>236</v>
      </c>
      <c r="H24" t="s">
        <v>236</v>
      </c>
      <c r="I24" s="66">
        <v>0</v>
      </c>
      <c r="J24" s="66">
        <v>0</v>
      </c>
      <c r="K24" s="66">
        <v>0</v>
      </c>
      <c r="L24" s="67">
        <v>0</v>
      </c>
      <c r="M24" s="67">
        <v>0</v>
      </c>
      <c r="N24" s="67">
        <v>0</v>
      </c>
    </row>
    <row r="25" spans="1:14">
      <c r="A25" s="68" t="s">
        <v>91</v>
      </c>
      <c r="B25" s="14"/>
      <c r="C25" s="14"/>
      <c r="D25" s="14"/>
      <c r="I25" s="70">
        <v>66618</v>
      </c>
      <c r="K25" s="70">
        <v>27579.553487736001</v>
      </c>
      <c r="M25" s="69">
        <v>0.81210000000000004</v>
      </c>
      <c r="N25" s="69">
        <v>1.4500000000000001E-2</v>
      </c>
    </row>
    <row r="26" spans="1:14">
      <c r="A26" t="s">
        <v>808</v>
      </c>
      <c r="B26" t="s">
        <v>809</v>
      </c>
      <c r="C26" t="s">
        <v>122</v>
      </c>
      <c r="D26" t="s">
        <v>810</v>
      </c>
      <c r="E26" t="s">
        <v>700</v>
      </c>
      <c r="F26" t="s">
        <v>236</v>
      </c>
      <c r="G26" t="s">
        <v>811</v>
      </c>
      <c r="H26" t="s">
        <v>105</v>
      </c>
      <c r="I26" s="66">
        <v>15018</v>
      </c>
      <c r="J26" s="66">
        <v>17155</v>
      </c>
      <c r="K26" s="66">
        <v>8589.5105586000009</v>
      </c>
      <c r="L26" s="67">
        <v>0</v>
      </c>
      <c r="M26" s="67">
        <v>0.25290000000000001</v>
      </c>
      <c r="N26" s="67">
        <v>4.4999999999999997E-3</v>
      </c>
    </row>
    <row r="27" spans="1:14">
      <c r="A27" t="s">
        <v>812</v>
      </c>
      <c r="B27" t="s">
        <v>813</v>
      </c>
      <c r="C27" t="s">
        <v>122</v>
      </c>
      <c r="D27" t="s">
        <v>814</v>
      </c>
      <c r="E27" t="s">
        <v>700</v>
      </c>
      <c r="F27" t="s">
        <v>236</v>
      </c>
      <c r="G27" t="s">
        <v>811</v>
      </c>
      <c r="H27" t="s">
        <v>105</v>
      </c>
      <c r="I27" s="66">
        <v>9570</v>
      </c>
      <c r="J27" s="66">
        <v>11904</v>
      </c>
      <c r="K27" s="66">
        <v>3798.1354752000002</v>
      </c>
      <c r="L27" s="67">
        <v>0</v>
      </c>
      <c r="M27" s="67">
        <v>0.1118</v>
      </c>
      <c r="N27" s="67">
        <v>2E-3</v>
      </c>
    </row>
    <row r="28" spans="1:14">
      <c r="A28" t="s">
        <v>815</v>
      </c>
      <c r="B28" t="s">
        <v>816</v>
      </c>
      <c r="C28" t="s">
        <v>122</v>
      </c>
      <c r="D28" t="s">
        <v>817</v>
      </c>
      <c r="E28" t="s">
        <v>700</v>
      </c>
      <c r="F28" t="s">
        <v>236</v>
      </c>
      <c r="G28" t="s">
        <v>811</v>
      </c>
      <c r="H28" t="s">
        <v>105</v>
      </c>
      <c r="I28" s="66">
        <v>26315</v>
      </c>
      <c r="J28" s="66">
        <v>10243</v>
      </c>
      <c r="K28" s="66">
        <v>8986.6151303000006</v>
      </c>
      <c r="L28" s="67">
        <v>0</v>
      </c>
      <c r="M28" s="67">
        <v>0.2646</v>
      </c>
      <c r="N28" s="67">
        <v>4.7000000000000002E-3</v>
      </c>
    </row>
    <row r="29" spans="1:14">
      <c r="A29" t="s">
        <v>818</v>
      </c>
      <c r="B29" t="s">
        <v>819</v>
      </c>
      <c r="C29" t="s">
        <v>122</v>
      </c>
      <c r="D29" t="s">
        <v>820</v>
      </c>
      <c r="E29" t="s">
        <v>700</v>
      </c>
      <c r="F29" t="s">
        <v>236</v>
      </c>
      <c r="G29" t="s">
        <v>811</v>
      </c>
      <c r="H29" t="s">
        <v>105</v>
      </c>
      <c r="I29" s="66">
        <v>15715</v>
      </c>
      <c r="J29" s="66">
        <v>11843.56</v>
      </c>
      <c r="K29" s="66">
        <v>6205.2923236360002</v>
      </c>
      <c r="L29" s="67">
        <v>0</v>
      </c>
      <c r="M29" s="67">
        <v>0.1827</v>
      </c>
      <c r="N29" s="67">
        <v>3.3E-3</v>
      </c>
    </row>
    <row r="30" spans="1:14">
      <c r="A30" s="68" t="s">
        <v>497</v>
      </c>
      <c r="B30" s="14"/>
      <c r="C30" s="14"/>
      <c r="D30" s="14"/>
      <c r="I30" s="70">
        <v>0</v>
      </c>
      <c r="K30" s="70">
        <v>0</v>
      </c>
      <c r="M30" s="69">
        <v>0</v>
      </c>
      <c r="N30" s="69">
        <v>0</v>
      </c>
    </row>
    <row r="31" spans="1:14">
      <c r="A31" t="s">
        <v>236</v>
      </c>
      <c r="B31" t="s">
        <v>236</v>
      </c>
      <c r="C31" s="14"/>
      <c r="D31" s="14"/>
      <c r="E31" t="s">
        <v>236</v>
      </c>
      <c r="F31" t="s">
        <v>236</v>
      </c>
      <c r="H31" t="s">
        <v>236</v>
      </c>
      <c r="I31" s="66">
        <v>0</v>
      </c>
      <c r="J31" s="66">
        <v>0</v>
      </c>
      <c r="K31" s="66">
        <v>0</v>
      </c>
      <c r="L31" s="67">
        <v>0</v>
      </c>
      <c r="M31" s="67">
        <v>0</v>
      </c>
      <c r="N31" s="67">
        <v>0</v>
      </c>
    </row>
    <row r="32" spans="1:14">
      <c r="A32" s="86" t="s">
        <v>242</v>
      </c>
      <c r="B32" s="14"/>
      <c r="C32" s="14"/>
      <c r="D32" s="14"/>
    </row>
    <row r="33" spans="1:4">
      <c r="A33" s="86" t="s">
        <v>290</v>
      </c>
      <c r="B33" s="14"/>
      <c r="C33" s="14"/>
      <c r="D33" s="14"/>
    </row>
    <row r="34" spans="1:4">
      <c r="A34" s="86" t="s">
        <v>291</v>
      </c>
      <c r="B34" s="14"/>
      <c r="C34" s="14"/>
      <c r="D34" s="14"/>
    </row>
    <row r="35" spans="1:4">
      <c r="A35" s="86" t="s">
        <v>292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L6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100" t="s">
        <v>67</v>
      </c>
      <c r="B5" s="101"/>
      <c r="C5" s="101"/>
      <c r="D5" s="101"/>
      <c r="E5" s="101"/>
      <c r="F5" s="101"/>
      <c r="G5" s="101"/>
      <c r="H5" s="101"/>
      <c r="I5" s="101"/>
      <c r="J5" s="101"/>
      <c r="K5" s="102"/>
    </row>
    <row r="6" spans="1:59" ht="26.25" customHeight="1">
      <c r="A6" s="100" t="s">
        <v>94</v>
      </c>
      <c r="B6" s="101"/>
      <c r="C6" s="101"/>
      <c r="D6" s="101"/>
      <c r="E6" s="101"/>
      <c r="F6" s="101"/>
      <c r="G6" s="101"/>
      <c r="H6" s="101"/>
      <c r="I6" s="101"/>
      <c r="J6" s="101"/>
      <c r="K6" s="102"/>
      <c r="BG6" s="16"/>
    </row>
    <row r="7" spans="1:59" s="16" customFormat="1">
      <c r="A7" s="41" t="s">
        <v>95</v>
      </c>
      <c r="B7" s="42" t="s">
        <v>48</v>
      </c>
      <c r="C7" s="42" t="s">
        <v>69</v>
      </c>
      <c r="D7" s="42" t="s">
        <v>83</v>
      </c>
      <c r="E7" s="42" t="s">
        <v>52</v>
      </c>
      <c r="F7" s="42" t="s">
        <v>186</v>
      </c>
      <c r="G7" s="42" t="s">
        <v>187</v>
      </c>
      <c r="H7" s="42" t="s">
        <v>55</v>
      </c>
      <c r="I7" s="42" t="s">
        <v>72</v>
      </c>
      <c r="J7" s="42" t="s">
        <v>56</v>
      </c>
      <c r="K7" s="42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7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4">
        <v>88934.68</v>
      </c>
      <c r="G10" s="7"/>
      <c r="H10" s="64">
        <v>6.8479703599999997</v>
      </c>
      <c r="I10" s="22"/>
      <c r="J10" s="65">
        <v>1</v>
      </c>
      <c r="K10" s="65">
        <v>0</v>
      </c>
      <c r="BB10" s="14"/>
      <c r="BC10" s="16"/>
      <c r="BD10" s="14"/>
      <c r="BF10" s="14"/>
    </row>
    <row r="11" spans="1:59">
      <c r="A11" s="68" t="s">
        <v>202</v>
      </c>
      <c r="C11" s="14"/>
      <c r="D11" s="14"/>
      <c r="F11" s="70">
        <v>88934.68</v>
      </c>
      <c r="H11" s="70">
        <v>6.8479703599999997</v>
      </c>
      <c r="J11" s="69">
        <v>1</v>
      </c>
      <c r="K11" s="69">
        <v>0</v>
      </c>
    </row>
    <row r="12" spans="1:59">
      <c r="A12" s="68" t="s">
        <v>821</v>
      </c>
      <c r="C12" s="14"/>
      <c r="D12" s="14"/>
      <c r="F12" s="70">
        <v>88934.68</v>
      </c>
      <c r="H12" s="70">
        <v>6.8479703599999997</v>
      </c>
      <c r="J12" s="69">
        <v>1</v>
      </c>
      <c r="K12" s="69">
        <v>0</v>
      </c>
    </row>
    <row r="13" spans="1:59">
      <c r="A13" t="s">
        <v>822</v>
      </c>
      <c r="B13" t="s">
        <v>823</v>
      </c>
      <c r="C13" t="s">
        <v>99</v>
      </c>
      <c r="D13" t="s">
        <v>490</v>
      </c>
      <c r="E13" t="s">
        <v>101</v>
      </c>
      <c r="F13" s="66">
        <v>88934.68</v>
      </c>
      <c r="G13" s="66">
        <v>7.7</v>
      </c>
      <c r="H13" s="66">
        <v>6.8479703599999997</v>
      </c>
      <c r="I13" s="67">
        <v>8.0000000000000004E-4</v>
      </c>
      <c r="J13" s="67">
        <v>1</v>
      </c>
      <c r="K13" s="67">
        <v>0</v>
      </c>
    </row>
    <row r="14" spans="1:59">
      <c r="A14" s="68" t="s">
        <v>240</v>
      </c>
      <c r="C14" s="14"/>
      <c r="D14" s="14"/>
      <c r="F14" s="70">
        <v>0</v>
      </c>
      <c r="H14" s="70">
        <v>0</v>
      </c>
      <c r="J14" s="69">
        <v>0</v>
      </c>
      <c r="K14" s="69">
        <v>0</v>
      </c>
    </row>
    <row r="15" spans="1:59">
      <c r="A15" s="68" t="s">
        <v>824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t="s">
        <v>236</v>
      </c>
      <c r="B16" t="s">
        <v>236</v>
      </c>
      <c r="C16" s="14"/>
      <c r="D16" t="s">
        <v>236</v>
      </c>
      <c r="E16" t="s">
        <v>236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4">
      <c r="A17" s="86" t="s">
        <v>242</v>
      </c>
      <c r="C17" s="14"/>
      <c r="D17" s="14"/>
    </row>
    <row r="18" spans="1:4">
      <c r="A18" s="86" t="s">
        <v>290</v>
      </c>
      <c r="C18" s="14"/>
      <c r="D18" s="14"/>
    </row>
    <row r="19" spans="1:4">
      <c r="A19" s="86" t="s">
        <v>291</v>
      </c>
      <c r="C19" s="14"/>
      <c r="D19" s="14"/>
    </row>
    <row r="20" spans="1:4">
      <c r="A20" s="86" t="s">
        <v>292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A10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  <c r="B2" t="s">
        <v>197</v>
      </c>
    </row>
    <row r="3" spans="1:60">
      <c r="A3" s="2" t="s">
        <v>2</v>
      </c>
      <c r="B3" t="s">
        <v>198</v>
      </c>
    </row>
    <row r="4" spans="1:60">
      <c r="A4" s="2" t="s">
        <v>3</v>
      </c>
      <c r="B4" t="s">
        <v>199</v>
      </c>
    </row>
    <row r="5" spans="1:60" ht="26.25" customHeight="1">
      <c r="A5" s="100" t="s">
        <v>67</v>
      </c>
      <c r="B5" s="101"/>
      <c r="C5" s="101"/>
      <c r="D5" s="101"/>
      <c r="E5" s="101"/>
      <c r="F5" s="101"/>
      <c r="G5" s="101"/>
      <c r="H5" s="101"/>
      <c r="I5" s="101"/>
      <c r="J5" s="101"/>
      <c r="K5" s="102"/>
    </row>
    <row r="6" spans="1:60" ht="26.25" customHeight="1">
      <c r="A6" s="100" t="s">
        <v>97</v>
      </c>
      <c r="B6" s="101"/>
      <c r="C6" s="101"/>
      <c r="D6" s="101"/>
      <c r="E6" s="101"/>
      <c r="F6" s="101"/>
      <c r="G6" s="101"/>
      <c r="H6" s="101"/>
      <c r="I6" s="101"/>
      <c r="J6" s="101"/>
      <c r="K6" s="102"/>
      <c r="BH6" s="16"/>
    </row>
    <row r="7" spans="1:60" s="16" customFormat="1">
      <c r="A7" s="41" t="s">
        <v>95</v>
      </c>
      <c r="B7" s="42" t="s">
        <v>48</v>
      </c>
      <c r="C7" s="42" t="s">
        <v>69</v>
      </c>
      <c r="D7" s="42" t="s">
        <v>83</v>
      </c>
      <c r="E7" s="42" t="s">
        <v>52</v>
      </c>
      <c r="F7" s="42" t="s">
        <v>186</v>
      </c>
      <c r="G7" s="42" t="s">
        <v>187</v>
      </c>
      <c r="H7" s="42" t="s">
        <v>55</v>
      </c>
      <c r="I7" s="42" t="s">
        <v>72</v>
      </c>
      <c r="J7" s="42" t="s">
        <v>56</v>
      </c>
      <c r="K7" s="43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7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4">
        <v>0</v>
      </c>
      <c r="G10" s="7"/>
      <c r="H10" s="64">
        <v>0</v>
      </c>
      <c r="I10" s="22"/>
      <c r="J10" s="65">
        <v>0</v>
      </c>
      <c r="K10" s="65">
        <v>0</v>
      </c>
      <c r="BC10" s="14"/>
      <c r="BD10" s="16"/>
      <c r="BE10" s="14"/>
      <c r="BG10" s="14"/>
    </row>
    <row r="11" spans="1:60">
      <c r="A11" s="68" t="s">
        <v>202</v>
      </c>
      <c r="B11" s="14"/>
      <c r="C11" s="14"/>
      <c r="D11" s="14"/>
      <c r="F11" s="70">
        <v>0</v>
      </c>
      <c r="H11" s="70">
        <v>0</v>
      </c>
      <c r="J11" s="69">
        <v>0</v>
      </c>
      <c r="K11" s="69">
        <v>0</v>
      </c>
    </row>
    <row r="12" spans="1:60">
      <c r="A12" s="68" t="s">
        <v>825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t="s">
        <v>236</v>
      </c>
      <c r="B13" t="s">
        <v>236</v>
      </c>
      <c r="C13" s="14"/>
      <c r="D13" t="s">
        <v>236</v>
      </c>
      <c r="E13" t="s">
        <v>236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K13" s="67">
        <v>0</v>
      </c>
    </row>
    <row r="14" spans="1:60">
      <c r="A14" s="68" t="s">
        <v>826</v>
      </c>
      <c r="B14" s="14"/>
      <c r="C14" s="14"/>
      <c r="D14" s="14"/>
      <c r="F14" s="70">
        <v>0</v>
      </c>
      <c r="H14" s="70">
        <v>0</v>
      </c>
      <c r="J14" s="69">
        <v>0</v>
      </c>
      <c r="K14" s="69">
        <v>0</v>
      </c>
    </row>
    <row r="15" spans="1:60">
      <c r="A15" t="s">
        <v>236</v>
      </c>
      <c r="B15" t="s">
        <v>236</v>
      </c>
      <c r="C15" s="14"/>
      <c r="D15" t="s">
        <v>236</v>
      </c>
      <c r="E15" t="s">
        <v>236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60">
      <c r="A16" s="68" t="s">
        <v>827</v>
      </c>
      <c r="B16" s="14"/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236</v>
      </c>
      <c r="B17" t="s">
        <v>236</v>
      </c>
      <c r="C17" s="14"/>
      <c r="D17" t="s">
        <v>236</v>
      </c>
      <c r="E17" t="s">
        <v>236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68" t="s">
        <v>497</v>
      </c>
      <c r="B18" s="14"/>
      <c r="C18" s="14"/>
      <c r="D18" s="14"/>
      <c r="F18" s="70">
        <v>0</v>
      </c>
      <c r="H18" s="70">
        <v>0</v>
      </c>
      <c r="J18" s="69">
        <v>0</v>
      </c>
      <c r="K18" s="69">
        <v>0</v>
      </c>
    </row>
    <row r="19" spans="1:11">
      <c r="A19" t="s">
        <v>236</v>
      </c>
      <c r="B19" t="s">
        <v>236</v>
      </c>
      <c r="C19" s="14"/>
      <c r="D19" t="s">
        <v>236</v>
      </c>
      <c r="E19" t="s">
        <v>236</v>
      </c>
      <c r="F19" s="66">
        <v>0</v>
      </c>
      <c r="G19" s="66">
        <v>0</v>
      </c>
      <c r="H19" s="66">
        <v>0</v>
      </c>
      <c r="I19" s="67">
        <v>0</v>
      </c>
      <c r="J19" s="67">
        <v>0</v>
      </c>
      <c r="K19" s="67">
        <v>0</v>
      </c>
    </row>
    <row r="20" spans="1:11">
      <c r="A20" s="68" t="s">
        <v>240</v>
      </c>
      <c r="B20" s="14"/>
      <c r="C20" s="14"/>
      <c r="D20" s="14"/>
      <c r="F20" s="70">
        <v>0</v>
      </c>
      <c r="H20" s="70">
        <v>0</v>
      </c>
      <c r="J20" s="69">
        <v>0</v>
      </c>
      <c r="K20" s="69">
        <v>0</v>
      </c>
    </row>
    <row r="21" spans="1:11">
      <c r="A21" s="68" t="s">
        <v>825</v>
      </c>
      <c r="B21" s="14"/>
      <c r="C21" s="14"/>
      <c r="D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236</v>
      </c>
      <c r="B22" t="s">
        <v>236</v>
      </c>
      <c r="C22" s="14"/>
      <c r="D22" t="s">
        <v>236</v>
      </c>
      <c r="E22" t="s">
        <v>236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828</v>
      </c>
      <c r="B23" s="14"/>
      <c r="C23" s="14"/>
      <c r="D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t="s">
        <v>236</v>
      </c>
      <c r="B24" t="s">
        <v>236</v>
      </c>
      <c r="C24" s="14"/>
      <c r="D24" t="s">
        <v>236</v>
      </c>
      <c r="E24" t="s">
        <v>236</v>
      </c>
      <c r="F24" s="66">
        <v>0</v>
      </c>
      <c r="G24" s="66">
        <v>0</v>
      </c>
      <c r="H24" s="66">
        <v>0</v>
      </c>
      <c r="I24" s="67">
        <v>0</v>
      </c>
      <c r="J24" s="67">
        <v>0</v>
      </c>
      <c r="K24" s="67">
        <v>0</v>
      </c>
    </row>
    <row r="25" spans="1:11">
      <c r="A25" s="68" t="s">
        <v>827</v>
      </c>
      <c r="B25" s="14"/>
      <c r="C25" s="14"/>
      <c r="D25" s="14"/>
      <c r="F25" s="70">
        <v>0</v>
      </c>
      <c r="H25" s="70">
        <v>0</v>
      </c>
      <c r="J25" s="69">
        <v>0</v>
      </c>
      <c r="K25" s="69">
        <v>0</v>
      </c>
    </row>
    <row r="26" spans="1:11">
      <c r="A26" t="s">
        <v>236</v>
      </c>
      <c r="B26" t="s">
        <v>236</v>
      </c>
      <c r="C26" s="14"/>
      <c r="D26" t="s">
        <v>236</v>
      </c>
      <c r="E26" t="s">
        <v>236</v>
      </c>
      <c r="F26" s="66">
        <v>0</v>
      </c>
      <c r="G26" s="66">
        <v>0</v>
      </c>
      <c r="H26" s="66">
        <v>0</v>
      </c>
      <c r="I26" s="67">
        <v>0</v>
      </c>
      <c r="J26" s="67">
        <v>0</v>
      </c>
      <c r="K26" s="67">
        <v>0</v>
      </c>
    </row>
    <row r="27" spans="1:11">
      <c r="A27" s="68" t="s">
        <v>829</v>
      </c>
      <c r="B27" s="14"/>
      <c r="C27" s="14"/>
      <c r="D27" s="14"/>
      <c r="F27" s="70">
        <v>0</v>
      </c>
      <c r="H27" s="70">
        <v>0</v>
      </c>
      <c r="J27" s="69">
        <v>0</v>
      </c>
      <c r="K27" s="69">
        <v>0</v>
      </c>
    </row>
    <row r="28" spans="1:11">
      <c r="A28" t="s">
        <v>236</v>
      </c>
      <c r="B28" t="s">
        <v>236</v>
      </c>
      <c r="C28" s="14"/>
      <c r="D28" t="s">
        <v>236</v>
      </c>
      <c r="E28" t="s">
        <v>236</v>
      </c>
      <c r="F28" s="66">
        <v>0</v>
      </c>
      <c r="G28" s="66">
        <v>0</v>
      </c>
      <c r="H28" s="66">
        <v>0</v>
      </c>
      <c r="I28" s="67">
        <v>0</v>
      </c>
      <c r="J28" s="67">
        <v>0</v>
      </c>
      <c r="K28" s="67">
        <v>0</v>
      </c>
    </row>
    <row r="29" spans="1:11">
      <c r="A29" s="68" t="s">
        <v>497</v>
      </c>
      <c r="B29" s="14"/>
      <c r="C29" s="14"/>
      <c r="D29" s="14"/>
      <c r="F29" s="70">
        <v>0</v>
      </c>
      <c r="H29" s="70">
        <v>0</v>
      </c>
      <c r="J29" s="69">
        <v>0</v>
      </c>
      <c r="K29" s="69">
        <v>0</v>
      </c>
    </row>
    <row r="30" spans="1:11">
      <c r="A30" t="s">
        <v>236</v>
      </c>
      <c r="B30" t="s">
        <v>236</v>
      </c>
      <c r="C30" s="14"/>
      <c r="D30" t="s">
        <v>236</v>
      </c>
      <c r="E30" t="s">
        <v>236</v>
      </c>
      <c r="F30" s="66">
        <v>0</v>
      </c>
      <c r="G30" s="66">
        <v>0</v>
      </c>
      <c r="H30" s="66">
        <v>0</v>
      </c>
      <c r="I30" s="67">
        <v>0</v>
      </c>
      <c r="J30" s="67">
        <v>0</v>
      </c>
      <c r="K30" s="67">
        <v>0</v>
      </c>
    </row>
    <row r="31" spans="1:11">
      <c r="A31" s="86" t="s">
        <v>242</v>
      </c>
      <c r="B31" s="14"/>
      <c r="C31" s="14"/>
      <c r="D31" s="14"/>
    </row>
    <row r="32" spans="1:11">
      <c r="A32" s="86" t="s">
        <v>290</v>
      </c>
      <c r="B32" s="14"/>
      <c r="C32" s="14"/>
      <c r="D32" s="14"/>
    </row>
    <row r="33" spans="1:4">
      <c r="A33" s="86" t="s">
        <v>291</v>
      </c>
      <c r="B33" s="14"/>
      <c r="C33" s="14"/>
      <c r="D33" s="14"/>
    </row>
    <row r="34" spans="1:4">
      <c r="A34" s="86" t="s">
        <v>292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2851562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  <c r="B2" t="s">
        <v>197</v>
      </c>
    </row>
    <row r="3" spans="1:58">
      <c r="A3" s="2" t="s">
        <v>2</v>
      </c>
      <c r="B3" t="s">
        <v>198</v>
      </c>
    </row>
    <row r="4" spans="1:58">
      <c r="A4" s="2" t="s">
        <v>3</v>
      </c>
      <c r="B4" t="s">
        <v>199</v>
      </c>
    </row>
    <row r="5" spans="1:58" ht="26.25" customHeight="1">
      <c r="A5" s="100" t="s">
        <v>67</v>
      </c>
      <c r="B5" s="101"/>
      <c r="C5" s="101"/>
      <c r="D5" s="101"/>
      <c r="E5" s="101"/>
      <c r="F5" s="101"/>
      <c r="G5" s="101"/>
      <c r="H5" s="101"/>
      <c r="I5" s="101"/>
      <c r="J5" s="102"/>
      <c r="BB5" s="14" t="s">
        <v>99</v>
      </c>
      <c r="BD5" s="14" t="s">
        <v>100</v>
      </c>
      <c r="BF5" s="16" t="s">
        <v>101</v>
      </c>
    </row>
    <row r="6" spans="1:58" ht="26.25" customHeight="1">
      <c r="A6" s="100" t="s">
        <v>102</v>
      </c>
      <c r="B6" s="101"/>
      <c r="C6" s="101"/>
      <c r="D6" s="101"/>
      <c r="E6" s="101"/>
      <c r="F6" s="101"/>
      <c r="G6" s="101"/>
      <c r="H6" s="101"/>
      <c r="I6" s="101"/>
      <c r="J6" s="102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1" t="s">
        <v>95</v>
      </c>
      <c r="B7" s="42" t="s">
        <v>48</v>
      </c>
      <c r="C7" s="42" t="s">
        <v>69</v>
      </c>
      <c r="D7" s="42" t="s">
        <v>83</v>
      </c>
      <c r="E7" s="42" t="s">
        <v>52</v>
      </c>
      <c r="F7" s="42" t="s">
        <v>186</v>
      </c>
      <c r="G7" s="42" t="s">
        <v>187</v>
      </c>
      <c r="H7" s="42" t="s">
        <v>55</v>
      </c>
      <c r="I7" s="42" t="s">
        <v>56</v>
      </c>
      <c r="J7" s="42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8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9" t="s">
        <v>61</v>
      </c>
      <c r="I9" s="39" t="s">
        <v>62</v>
      </c>
      <c r="J9" s="39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4">
        <v>-490716.76</v>
      </c>
      <c r="G10" s="22"/>
      <c r="H10" s="64">
        <v>-1663.2673040873553</v>
      </c>
      <c r="I10" s="65">
        <v>1</v>
      </c>
      <c r="J10" s="65">
        <v>-8.9999999999999998E-4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8" t="s">
        <v>202</v>
      </c>
      <c r="B11" s="16"/>
      <c r="C11" s="16"/>
      <c r="D11" s="16"/>
      <c r="E11" s="16"/>
      <c r="F11" s="70">
        <v>0</v>
      </c>
      <c r="G11" s="16"/>
      <c r="H11" s="70">
        <v>0</v>
      </c>
      <c r="I11" s="69">
        <v>0</v>
      </c>
      <c r="J11" s="69">
        <v>0</v>
      </c>
      <c r="BB11" s="14" t="s">
        <v>120</v>
      </c>
      <c r="BD11" s="14" t="s">
        <v>121</v>
      </c>
    </row>
    <row r="12" spans="1:58">
      <c r="A12" t="s">
        <v>236</v>
      </c>
      <c r="B12" t="s">
        <v>236</v>
      </c>
      <c r="C12" s="16"/>
      <c r="D12" t="s">
        <v>236</v>
      </c>
      <c r="E12" t="s">
        <v>236</v>
      </c>
      <c r="F12" s="66">
        <v>0</v>
      </c>
      <c r="G12" s="66">
        <v>0</v>
      </c>
      <c r="H12" s="66">
        <v>0</v>
      </c>
      <c r="I12" s="67">
        <v>0</v>
      </c>
      <c r="J12" s="67">
        <v>0</v>
      </c>
      <c r="BB12" s="14" t="s">
        <v>122</v>
      </c>
      <c r="BC12" s="14" t="s">
        <v>123</v>
      </c>
      <c r="BD12" s="14" t="s">
        <v>124</v>
      </c>
    </row>
    <row r="13" spans="1:58">
      <c r="A13" s="68" t="s">
        <v>240</v>
      </c>
      <c r="B13" s="16"/>
      <c r="C13" s="16"/>
      <c r="D13" s="16"/>
      <c r="E13" s="16"/>
      <c r="F13" s="70">
        <v>-490716.76</v>
      </c>
      <c r="G13" s="16"/>
      <c r="H13" s="70">
        <v>-1663.2673040873553</v>
      </c>
      <c r="I13" s="69">
        <v>1</v>
      </c>
      <c r="J13" s="69">
        <v>-8.9999999999999998E-4</v>
      </c>
      <c r="BD13" s="14" t="s">
        <v>125</v>
      </c>
    </row>
    <row r="14" spans="1:58">
      <c r="A14" t="s">
        <v>830</v>
      </c>
      <c r="B14" t="s">
        <v>831</v>
      </c>
      <c r="C14" t="s">
        <v>122</v>
      </c>
      <c r="D14" t="s">
        <v>700</v>
      </c>
      <c r="E14" t="s">
        <v>112</v>
      </c>
      <c r="F14" s="66">
        <v>66</v>
      </c>
      <c r="G14" s="66">
        <v>0.66795000000000004</v>
      </c>
      <c r="H14" s="66">
        <v>2.0221211043E-3</v>
      </c>
      <c r="I14" s="67">
        <v>0</v>
      </c>
      <c r="J14" s="67">
        <v>0</v>
      </c>
      <c r="BD14" s="14" t="s">
        <v>126</v>
      </c>
    </row>
    <row r="15" spans="1:58">
      <c r="A15" t="s">
        <v>832</v>
      </c>
      <c r="B15" t="s">
        <v>833</v>
      </c>
      <c r="C15" t="s">
        <v>122</v>
      </c>
      <c r="D15" t="s">
        <v>700</v>
      </c>
      <c r="E15" t="s">
        <v>112</v>
      </c>
      <c r="F15" s="66">
        <v>-21120</v>
      </c>
      <c r="G15" s="66">
        <v>100</v>
      </c>
      <c r="H15" s="66">
        <v>-96.875327999999996</v>
      </c>
      <c r="I15" s="67">
        <v>5.8200000000000002E-2</v>
      </c>
      <c r="J15" s="67">
        <v>-1E-4</v>
      </c>
      <c r="BD15" s="14" t="s">
        <v>127</v>
      </c>
    </row>
    <row r="16" spans="1:58">
      <c r="A16" t="s">
        <v>834</v>
      </c>
      <c r="B16" t="s">
        <v>835</v>
      </c>
      <c r="C16" t="s">
        <v>122</v>
      </c>
      <c r="D16" t="s">
        <v>700</v>
      </c>
      <c r="E16" t="s">
        <v>105</v>
      </c>
      <c r="F16" s="66">
        <v>-469824.76</v>
      </c>
      <c r="G16" s="66">
        <v>100</v>
      </c>
      <c r="H16" s="66">
        <v>-1566.39574984</v>
      </c>
      <c r="I16" s="67">
        <v>0.94179999999999997</v>
      </c>
      <c r="J16" s="67">
        <v>-8.0000000000000004E-4</v>
      </c>
      <c r="BD16" s="14" t="s">
        <v>128</v>
      </c>
    </row>
    <row r="17" spans="1:56">
      <c r="A17" t="s">
        <v>836</v>
      </c>
      <c r="B17" t="s">
        <v>837</v>
      </c>
      <c r="C17" t="s">
        <v>122</v>
      </c>
      <c r="D17" t="s">
        <v>700</v>
      </c>
      <c r="E17" t="s">
        <v>105</v>
      </c>
      <c r="F17" s="66">
        <v>22</v>
      </c>
      <c r="G17" s="66">
        <v>1.308975</v>
      </c>
      <c r="H17" s="66">
        <v>9.6010698300000004E-4</v>
      </c>
      <c r="I17" s="67">
        <v>0</v>
      </c>
      <c r="J17" s="67">
        <v>0</v>
      </c>
      <c r="BD17" s="14" t="s">
        <v>129</v>
      </c>
    </row>
    <row r="18" spans="1:56">
      <c r="A18" t="s">
        <v>838</v>
      </c>
      <c r="B18" t="s">
        <v>839</v>
      </c>
      <c r="C18" t="s">
        <v>122</v>
      </c>
      <c r="D18" t="s">
        <v>700</v>
      </c>
      <c r="E18" t="s">
        <v>105</v>
      </c>
      <c r="F18" s="66">
        <v>11</v>
      </c>
      <c r="G18" s="66">
        <v>0.39673999999999998</v>
      </c>
      <c r="H18" s="66">
        <v>1.4550042759999999E-4</v>
      </c>
      <c r="I18" s="67">
        <v>0</v>
      </c>
      <c r="J18" s="67">
        <v>0</v>
      </c>
      <c r="BD18" s="14" t="s">
        <v>130</v>
      </c>
    </row>
    <row r="19" spans="1:56">
      <c r="A19" t="s">
        <v>840</v>
      </c>
      <c r="B19" t="s">
        <v>841</v>
      </c>
      <c r="C19" t="s">
        <v>122</v>
      </c>
      <c r="D19" t="s">
        <v>700</v>
      </c>
      <c r="E19" t="s">
        <v>105</v>
      </c>
      <c r="F19" s="66">
        <v>85</v>
      </c>
      <c r="G19" s="66">
        <v>0.22225</v>
      </c>
      <c r="H19" s="66">
        <v>6.29834275E-4</v>
      </c>
      <c r="I19" s="67">
        <v>0</v>
      </c>
      <c r="J19" s="67">
        <v>0</v>
      </c>
      <c r="BD19" s="14" t="s">
        <v>131</v>
      </c>
    </row>
    <row r="20" spans="1:56">
      <c r="A20" t="s">
        <v>842</v>
      </c>
      <c r="B20" t="s">
        <v>843</v>
      </c>
      <c r="C20" t="s">
        <v>122</v>
      </c>
      <c r="D20" t="s">
        <v>700</v>
      </c>
      <c r="E20" t="s">
        <v>105</v>
      </c>
      <c r="F20" s="66">
        <v>44</v>
      </c>
      <c r="G20" s="66">
        <v>1.103633E-2</v>
      </c>
      <c r="H20" s="66">
        <v>1.6189854656799999E-5</v>
      </c>
      <c r="I20" s="67">
        <v>0</v>
      </c>
      <c r="J20" s="67">
        <v>0</v>
      </c>
      <c r="BD20" s="14" t="s">
        <v>122</v>
      </c>
    </row>
    <row r="21" spans="1:56">
      <c r="A21" s="86" t="s">
        <v>242</v>
      </c>
      <c r="B21" s="16"/>
      <c r="C21" s="16"/>
      <c r="D21" s="16"/>
      <c r="E21" s="16"/>
      <c r="F21" s="16"/>
      <c r="G21" s="16"/>
    </row>
    <row r="22" spans="1:56">
      <c r="A22" s="86" t="s">
        <v>290</v>
      </c>
      <c r="B22" s="16"/>
      <c r="C22" s="16"/>
      <c r="D22" s="16"/>
      <c r="E22" s="16"/>
      <c r="F22" s="16"/>
      <c r="G22" s="16"/>
    </row>
    <row r="23" spans="1:56">
      <c r="A23" s="86" t="s">
        <v>291</v>
      </c>
      <c r="B23" s="16"/>
      <c r="C23" s="16"/>
      <c r="D23" s="16"/>
      <c r="E23" s="16"/>
      <c r="F23" s="16"/>
      <c r="G23" s="16"/>
    </row>
    <row r="24" spans="1:56">
      <c r="A24" s="86" t="s">
        <v>292</v>
      </c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D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9" width="9.140625" style="14" hidden="1"/>
    <col min="50" max="82" width="0" style="14" hidden="1"/>
    <col min="83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  <c r="D3" s="13"/>
    </row>
    <row r="4" spans="1:80">
      <c r="A4" s="2" t="s">
        <v>3</v>
      </c>
      <c r="B4" t="s">
        <v>199</v>
      </c>
    </row>
    <row r="5" spans="1:80" ht="26.25" customHeight="1">
      <c r="A5" s="100" t="s">
        <v>67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2"/>
    </row>
    <row r="6" spans="1:80" ht="26.25" customHeight="1">
      <c r="A6" s="100" t="s">
        <v>132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1:80" s="16" customFormat="1">
      <c r="A7" s="41" t="s">
        <v>95</v>
      </c>
      <c r="B7" s="42" t="s">
        <v>48</v>
      </c>
      <c r="C7" s="44" t="s">
        <v>133</v>
      </c>
      <c r="D7" s="42" t="s">
        <v>50</v>
      </c>
      <c r="E7" s="42" t="s">
        <v>51</v>
      </c>
      <c r="F7" s="42" t="s">
        <v>70</v>
      </c>
      <c r="G7" s="42" t="s">
        <v>71</v>
      </c>
      <c r="H7" s="42" t="s">
        <v>52</v>
      </c>
      <c r="I7" s="42" t="s">
        <v>53</v>
      </c>
      <c r="J7" s="42" t="s">
        <v>54</v>
      </c>
      <c r="K7" s="42" t="s">
        <v>186</v>
      </c>
      <c r="L7" s="42" t="s">
        <v>187</v>
      </c>
      <c r="M7" s="42" t="s">
        <v>55</v>
      </c>
      <c r="N7" s="42" t="s">
        <v>72</v>
      </c>
      <c r="O7" s="42" t="s">
        <v>56</v>
      </c>
      <c r="P7" s="43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7"/>
      <c r="M10" s="64">
        <v>0</v>
      </c>
      <c r="N10" s="7"/>
      <c r="O10" s="65">
        <v>0</v>
      </c>
      <c r="P10" s="65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8" t="s">
        <v>202</v>
      </c>
      <c r="G11" s="70">
        <v>0</v>
      </c>
      <c r="J11" s="69">
        <v>0</v>
      </c>
      <c r="K11" s="70">
        <v>0</v>
      </c>
      <c r="M11" s="70">
        <v>0</v>
      </c>
      <c r="O11" s="69">
        <v>0</v>
      </c>
      <c r="P11" s="69">
        <v>0</v>
      </c>
    </row>
    <row r="12" spans="1:80">
      <c r="A12" s="68" t="s">
        <v>844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t="s">
        <v>236</v>
      </c>
      <c r="B13" t="s">
        <v>236</v>
      </c>
      <c r="D13" t="s">
        <v>236</v>
      </c>
      <c r="G13" s="66">
        <v>0</v>
      </c>
      <c r="H13" t="s">
        <v>236</v>
      </c>
      <c r="I13" s="67">
        <v>0</v>
      </c>
      <c r="J13" s="67">
        <v>0</v>
      </c>
      <c r="K13" s="66">
        <v>0</v>
      </c>
      <c r="L13" s="66">
        <v>0</v>
      </c>
      <c r="M13" s="66">
        <v>0</v>
      </c>
      <c r="N13" s="67">
        <v>0</v>
      </c>
      <c r="O13" s="67">
        <v>0</v>
      </c>
      <c r="P13" s="67">
        <v>0</v>
      </c>
    </row>
    <row r="14" spans="1:80">
      <c r="A14" s="68" t="s">
        <v>845</v>
      </c>
      <c r="G14" s="70">
        <v>0</v>
      </c>
      <c r="J14" s="69">
        <v>0</v>
      </c>
      <c r="K14" s="70">
        <v>0</v>
      </c>
      <c r="M14" s="70">
        <v>0</v>
      </c>
      <c r="O14" s="69">
        <v>0</v>
      </c>
      <c r="P14" s="69">
        <v>0</v>
      </c>
    </row>
    <row r="15" spans="1:80">
      <c r="A15" t="s">
        <v>236</v>
      </c>
      <c r="B15" t="s">
        <v>236</v>
      </c>
      <c r="D15" t="s">
        <v>236</v>
      </c>
      <c r="G15" s="66">
        <v>0</v>
      </c>
      <c r="H15" t="s">
        <v>236</v>
      </c>
      <c r="I15" s="67">
        <v>0</v>
      </c>
      <c r="J15" s="67">
        <v>0</v>
      </c>
      <c r="K15" s="66">
        <v>0</v>
      </c>
      <c r="L15" s="66">
        <v>0</v>
      </c>
      <c r="M15" s="66">
        <v>0</v>
      </c>
      <c r="N15" s="67">
        <v>0</v>
      </c>
      <c r="O15" s="67">
        <v>0</v>
      </c>
      <c r="P15" s="67">
        <v>0</v>
      </c>
    </row>
    <row r="16" spans="1:80">
      <c r="A16" s="68" t="s">
        <v>846</v>
      </c>
      <c r="G16" s="70">
        <v>0</v>
      </c>
      <c r="J16" s="69">
        <v>0</v>
      </c>
      <c r="K16" s="70">
        <v>0</v>
      </c>
      <c r="M16" s="70">
        <v>0</v>
      </c>
      <c r="O16" s="69">
        <v>0</v>
      </c>
      <c r="P16" s="69">
        <v>0</v>
      </c>
    </row>
    <row r="17" spans="1:16">
      <c r="A17" s="68" t="s">
        <v>847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t="s">
        <v>236</v>
      </c>
      <c r="B18" t="s">
        <v>236</v>
      </c>
      <c r="D18" t="s">
        <v>236</v>
      </c>
      <c r="G18" s="66">
        <v>0</v>
      </c>
      <c r="H18" t="s">
        <v>236</v>
      </c>
      <c r="I18" s="67">
        <v>0</v>
      </c>
      <c r="J18" s="67">
        <v>0</v>
      </c>
      <c r="K18" s="66">
        <v>0</v>
      </c>
      <c r="L18" s="66">
        <v>0</v>
      </c>
      <c r="M18" s="66">
        <v>0</v>
      </c>
      <c r="N18" s="67">
        <v>0</v>
      </c>
      <c r="O18" s="67">
        <v>0</v>
      </c>
      <c r="P18" s="67">
        <v>0</v>
      </c>
    </row>
    <row r="19" spans="1:16">
      <c r="A19" s="68" t="s">
        <v>848</v>
      </c>
      <c r="G19" s="70">
        <v>0</v>
      </c>
      <c r="J19" s="69">
        <v>0</v>
      </c>
      <c r="K19" s="70">
        <v>0</v>
      </c>
      <c r="M19" s="70">
        <v>0</v>
      </c>
      <c r="O19" s="69">
        <v>0</v>
      </c>
      <c r="P19" s="69">
        <v>0</v>
      </c>
    </row>
    <row r="20" spans="1:16">
      <c r="A20" t="s">
        <v>236</v>
      </c>
      <c r="B20" t="s">
        <v>236</v>
      </c>
      <c r="D20" t="s">
        <v>236</v>
      </c>
      <c r="G20" s="66">
        <v>0</v>
      </c>
      <c r="H20" t="s">
        <v>236</v>
      </c>
      <c r="I20" s="67">
        <v>0</v>
      </c>
      <c r="J20" s="67">
        <v>0</v>
      </c>
      <c r="K20" s="66">
        <v>0</v>
      </c>
      <c r="L20" s="66">
        <v>0</v>
      </c>
      <c r="M20" s="66">
        <v>0</v>
      </c>
      <c r="N20" s="67">
        <v>0</v>
      </c>
      <c r="O20" s="67">
        <v>0</v>
      </c>
      <c r="P20" s="67">
        <v>0</v>
      </c>
    </row>
    <row r="21" spans="1:16">
      <c r="A21" s="68" t="s">
        <v>849</v>
      </c>
      <c r="G21" s="70">
        <v>0</v>
      </c>
      <c r="J21" s="69">
        <v>0</v>
      </c>
      <c r="K21" s="70">
        <v>0</v>
      </c>
      <c r="M21" s="70">
        <v>0</v>
      </c>
      <c r="O21" s="69">
        <v>0</v>
      </c>
      <c r="P21" s="69">
        <v>0</v>
      </c>
    </row>
    <row r="22" spans="1:16">
      <c r="A22" t="s">
        <v>236</v>
      </c>
      <c r="B22" t="s">
        <v>236</v>
      </c>
      <c r="D22" t="s">
        <v>236</v>
      </c>
      <c r="G22" s="66">
        <v>0</v>
      </c>
      <c r="H22" t="s">
        <v>236</v>
      </c>
      <c r="I22" s="67">
        <v>0</v>
      </c>
      <c r="J22" s="67">
        <v>0</v>
      </c>
      <c r="K22" s="66">
        <v>0</v>
      </c>
      <c r="L22" s="66">
        <v>0</v>
      </c>
      <c r="M22" s="66">
        <v>0</v>
      </c>
      <c r="N22" s="67">
        <v>0</v>
      </c>
      <c r="O22" s="67">
        <v>0</v>
      </c>
      <c r="P22" s="67">
        <v>0</v>
      </c>
    </row>
    <row r="23" spans="1:16">
      <c r="A23" s="68" t="s">
        <v>850</v>
      </c>
      <c r="G23" s="70">
        <v>0</v>
      </c>
      <c r="J23" s="69">
        <v>0</v>
      </c>
      <c r="K23" s="70">
        <v>0</v>
      </c>
      <c r="M23" s="70">
        <v>0</v>
      </c>
      <c r="O23" s="69">
        <v>0</v>
      </c>
      <c r="P23" s="69">
        <v>0</v>
      </c>
    </row>
    <row r="24" spans="1:16">
      <c r="A24" t="s">
        <v>236</v>
      </c>
      <c r="B24" t="s">
        <v>236</v>
      </c>
      <c r="D24" t="s">
        <v>236</v>
      </c>
      <c r="G24" s="66">
        <v>0</v>
      </c>
      <c r="H24" t="s">
        <v>236</v>
      </c>
      <c r="I24" s="67">
        <v>0</v>
      </c>
      <c r="J24" s="67">
        <v>0</v>
      </c>
      <c r="K24" s="66">
        <v>0</v>
      </c>
      <c r="L24" s="66">
        <v>0</v>
      </c>
      <c r="M24" s="66">
        <v>0</v>
      </c>
      <c r="N24" s="67">
        <v>0</v>
      </c>
      <c r="O24" s="67">
        <v>0</v>
      </c>
      <c r="P24" s="67">
        <v>0</v>
      </c>
    </row>
    <row r="25" spans="1:16">
      <c r="A25" s="68" t="s">
        <v>240</v>
      </c>
      <c r="G25" s="70">
        <v>0</v>
      </c>
      <c r="J25" s="69">
        <v>0</v>
      </c>
      <c r="K25" s="70">
        <v>0</v>
      </c>
      <c r="M25" s="70">
        <v>0</v>
      </c>
      <c r="O25" s="69">
        <v>0</v>
      </c>
      <c r="P25" s="69">
        <v>0</v>
      </c>
    </row>
    <row r="26" spans="1:16">
      <c r="A26" s="68" t="s">
        <v>844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t="s">
        <v>236</v>
      </c>
      <c r="B27" t="s">
        <v>236</v>
      </c>
      <c r="D27" t="s">
        <v>236</v>
      </c>
      <c r="G27" s="66">
        <v>0</v>
      </c>
      <c r="H27" t="s">
        <v>236</v>
      </c>
      <c r="I27" s="67">
        <v>0</v>
      </c>
      <c r="J27" s="67">
        <v>0</v>
      </c>
      <c r="K27" s="66">
        <v>0</v>
      </c>
      <c r="L27" s="66">
        <v>0</v>
      </c>
      <c r="M27" s="66">
        <v>0</v>
      </c>
      <c r="N27" s="67">
        <v>0</v>
      </c>
      <c r="O27" s="67">
        <v>0</v>
      </c>
      <c r="P27" s="67">
        <v>0</v>
      </c>
    </row>
    <row r="28" spans="1:16">
      <c r="A28" s="68" t="s">
        <v>845</v>
      </c>
      <c r="G28" s="70">
        <v>0</v>
      </c>
      <c r="J28" s="69">
        <v>0</v>
      </c>
      <c r="K28" s="70">
        <v>0</v>
      </c>
      <c r="M28" s="70">
        <v>0</v>
      </c>
      <c r="O28" s="69">
        <v>0</v>
      </c>
      <c r="P28" s="69">
        <v>0</v>
      </c>
    </row>
    <row r="29" spans="1:16">
      <c r="A29" t="s">
        <v>236</v>
      </c>
      <c r="B29" t="s">
        <v>236</v>
      </c>
      <c r="D29" t="s">
        <v>236</v>
      </c>
      <c r="G29" s="66">
        <v>0</v>
      </c>
      <c r="H29" t="s">
        <v>236</v>
      </c>
      <c r="I29" s="67">
        <v>0</v>
      </c>
      <c r="J29" s="67">
        <v>0</v>
      </c>
      <c r="K29" s="66">
        <v>0</v>
      </c>
      <c r="L29" s="66">
        <v>0</v>
      </c>
      <c r="M29" s="66">
        <v>0</v>
      </c>
      <c r="N29" s="67">
        <v>0</v>
      </c>
      <c r="O29" s="67">
        <v>0</v>
      </c>
      <c r="P29" s="67">
        <v>0</v>
      </c>
    </row>
    <row r="30" spans="1:16">
      <c r="A30" s="68" t="s">
        <v>846</v>
      </c>
      <c r="G30" s="70">
        <v>0</v>
      </c>
      <c r="J30" s="69">
        <v>0</v>
      </c>
      <c r="K30" s="70">
        <v>0</v>
      </c>
      <c r="M30" s="70">
        <v>0</v>
      </c>
      <c r="O30" s="69">
        <v>0</v>
      </c>
      <c r="P30" s="69">
        <v>0</v>
      </c>
    </row>
    <row r="31" spans="1:16">
      <c r="A31" s="68" t="s">
        <v>847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t="s">
        <v>236</v>
      </c>
      <c r="B32" t="s">
        <v>236</v>
      </c>
      <c r="D32" t="s">
        <v>236</v>
      </c>
      <c r="G32" s="66">
        <v>0</v>
      </c>
      <c r="H32" t="s">
        <v>236</v>
      </c>
      <c r="I32" s="67">
        <v>0</v>
      </c>
      <c r="J32" s="67">
        <v>0</v>
      </c>
      <c r="K32" s="66">
        <v>0</v>
      </c>
      <c r="L32" s="66">
        <v>0</v>
      </c>
      <c r="M32" s="66">
        <v>0</v>
      </c>
      <c r="N32" s="67">
        <v>0</v>
      </c>
      <c r="O32" s="67">
        <v>0</v>
      </c>
      <c r="P32" s="67">
        <v>0</v>
      </c>
    </row>
    <row r="33" spans="1:16">
      <c r="A33" s="68" t="s">
        <v>848</v>
      </c>
      <c r="G33" s="70">
        <v>0</v>
      </c>
      <c r="J33" s="69">
        <v>0</v>
      </c>
      <c r="K33" s="70">
        <v>0</v>
      </c>
      <c r="M33" s="70">
        <v>0</v>
      </c>
      <c r="O33" s="69">
        <v>0</v>
      </c>
      <c r="P33" s="69">
        <v>0</v>
      </c>
    </row>
    <row r="34" spans="1:16">
      <c r="A34" t="s">
        <v>236</v>
      </c>
      <c r="B34" t="s">
        <v>236</v>
      </c>
      <c r="D34" t="s">
        <v>236</v>
      </c>
      <c r="G34" s="66">
        <v>0</v>
      </c>
      <c r="H34" t="s">
        <v>236</v>
      </c>
      <c r="I34" s="67">
        <v>0</v>
      </c>
      <c r="J34" s="67">
        <v>0</v>
      </c>
      <c r="K34" s="66">
        <v>0</v>
      </c>
      <c r="L34" s="66">
        <v>0</v>
      </c>
      <c r="M34" s="66">
        <v>0</v>
      </c>
      <c r="N34" s="67">
        <v>0</v>
      </c>
      <c r="O34" s="67">
        <v>0</v>
      </c>
      <c r="P34" s="67">
        <v>0</v>
      </c>
    </row>
    <row r="35" spans="1:16">
      <c r="A35" s="68" t="s">
        <v>849</v>
      </c>
      <c r="G35" s="70">
        <v>0</v>
      </c>
      <c r="J35" s="69">
        <v>0</v>
      </c>
      <c r="K35" s="70">
        <v>0</v>
      </c>
      <c r="M35" s="70">
        <v>0</v>
      </c>
      <c r="O35" s="69">
        <v>0</v>
      </c>
      <c r="P35" s="69">
        <v>0</v>
      </c>
    </row>
    <row r="36" spans="1:16">
      <c r="A36" t="s">
        <v>236</v>
      </c>
      <c r="B36" t="s">
        <v>236</v>
      </c>
      <c r="D36" t="s">
        <v>236</v>
      </c>
      <c r="G36" s="66">
        <v>0</v>
      </c>
      <c r="H36" t="s">
        <v>236</v>
      </c>
      <c r="I36" s="67">
        <v>0</v>
      </c>
      <c r="J36" s="67">
        <v>0</v>
      </c>
      <c r="K36" s="66">
        <v>0</v>
      </c>
      <c r="L36" s="66">
        <v>0</v>
      </c>
      <c r="M36" s="66">
        <v>0</v>
      </c>
      <c r="N36" s="67">
        <v>0</v>
      </c>
      <c r="O36" s="67">
        <v>0</v>
      </c>
      <c r="P36" s="67">
        <v>0</v>
      </c>
    </row>
    <row r="37" spans="1:16">
      <c r="A37" s="68" t="s">
        <v>850</v>
      </c>
      <c r="G37" s="70">
        <v>0</v>
      </c>
      <c r="J37" s="69">
        <v>0</v>
      </c>
      <c r="K37" s="70">
        <v>0</v>
      </c>
      <c r="M37" s="70">
        <v>0</v>
      </c>
      <c r="O37" s="69">
        <v>0</v>
      </c>
      <c r="P37" s="69">
        <v>0</v>
      </c>
    </row>
    <row r="38" spans="1:16">
      <c r="A38" t="s">
        <v>236</v>
      </c>
      <c r="B38" t="s">
        <v>236</v>
      </c>
      <c r="D38" t="s">
        <v>236</v>
      </c>
      <c r="G38" s="66">
        <v>0</v>
      </c>
      <c r="H38" t="s">
        <v>236</v>
      </c>
      <c r="I38" s="67">
        <v>0</v>
      </c>
      <c r="J38" s="67">
        <v>0</v>
      </c>
      <c r="K38" s="66">
        <v>0</v>
      </c>
      <c r="L38" s="66">
        <v>0</v>
      </c>
      <c r="M38" s="66">
        <v>0</v>
      </c>
      <c r="N38" s="67">
        <v>0</v>
      </c>
      <c r="O38" s="67">
        <v>0</v>
      </c>
      <c r="P38" s="67">
        <v>0</v>
      </c>
    </row>
    <row r="39" spans="1:16">
      <c r="A39" s="86" t="s">
        <v>242</v>
      </c>
    </row>
    <row r="40" spans="1:16">
      <c r="A40" s="86" t="s">
        <v>290</v>
      </c>
    </row>
    <row r="41" spans="1:16">
      <c r="A41" s="86" t="s">
        <v>291</v>
      </c>
    </row>
    <row r="42" spans="1:16">
      <c r="A42" s="86" t="s">
        <v>292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  <c r="B2" t="s">
        <v>197</v>
      </c>
    </row>
    <row r="3" spans="1:71">
      <c r="A3" s="2" t="s">
        <v>2</v>
      </c>
      <c r="B3" t="s">
        <v>198</v>
      </c>
    </row>
    <row r="4" spans="1:71">
      <c r="A4" s="2" t="s">
        <v>3</v>
      </c>
      <c r="B4" t="s">
        <v>199</v>
      </c>
    </row>
    <row r="5" spans="1:71" ht="26.25" customHeight="1">
      <c r="A5" s="100" t="s">
        <v>135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2"/>
    </row>
    <row r="6" spans="1:71" ht="26.25" customHeight="1">
      <c r="A6" s="100" t="s">
        <v>68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1:71" s="16" customFormat="1">
      <c r="A7" s="41" t="s">
        <v>95</v>
      </c>
      <c r="B7" s="42" t="s">
        <v>48</v>
      </c>
      <c r="C7" s="42" t="s">
        <v>50</v>
      </c>
      <c r="D7" s="42" t="s">
        <v>51</v>
      </c>
      <c r="E7" s="42" t="s">
        <v>70</v>
      </c>
      <c r="F7" s="42" t="s">
        <v>71</v>
      </c>
      <c r="G7" s="42" t="s">
        <v>52</v>
      </c>
      <c r="H7" s="42" t="s">
        <v>53</v>
      </c>
      <c r="I7" s="42" t="s">
        <v>54</v>
      </c>
      <c r="J7" s="42" t="s">
        <v>186</v>
      </c>
      <c r="K7" s="42" t="s">
        <v>187</v>
      </c>
      <c r="L7" s="42" t="s">
        <v>5</v>
      </c>
      <c r="M7" s="42" t="s">
        <v>72</v>
      </c>
      <c r="N7" s="42" t="s">
        <v>56</v>
      </c>
      <c r="O7" s="43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7"/>
      <c r="N10" s="65">
        <v>0</v>
      </c>
      <c r="O10" s="65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8" t="s">
        <v>202</v>
      </c>
      <c r="F11" s="70">
        <v>0</v>
      </c>
      <c r="I11" s="69">
        <v>0</v>
      </c>
      <c r="J11" s="70">
        <v>0</v>
      </c>
      <c r="L11" s="70">
        <v>0</v>
      </c>
      <c r="N11" s="69">
        <v>0</v>
      </c>
      <c r="O11" s="69">
        <v>0</v>
      </c>
    </row>
    <row r="12" spans="1:71">
      <c r="A12" s="68" t="s">
        <v>851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t="s">
        <v>236</v>
      </c>
      <c r="B13" t="s">
        <v>236</v>
      </c>
      <c r="C13" t="s">
        <v>236</v>
      </c>
      <c r="F13" s="66">
        <v>0</v>
      </c>
      <c r="G13" t="s">
        <v>236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71">
      <c r="A14" s="68" t="s">
        <v>852</v>
      </c>
      <c r="F14" s="70">
        <v>0</v>
      </c>
      <c r="I14" s="69">
        <v>0</v>
      </c>
      <c r="J14" s="70">
        <v>0</v>
      </c>
      <c r="L14" s="70">
        <v>0</v>
      </c>
      <c r="N14" s="69">
        <v>0</v>
      </c>
      <c r="O14" s="69">
        <v>0</v>
      </c>
    </row>
    <row r="15" spans="1:71">
      <c r="A15" t="s">
        <v>236</v>
      </c>
      <c r="B15" t="s">
        <v>236</v>
      </c>
      <c r="C15" t="s">
        <v>236</v>
      </c>
      <c r="F15" s="66">
        <v>0</v>
      </c>
      <c r="G15" t="s">
        <v>236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71">
      <c r="A16" s="68" t="s">
        <v>853</v>
      </c>
      <c r="F16" s="70">
        <v>0</v>
      </c>
      <c r="I16" s="69">
        <v>0</v>
      </c>
      <c r="J16" s="70">
        <v>0</v>
      </c>
      <c r="L16" s="70">
        <v>0</v>
      </c>
      <c r="N16" s="69">
        <v>0</v>
      </c>
      <c r="O16" s="69">
        <v>0</v>
      </c>
    </row>
    <row r="17" spans="1:15">
      <c r="A17" t="s">
        <v>236</v>
      </c>
      <c r="B17" t="s">
        <v>236</v>
      </c>
      <c r="C17" t="s">
        <v>236</v>
      </c>
      <c r="F17" s="66">
        <v>0</v>
      </c>
      <c r="G17" t="s">
        <v>236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854</v>
      </c>
      <c r="F18" s="70">
        <v>0</v>
      </c>
      <c r="I18" s="69">
        <v>0</v>
      </c>
      <c r="J18" s="70">
        <v>0</v>
      </c>
      <c r="L18" s="70">
        <v>0</v>
      </c>
      <c r="N18" s="69">
        <v>0</v>
      </c>
      <c r="O18" s="69">
        <v>0</v>
      </c>
    </row>
    <row r="19" spans="1:15">
      <c r="A19" t="s">
        <v>236</v>
      </c>
      <c r="B19" t="s">
        <v>236</v>
      </c>
      <c r="C19" t="s">
        <v>236</v>
      </c>
      <c r="F19" s="66">
        <v>0</v>
      </c>
      <c r="G19" t="s">
        <v>236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497</v>
      </c>
      <c r="F20" s="70">
        <v>0</v>
      </c>
      <c r="I20" s="69">
        <v>0</v>
      </c>
      <c r="J20" s="70">
        <v>0</v>
      </c>
      <c r="L20" s="70">
        <v>0</v>
      </c>
      <c r="N20" s="69">
        <v>0</v>
      </c>
      <c r="O20" s="69">
        <v>0</v>
      </c>
    </row>
    <row r="21" spans="1:15">
      <c r="A21" t="s">
        <v>236</v>
      </c>
      <c r="B21" t="s">
        <v>236</v>
      </c>
      <c r="C21" t="s">
        <v>236</v>
      </c>
      <c r="F21" s="66">
        <v>0</v>
      </c>
      <c r="G21" t="s">
        <v>236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  <c r="O21" s="67">
        <v>0</v>
      </c>
    </row>
    <row r="22" spans="1:15">
      <c r="A22" s="68" t="s">
        <v>240</v>
      </c>
      <c r="F22" s="70">
        <v>0</v>
      </c>
      <c r="I22" s="69">
        <v>0</v>
      </c>
      <c r="J22" s="70">
        <v>0</v>
      </c>
      <c r="L22" s="70">
        <v>0</v>
      </c>
      <c r="N22" s="69">
        <v>0</v>
      </c>
      <c r="O22" s="69">
        <v>0</v>
      </c>
    </row>
    <row r="23" spans="1:15">
      <c r="A23" s="68" t="s">
        <v>288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t="s">
        <v>236</v>
      </c>
      <c r="B24" t="s">
        <v>236</v>
      </c>
      <c r="C24" t="s">
        <v>236</v>
      </c>
      <c r="F24" s="66">
        <v>0</v>
      </c>
      <c r="G24" t="s">
        <v>236</v>
      </c>
      <c r="H24" s="67">
        <v>0</v>
      </c>
      <c r="I24" s="67">
        <v>0</v>
      </c>
      <c r="J24" s="66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68" t="s">
        <v>855</v>
      </c>
      <c r="F25" s="70">
        <v>0</v>
      </c>
      <c r="I25" s="69">
        <v>0</v>
      </c>
      <c r="J25" s="70">
        <v>0</v>
      </c>
      <c r="L25" s="70">
        <v>0</v>
      </c>
      <c r="N25" s="69">
        <v>0</v>
      </c>
      <c r="O25" s="69">
        <v>0</v>
      </c>
    </row>
    <row r="26" spans="1:15">
      <c r="A26" t="s">
        <v>236</v>
      </c>
      <c r="B26" t="s">
        <v>236</v>
      </c>
      <c r="C26" t="s">
        <v>236</v>
      </c>
      <c r="F26" s="66">
        <v>0</v>
      </c>
      <c r="G26" t="s">
        <v>236</v>
      </c>
      <c r="H26" s="67">
        <v>0</v>
      </c>
      <c r="I26" s="67">
        <v>0</v>
      </c>
      <c r="J26" s="66">
        <v>0</v>
      </c>
      <c r="K26" s="66">
        <v>0</v>
      </c>
      <c r="L26" s="66">
        <v>0</v>
      </c>
      <c r="M26" s="67">
        <v>0</v>
      </c>
      <c r="N26" s="67">
        <v>0</v>
      </c>
      <c r="O26" s="67">
        <v>0</v>
      </c>
    </row>
    <row r="27" spans="1:15">
      <c r="A27" s="86" t="s">
        <v>290</v>
      </c>
    </row>
    <row r="28" spans="1:15">
      <c r="A28" s="86" t="s">
        <v>291</v>
      </c>
    </row>
    <row r="29" spans="1:15">
      <c r="A29" s="86" t="s">
        <v>292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100" t="s">
        <v>135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2"/>
    </row>
    <row r="6" spans="1:64" ht="26.25" customHeight="1">
      <c r="A6" s="100" t="s">
        <v>81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1:64" s="16" customFormat="1">
      <c r="A7" s="41" t="s">
        <v>95</v>
      </c>
      <c r="B7" s="42" t="s">
        <v>48</v>
      </c>
      <c r="C7" s="42" t="s">
        <v>136</v>
      </c>
      <c r="D7" s="42" t="s">
        <v>49</v>
      </c>
      <c r="E7" s="42" t="s">
        <v>83</v>
      </c>
      <c r="F7" s="42" t="s">
        <v>50</v>
      </c>
      <c r="G7" s="42" t="s">
        <v>51</v>
      </c>
      <c r="H7" s="42" t="s">
        <v>70</v>
      </c>
      <c r="I7" s="42" t="s">
        <v>71</v>
      </c>
      <c r="J7" s="42" t="s">
        <v>52</v>
      </c>
      <c r="K7" s="42" t="s">
        <v>53</v>
      </c>
      <c r="L7" s="103" t="s">
        <v>54</v>
      </c>
      <c r="M7" s="42" t="s">
        <v>186</v>
      </c>
      <c r="N7" s="42" t="s">
        <v>187</v>
      </c>
      <c r="O7" s="42" t="s">
        <v>5</v>
      </c>
      <c r="P7" s="42" t="s">
        <v>72</v>
      </c>
      <c r="Q7" s="42" t="s">
        <v>56</v>
      </c>
      <c r="R7" s="43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4">
        <v>0</v>
      </c>
      <c r="N10" s="7"/>
      <c r="O10" s="64">
        <v>0</v>
      </c>
      <c r="P10" s="7"/>
      <c r="Q10" s="65">
        <v>0</v>
      </c>
      <c r="R10" s="65">
        <v>0</v>
      </c>
      <c r="S10" s="30"/>
      <c r="BI10" s="14"/>
      <c r="BL10" s="14"/>
    </row>
    <row r="11" spans="1:64">
      <c r="A11" s="68" t="s">
        <v>202</v>
      </c>
      <c r="C11" s="14"/>
      <c r="D11" s="14"/>
      <c r="E11" s="14"/>
      <c r="I11" s="70">
        <v>0</v>
      </c>
      <c r="L11" s="69">
        <v>0</v>
      </c>
      <c r="M11" s="70">
        <v>0</v>
      </c>
      <c r="O11" s="70">
        <v>0</v>
      </c>
      <c r="Q11" s="69">
        <v>0</v>
      </c>
      <c r="R11" s="69">
        <v>0</v>
      </c>
    </row>
    <row r="12" spans="1:64">
      <c r="A12" s="68" t="s">
        <v>856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t="s">
        <v>236</v>
      </c>
      <c r="B13" t="s">
        <v>236</v>
      </c>
      <c r="C13" s="14"/>
      <c r="D13" s="14"/>
      <c r="E13" t="s">
        <v>236</v>
      </c>
      <c r="F13" t="s">
        <v>236</v>
      </c>
      <c r="I13" s="66">
        <v>0</v>
      </c>
      <c r="J13" t="s">
        <v>236</v>
      </c>
      <c r="K13" s="67">
        <v>0</v>
      </c>
      <c r="L13" s="67">
        <v>0</v>
      </c>
      <c r="M13" s="66">
        <v>0</v>
      </c>
      <c r="N13" s="66">
        <v>0</v>
      </c>
      <c r="O13" s="66">
        <v>0</v>
      </c>
      <c r="P13" s="67">
        <v>0</v>
      </c>
      <c r="Q13" s="67">
        <v>0</v>
      </c>
      <c r="R13" s="67">
        <v>0</v>
      </c>
    </row>
    <row r="14" spans="1:64">
      <c r="A14" s="68" t="s">
        <v>857</v>
      </c>
      <c r="C14" s="14"/>
      <c r="D14" s="14"/>
      <c r="E14" s="14"/>
      <c r="I14" s="70">
        <v>0</v>
      </c>
      <c r="L14" s="69">
        <v>0</v>
      </c>
      <c r="M14" s="70">
        <v>0</v>
      </c>
      <c r="O14" s="70">
        <v>0</v>
      </c>
      <c r="Q14" s="69">
        <v>0</v>
      </c>
      <c r="R14" s="69">
        <v>0</v>
      </c>
    </row>
    <row r="15" spans="1:64">
      <c r="A15" t="s">
        <v>236</v>
      </c>
      <c r="B15" t="s">
        <v>236</v>
      </c>
      <c r="C15" s="14"/>
      <c r="D15" s="14"/>
      <c r="E15" t="s">
        <v>236</v>
      </c>
      <c r="F15" t="s">
        <v>236</v>
      </c>
      <c r="I15" s="66">
        <v>0</v>
      </c>
      <c r="J15" t="s">
        <v>236</v>
      </c>
      <c r="K15" s="67">
        <v>0</v>
      </c>
      <c r="L15" s="67">
        <v>0</v>
      </c>
      <c r="M15" s="66">
        <v>0</v>
      </c>
      <c r="N15" s="66">
        <v>0</v>
      </c>
      <c r="O15" s="66">
        <v>0</v>
      </c>
      <c r="P15" s="67">
        <v>0</v>
      </c>
      <c r="Q15" s="67">
        <v>0</v>
      </c>
      <c r="R15" s="67">
        <v>0</v>
      </c>
    </row>
    <row r="16" spans="1:64">
      <c r="A16" s="68" t="s">
        <v>295</v>
      </c>
      <c r="C16" s="14"/>
      <c r="D16" s="14"/>
      <c r="E16" s="14"/>
      <c r="I16" s="70">
        <v>0</v>
      </c>
      <c r="L16" s="69">
        <v>0</v>
      </c>
      <c r="M16" s="70">
        <v>0</v>
      </c>
      <c r="O16" s="70">
        <v>0</v>
      </c>
      <c r="Q16" s="69">
        <v>0</v>
      </c>
      <c r="R16" s="69">
        <v>0</v>
      </c>
    </row>
    <row r="17" spans="1:18">
      <c r="A17" t="s">
        <v>236</v>
      </c>
      <c r="B17" t="s">
        <v>236</v>
      </c>
      <c r="C17" s="14"/>
      <c r="D17" s="14"/>
      <c r="E17" t="s">
        <v>236</v>
      </c>
      <c r="F17" t="s">
        <v>236</v>
      </c>
      <c r="I17" s="66">
        <v>0</v>
      </c>
      <c r="J17" t="s">
        <v>236</v>
      </c>
      <c r="K17" s="67">
        <v>0</v>
      </c>
      <c r="L17" s="67">
        <v>0</v>
      </c>
      <c r="M17" s="66">
        <v>0</v>
      </c>
      <c r="N17" s="66">
        <v>0</v>
      </c>
      <c r="O17" s="66">
        <v>0</v>
      </c>
      <c r="P17" s="67">
        <v>0</v>
      </c>
      <c r="Q17" s="67">
        <v>0</v>
      </c>
      <c r="R17" s="67">
        <v>0</v>
      </c>
    </row>
    <row r="18" spans="1:18">
      <c r="A18" s="68" t="s">
        <v>497</v>
      </c>
      <c r="C18" s="14"/>
      <c r="D18" s="14"/>
      <c r="E18" s="14"/>
      <c r="I18" s="70">
        <v>0</v>
      </c>
      <c r="L18" s="69">
        <v>0</v>
      </c>
      <c r="M18" s="70">
        <v>0</v>
      </c>
      <c r="O18" s="70">
        <v>0</v>
      </c>
      <c r="Q18" s="69">
        <v>0</v>
      </c>
      <c r="R18" s="69">
        <v>0</v>
      </c>
    </row>
    <row r="19" spans="1:18">
      <c r="A19" t="s">
        <v>236</v>
      </c>
      <c r="B19" t="s">
        <v>236</v>
      </c>
      <c r="C19" s="14"/>
      <c r="D19" s="14"/>
      <c r="E19" t="s">
        <v>236</v>
      </c>
      <c r="F19" t="s">
        <v>236</v>
      </c>
      <c r="I19" s="66">
        <v>0</v>
      </c>
      <c r="J19" t="s">
        <v>236</v>
      </c>
      <c r="K19" s="67">
        <v>0</v>
      </c>
      <c r="L19" s="67">
        <v>0</v>
      </c>
      <c r="M19" s="66">
        <v>0</v>
      </c>
      <c r="N19" s="66">
        <v>0</v>
      </c>
      <c r="O19" s="66">
        <v>0</v>
      </c>
      <c r="P19" s="67">
        <v>0</v>
      </c>
      <c r="Q19" s="67">
        <v>0</v>
      </c>
      <c r="R19" s="67">
        <v>0</v>
      </c>
    </row>
    <row r="20" spans="1:18">
      <c r="A20" s="68" t="s">
        <v>240</v>
      </c>
      <c r="C20" s="14"/>
      <c r="D20" s="14"/>
      <c r="E20" s="14"/>
      <c r="I20" s="70">
        <v>0</v>
      </c>
      <c r="L20" s="69">
        <v>0</v>
      </c>
      <c r="M20" s="70">
        <v>0</v>
      </c>
      <c r="O20" s="70">
        <v>0</v>
      </c>
      <c r="Q20" s="69">
        <v>0</v>
      </c>
      <c r="R20" s="69">
        <v>0</v>
      </c>
    </row>
    <row r="21" spans="1:18">
      <c r="A21" s="68" t="s">
        <v>858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t="s">
        <v>236</v>
      </c>
      <c r="B22" t="s">
        <v>236</v>
      </c>
      <c r="C22" s="14"/>
      <c r="D22" s="14"/>
      <c r="E22" t="s">
        <v>236</v>
      </c>
      <c r="F22" t="s">
        <v>236</v>
      </c>
      <c r="I22" s="66">
        <v>0</v>
      </c>
      <c r="J22" t="s">
        <v>236</v>
      </c>
      <c r="K22" s="67">
        <v>0</v>
      </c>
      <c r="L22" s="67">
        <v>0</v>
      </c>
      <c r="M22" s="66">
        <v>0</v>
      </c>
      <c r="N22" s="66">
        <v>0</v>
      </c>
      <c r="O22" s="66">
        <v>0</v>
      </c>
      <c r="P22" s="67">
        <v>0</v>
      </c>
      <c r="Q22" s="67">
        <v>0</v>
      </c>
      <c r="R22" s="67">
        <v>0</v>
      </c>
    </row>
    <row r="23" spans="1:18">
      <c r="A23" s="68" t="s">
        <v>859</v>
      </c>
      <c r="C23" s="14"/>
      <c r="D23" s="14"/>
      <c r="E23" s="14"/>
      <c r="I23" s="70">
        <v>0</v>
      </c>
      <c r="L23" s="69">
        <v>0</v>
      </c>
      <c r="M23" s="70">
        <v>0</v>
      </c>
      <c r="O23" s="70">
        <v>0</v>
      </c>
      <c r="Q23" s="69">
        <v>0</v>
      </c>
      <c r="R23" s="69">
        <v>0</v>
      </c>
    </row>
    <row r="24" spans="1:18">
      <c r="A24" t="s">
        <v>236</v>
      </c>
      <c r="B24" t="s">
        <v>236</v>
      </c>
      <c r="C24" s="14"/>
      <c r="D24" s="14"/>
      <c r="E24" t="s">
        <v>236</v>
      </c>
      <c r="F24" t="s">
        <v>236</v>
      </c>
      <c r="I24" s="66">
        <v>0</v>
      </c>
      <c r="J24" t="s">
        <v>236</v>
      </c>
      <c r="K24" s="67">
        <v>0</v>
      </c>
      <c r="L24" s="67">
        <v>0</v>
      </c>
      <c r="M24" s="66">
        <v>0</v>
      </c>
      <c r="N24" s="66">
        <v>0</v>
      </c>
      <c r="O24" s="66">
        <v>0</v>
      </c>
      <c r="P24" s="67">
        <v>0</v>
      </c>
      <c r="Q24" s="67">
        <v>0</v>
      </c>
      <c r="R24" s="67">
        <v>0</v>
      </c>
    </row>
    <row r="25" spans="1:18">
      <c r="A25" s="86" t="s">
        <v>242</v>
      </c>
      <c r="C25" s="14"/>
      <c r="D25" s="14"/>
      <c r="E25" s="14"/>
    </row>
    <row r="26" spans="1:18">
      <c r="A26" s="86" t="s">
        <v>290</v>
      </c>
      <c r="C26" s="14"/>
      <c r="D26" s="14"/>
      <c r="E26" s="14"/>
    </row>
    <row r="27" spans="1:18">
      <c r="A27" s="86" t="s">
        <v>291</v>
      </c>
      <c r="C27" s="14"/>
      <c r="D27" s="14"/>
      <c r="E27" s="14"/>
    </row>
    <row r="28" spans="1:18">
      <c r="A28" s="86" t="s">
        <v>292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</row>
    <row r="4" spans="1:80">
      <c r="A4" s="2" t="s">
        <v>3</v>
      </c>
      <c r="B4" t="s">
        <v>199</v>
      </c>
    </row>
    <row r="5" spans="1:80" ht="26.25" customHeight="1">
      <c r="A5" s="100" t="s">
        <v>135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2"/>
    </row>
    <row r="6" spans="1:80" ht="26.25" customHeight="1">
      <c r="A6" s="100" t="s">
        <v>88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1:80" s="16" customFormat="1">
      <c r="A7" s="41" t="s">
        <v>95</v>
      </c>
      <c r="B7" s="42" t="s">
        <v>48</v>
      </c>
      <c r="C7" s="42" t="s">
        <v>136</v>
      </c>
      <c r="D7" s="42" t="s">
        <v>49</v>
      </c>
      <c r="E7" s="42" t="s">
        <v>83</v>
      </c>
      <c r="F7" s="42" t="s">
        <v>50</v>
      </c>
      <c r="G7" s="42" t="s">
        <v>51</v>
      </c>
      <c r="H7" s="42" t="s">
        <v>70</v>
      </c>
      <c r="I7" s="42" t="s">
        <v>71</v>
      </c>
      <c r="J7" s="42" t="s">
        <v>52</v>
      </c>
      <c r="K7" s="42" t="s">
        <v>53</v>
      </c>
      <c r="L7" s="103" t="s">
        <v>54</v>
      </c>
      <c r="M7" s="103" t="s">
        <v>186</v>
      </c>
      <c r="N7" s="42" t="s">
        <v>187</v>
      </c>
      <c r="O7" s="42" t="s">
        <v>5</v>
      </c>
      <c r="P7" s="42" t="s">
        <v>72</v>
      </c>
      <c r="Q7" s="42" t="s">
        <v>56</v>
      </c>
      <c r="R7" s="43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4">
        <v>3.76</v>
      </c>
      <c r="J10" s="7"/>
      <c r="K10" s="7"/>
      <c r="L10" s="65">
        <v>3.9100000000000003E-2</v>
      </c>
      <c r="M10" s="64">
        <v>24998176.780000001</v>
      </c>
      <c r="N10" s="7"/>
      <c r="O10" s="64">
        <v>20079.684519854916</v>
      </c>
      <c r="P10" s="7"/>
      <c r="Q10" s="65">
        <v>1</v>
      </c>
      <c r="R10" s="65">
        <v>1.06E-2</v>
      </c>
      <c r="S10" s="30"/>
      <c r="BY10" s="14"/>
      <c r="CB10" s="14"/>
    </row>
    <row r="11" spans="1:80">
      <c r="A11" s="68" t="s">
        <v>202</v>
      </c>
      <c r="B11" s="14"/>
      <c r="C11" s="14"/>
      <c r="D11" s="14"/>
      <c r="I11" s="70">
        <v>3.76</v>
      </c>
      <c r="L11" s="69">
        <v>3.9100000000000003E-2</v>
      </c>
      <c r="M11" s="70">
        <v>24998176.780000001</v>
      </c>
      <c r="O11" s="70">
        <v>20079.684519854916</v>
      </c>
      <c r="Q11" s="69">
        <v>1</v>
      </c>
      <c r="R11" s="69">
        <v>1.06E-2</v>
      </c>
    </row>
    <row r="12" spans="1:80">
      <c r="A12" s="68" t="s">
        <v>856</v>
      </c>
      <c r="B12" s="14"/>
      <c r="C12" s="14"/>
      <c r="D12" s="14"/>
      <c r="I12" s="70">
        <v>4.24</v>
      </c>
      <c r="L12" s="69">
        <v>6.8999999999999999E-3</v>
      </c>
      <c r="M12" s="70">
        <v>14340967.960000001</v>
      </c>
      <c r="O12" s="70">
        <v>8892.1074610296801</v>
      </c>
      <c r="Q12" s="69">
        <v>0.44280000000000003</v>
      </c>
      <c r="R12" s="69">
        <v>4.7000000000000002E-3</v>
      </c>
    </row>
    <row r="13" spans="1:80">
      <c r="A13" t="s">
        <v>860</v>
      </c>
      <c r="B13" t="s">
        <v>861</v>
      </c>
      <c r="C13" t="s">
        <v>122</v>
      </c>
      <c r="D13" t="s">
        <v>526</v>
      </c>
      <c r="E13" t="s">
        <v>301</v>
      </c>
      <c r="F13" t="s">
        <v>317</v>
      </c>
      <c r="G13" t="s">
        <v>208</v>
      </c>
      <c r="H13" t="s">
        <v>862</v>
      </c>
      <c r="I13" s="66">
        <v>3.19</v>
      </c>
      <c r="J13" t="s">
        <v>101</v>
      </c>
      <c r="K13" s="67">
        <v>6.6000000000000003E-2</v>
      </c>
      <c r="L13" s="67">
        <v>-9.4000000000000004E-3</v>
      </c>
      <c r="M13" s="66">
        <v>600000</v>
      </c>
      <c r="N13" s="66">
        <v>155.36000000000001</v>
      </c>
      <c r="O13" s="66">
        <v>932.16</v>
      </c>
      <c r="P13" s="67">
        <v>0</v>
      </c>
      <c r="Q13" s="67">
        <v>4.6399999999999997E-2</v>
      </c>
      <c r="R13" s="67">
        <v>5.0000000000000001E-4</v>
      </c>
    </row>
    <row r="14" spans="1:80">
      <c r="A14" t="s">
        <v>863</v>
      </c>
      <c r="B14" t="s">
        <v>864</v>
      </c>
      <c r="C14" t="s">
        <v>122</v>
      </c>
      <c r="D14" t="s">
        <v>865</v>
      </c>
      <c r="E14" t="s">
        <v>412</v>
      </c>
      <c r="F14" t="s">
        <v>391</v>
      </c>
      <c r="G14" t="s">
        <v>149</v>
      </c>
      <c r="H14" t="s">
        <v>256</v>
      </c>
      <c r="I14" s="66">
        <v>1.23</v>
      </c>
      <c r="J14" t="s">
        <v>101</v>
      </c>
      <c r="K14" s="67">
        <v>3.15E-2</v>
      </c>
      <c r="L14" s="67">
        <v>1.1000000000000001E-3</v>
      </c>
      <c r="M14" s="66">
        <v>2304000</v>
      </c>
      <c r="N14" s="66">
        <v>105.94</v>
      </c>
      <c r="O14" s="66">
        <v>2440.8575999999998</v>
      </c>
      <c r="P14" s="67">
        <v>7.9000000000000008E-3</v>
      </c>
      <c r="Q14" s="67">
        <v>0.1216</v>
      </c>
      <c r="R14" s="67">
        <v>1.2999999999999999E-3</v>
      </c>
    </row>
    <row r="15" spans="1:80">
      <c r="A15" t="s">
        <v>866</v>
      </c>
      <c r="B15" t="s">
        <v>867</v>
      </c>
      <c r="C15" t="s">
        <v>122</v>
      </c>
      <c r="D15" t="s">
        <v>868</v>
      </c>
      <c r="E15" t="s">
        <v>322</v>
      </c>
      <c r="F15" t="s">
        <v>400</v>
      </c>
      <c r="G15" t="s">
        <v>149</v>
      </c>
      <c r="H15" t="s">
        <v>869</v>
      </c>
      <c r="I15" s="66">
        <v>5.75</v>
      </c>
      <c r="J15" t="s">
        <v>101</v>
      </c>
      <c r="K15" s="67">
        <v>1.7999999999999999E-2</v>
      </c>
      <c r="L15" s="67">
        <v>1.2200000000000001E-2</v>
      </c>
      <c r="M15" s="66">
        <v>5334000</v>
      </c>
      <c r="N15" s="66">
        <v>103.47</v>
      </c>
      <c r="O15" s="66">
        <v>5519.0897999999997</v>
      </c>
      <c r="P15" s="67">
        <v>4.5999999999999999E-3</v>
      </c>
      <c r="Q15" s="67">
        <v>0.27489999999999998</v>
      </c>
      <c r="R15" s="67">
        <v>2.8999999999999998E-3</v>
      </c>
    </row>
    <row r="16" spans="1:80">
      <c r="A16" t="s">
        <v>870</v>
      </c>
      <c r="B16" t="s">
        <v>871</v>
      </c>
      <c r="C16" t="s">
        <v>122</v>
      </c>
      <c r="D16" t="s">
        <v>872</v>
      </c>
      <c r="E16" t="s">
        <v>327</v>
      </c>
      <c r="F16" t="s">
        <v>236</v>
      </c>
      <c r="G16" t="s">
        <v>811</v>
      </c>
      <c r="H16" t="s">
        <v>873</v>
      </c>
      <c r="I16" s="66">
        <v>0</v>
      </c>
      <c r="J16" t="s">
        <v>101</v>
      </c>
      <c r="K16" s="67">
        <v>0.08</v>
      </c>
      <c r="L16" s="67">
        <v>0</v>
      </c>
      <c r="M16" s="66">
        <v>2815079.1</v>
      </c>
      <c r="N16" s="66">
        <v>9.9999999999999995E-7</v>
      </c>
      <c r="O16" s="66">
        <v>2.8150791E-5</v>
      </c>
      <c r="P16" s="67">
        <v>2.5000000000000001E-2</v>
      </c>
      <c r="Q16" s="67">
        <v>0</v>
      </c>
      <c r="R16" s="67">
        <v>0</v>
      </c>
    </row>
    <row r="17" spans="1:18">
      <c r="A17" t="s">
        <v>874</v>
      </c>
      <c r="B17" t="s">
        <v>875</v>
      </c>
      <c r="C17" t="s">
        <v>122</v>
      </c>
      <c r="D17" t="s">
        <v>876</v>
      </c>
      <c r="E17" t="s">
        <v>470</v>
      </c>
      <c r="F17" t="s">
        <v>236</v>
      </c>
      <c r="G17" t="s">
        <v>811</v>
      </c>
      <c r="H17" t="s">
        <v>877</v>
      </c>
      <c r="I17" s="66">
        <v>0</v>
      </c>
      <c r="J17" t="s">
        <v>101</v>
      </c>
      <c r="K17" s="67">
        <v>7.4499999999999997E-2</v>
      </c>
      <c r="L17" s="67">
        <v>0</v>
      </c>
      <c r="M17" s="66">
        <v>608840</v>
      </c>
      <c r="N17" s="66">
        <v>9.9999999999999995E-7</v>
      </c>
      <c r="O17" s="66">
        <v>6.0884E-6</v>
      </c>
      <c r="P17" s="67">
        <v>1.2500000000000001E-2</v>
      </c>
      <c r="Q17" s="67">
        <v>0</v>
      </c>
      <c r="R17" s="67">
        <v>0</v>
      </c>
    </row>
    <row r="18" spans="1:18">
      <c r="A18" t="s">
        <v>878</v>
      </c>
      <c r="B18" t="s">
        <v>879</v>
      </c>
      <c r="C18" t="s">
        <v>122</v>
      </c>
      <c r="D18" t="s">
        <v>876</v>
      </c>
      <c r="E18" t="s">
        <v>470</v>
      </c>
      <c r="F18" t="s">
        <v>236</v>
      </c>
      <c r="G18" t="s">
        <v>811</v>
      </c>
      <c r="H18" t="s">
        <v>880</v>
      </c>
      <c r="I18" s="66">
        <v>0</v>
      </c>
      <c r="J18" t="s">
        <v>101</v>
      </c>
      <c r="K18" s="67">
        <v>7.4999999999999997E-2</v>
      </c>
      <c r="L18" s="67">
        <v>0</v>
      </c>
      <c r="M18" s="66">
        <v>475854.14</v>
      </c>
      <c r="N18" s="66">
        <v>9.9999999999999995E-7</v>
      </c>
      <c r="O18" s="66">
        <v>4.7585413999999997E-6</v>
      </c>
      <c r="P18" s="67">
        <v>8.3000000000000001E-3</v>
      </c>
      <c r="Q18" s="67">
        <v>0</v>
      </c>
      <c r="R18" s="67">
        <v>0</v>
      </c>
    </row>
    <row r="19" spans="1:18">
      <c r="A19" t="s">
        <v>881</v>
      </c>
      <c r="B19" t="s">
        <v>882</v>
      </c>
      <c r="C19" t="s">
        <v>122</v>
      </c>
      <c r="D19" t="s">
        <v>876</v>
      </c>
      <c r="E19" t="s">
        <v>470</v>
      </c>
      <c r="F19" t="s">
        <v>236</v>
      </c>
      <c r="G19" t="s">
        <v>811</v>
      </c>
      <c r="I19" s="66">
        <v>0</v>
      </c>
      <c r="J19" t="s">
        <v>101</v>
      </c>
      <c r="K19" s="67">
        <v>7.4999999999999997E-2</v>
      </c>
      <c r="L19" s="67">
        <v>0</v>
      </c>
      <c r="M19" s="66">
        <v>158617.87</v>
      </c>
      <c r="N19" s="66">
        <v>9.9999999999999995E-7</v>
      </c>
      <c r="O19" s="66">
        <v>1.5861787E-6</v>
      </c>
      <c r="P19" s="67">
        <v>0</v>
      </c>
      <c r="Q19" s="67">
        <v>0</v>
      </c>
      <c r="R19" s="67">
        <v>0</v>
      </c>
    </row>
    <row r="20" spans="1:18">
      <c r="A20" t="s">
        <v>883</v>
      </c>
      <c r="B20" t="s">
        <v>884</v>
      </c>
      <c r="C20" t="s">
        <v>122</v>
      </c>
      <c r="D20" t="s">
        <v>885</v>
      </c>
      <c r="E20" t="s">
        <v>327</v>
      </c>
      <c r="F20" t="s">
        <v>236</v>
      </c>
      <c r="G20" t="s">
        <v>811</v>
      </c>
      <c r="H20" t="s">
        <v>256</v>
      </c>
      <c r="I20" s="66">
        <v>0</v>
      </c>
      <c r="J20" t="s">
        <v>101</v>
      </c>
      <c r="K20" s="67">
        <v>6.4000000000000001E-2</v>
      </c>
      <c r="L20" s="67">
        <v>0</v>
      </c>
      <c r="M20" s="66">
        <v>2000000</v>
      </c>
      <c r="N20" s="66">
        <v>9.9999999999999995E-7</v>
      </c>
      <c r="O20" s="66">
        <v>2.0000000000000002E-5</v>
      </c>
      <c r="P20" s="67">
        <v>1.3299999999999999E-2</v>
      </c>
      <c r="Q20" s="67">
        <v>0</v>
      </c>
      <c r="R20" s="67">
        <v>0</v>
      </c>
    </row>
    <row r="21" spans="1:18">
      <c r="A21" t="s">
        <v>886</v>
      </c>
      <c r="B21" t="s">
        <v>887</v>
      </c>
      <c r="C21" t="s">
        <v>122</v>
      </c>
      <c r="D21" t="s">
        <v>888</v>
      </c>
      <c r="E21" t="s">
        <v>306</v>
      </c>
      <c r="F21" t="s">
        <v>236</v>
      </c>
      <c r="G21" t="s">
        <v>811</v>
      </c>
      <c r="H21" t="s">
        <v>256</v>
      </c>
      <c r="I21" s="66">
        <v>0</v>
      </c>
      <c r="J21" t="s">
        <v>101</v>
      </c>
      <c r="K21" s="67">
        <v>7.3999999999999996E-2</v>
      </c>
      <c r="L21" s="67">
        <v>0</v>
      </c>
      <c r="M21" s="66">
        <v>44576.85</v>
      </c>
      <c r="N21" s="66">
        <v>9.9999999999999995E-7</v>
      </c>
      <c r="O21" s="66">
        <v>4.4576850000000001E-7</v>
      </c>
      <c r="P21" s="67">
        <v>0</v>
      </c>
      <c r="Q21" s="67">
        <v>0</v>
      </c>
      <c r="R21" s="67">
        <v>0</v>
      </c>
    </row>
    <row r="22" spans="1:18">
      <c r="A22" s="68" t="s">
        <v>857</v>
      </c>
      <c r="B22" s="14"/>
      <c r="C22" s="14"/>
      <c r="D22" s="14"/>
      <c r="I22" s="70">
        <v>3.4</v>
      </c>
      <c r="L22" s="69">
        <v>6.4100000000000004E-2</v>
      </c>
      <c r="M22" s="70">
        <v>10564061.33</v>
      </c>
      <c r="O22" s="70">
        <v>10911.401625259999</v>
      </c>
      <c r="Q22" s="69">
        <v>0.54339999999999999</v>
      </c>
      <c r="R22" s="69">
        <v>5.7999999999999996E-3</v>
      </c>
    </row>
    <row r="23" spans="1:18">
      <c r="A23" t="s">
        <v>889</v>
      </c>
      <c r="B23" t="s">
        <v>890</v>
      </c>
      <c r="C23" t="s">
        <v>122</v>
      </c>
      <c r="D23" t="s">
        <v>891</v>
      </c>
      <c r="E23" t="s">
        <v>412</v>
      </c>
      <c r="F23" t="s">
        <v>348</v>
      </c>
      <c r="G23" t="s">
        <v>208</v>
      </c>
      <c r="H23" t="s">
        <v>892</v>
      </c>
      <c r="I23" s="66">
        <v>1.39</v>
      </c>
      <c r="J23" t="s">
        <v>101</v>
      </c>
      <c r="K23" s="67">
        <v>2.1899999999999999E-2</v>
      </c>
      <c r="L23" s="67">
        <v>0.1396</v>
      </c>
      <c r="M23" s="66">
        <v>2766138.3</v>
      </c>
      <c r="N23" s="66">
        <v>102.15</v>
      </c>
      <c r="O23" s="66">
        <v>2825.61027345</v>
      </c>
      <c r="P23" s="67">
        <v>3.7000000000000002E-3</v>
      </c>
      <c r="Q23" s="67">
        <v>0.14069999999999999</v>
      </c>
      <c r="R23" s="67">
        <v>1.5E-3</v>
      </c>
    </row>
    <row r="24" spans="1:18">
      <c r="A24" t="s">
        <v>893</v>
      </c>
      <c r="B24" t="s">
        <v>894</v>
      </c>
      <c r="C24" t="s">
        <v>122</v>
      </c>
      <c r="D24" t="s">
        <v>895</v>
      </c>
      <c r="E24" t="s">
        <v>470</v>
      </c>
      <c r="F24" t="s">
        <v>391</v>
      </c>
      <c r="G24" t="s">
        <v>149</v>
      </c>
      <c r="H24" t="s">
        <v>896</v>
      </c>
      <c r="I24" s="66">
        <v>4.3499999999999996</v>
      </c>
      <c r="J24" t="s">
        <v>101</v>
      </c>
      <c r="K24" s="67">
        <v>4.4699999999999997E-2</v>
      </c>
      <c r="L24" s="67">
        <v>4.1399999999999999E-2</v>
      </c>
      <c r="M24" s="66">
        <v>5055923.03</v>
      </c>
      <c r="N24" s="66">
        <v>102.7</v>
      </c>
      <c r="O24" s="66">
        <v>5192.4329518100003</v>
      </c>
      <c r="P24" s="67">
        <v>8.3999999999999995E-3</v>
      </c>
      <c r="Q24" s="67">
        <v>0.2586</v>
      </c>
      <c r="R24" s="67">
        <v>2.7000000000000001E-3</v>
      </c>
    </row>
    <row r="25" spans="1:18">
      <c r="A25" t="s">
        <v>897</v>
      </c>
      <c r="B25" t="s">
        <v>898</v>
      </c>
      <c r="C25" t="s">
        <v>122</v>
      </c>
      <c r="D25" t="s">
        <v>899</v>
      </c>
      <c r="E25" t="s">
        <v>447</v>
      </c>
      <c r="F25" t="s">
        <v>400</v>
      </c>
      <c r="G25" t="s">
        <v>149</v>
      </c>
      <c r="H25" t="s">
        <v>900</v>
      </c>
      <c r="I25" s="66">
        <v>3.67</v>
      </c>
      <c r="J25" t="s">
        <v>101</v>
      </c>
      <c r="K25" s="67">
        <v>4.2999999999999997E-2</v>
      </c>
      <c r="L25" s="67">
        <v>3.1199999999999999E-2</v>
      </c>
      <c r="M25" s="66">
        <v>2742000</v>
      </c>
      <c r="N25" s="66">
        <v>105.52</v>
      </c>
      <c r="O25" s="66">
        <v>2893.3584000000001</v>
      </c>
      <c r="P25" s="67">
        <v>1.34E-2</v>
      </c>
      <c r="Q25" s="67">
        <v>0.14410000000000001</v>
      </c>
      <c r="R25" s="67">
        <v>1.5E-3</v>
      </c>
    </row>
    <row r="26" spans="1:18">
      <c r="A26" s="68" t="s">
        <v>295</v>
      </c>
      <c r="B26" s="14"/>
      <c r="C26" s="14"/>
      <c r="D26" s="14"/>
      <c r="I26" s="70">
        <v>2.15</v>
      </c>
      <c r="L26" s="69">
        <v>8.8400000000000006E-2</v>
      </c>
      <c r="M26" s="70">
        <v>93147.49</v>
      </c>
      <c r="O26" s="70">
        <v>276.175433565238</v>
      </c>
      <c r="Q26" s="69">
        <v>1.38E-2</v>
      </c>
      <c r="R26" s="69">
        <v>1E-4</v>
      </c>
    </row>
    <row r="27" spans="1:18">
      <c r="A27" t="s">
        <v>901</v>
      </c>
      <c r="B27" t="s">
        <v>902</v>
      </c>
      <c r="C27" t="s">
        <v>122</v>
      </c>
      <c r="D27" t="s">
        <v>679</v>
      </c>
      <c r="E27" t="s">
        <v>306</v>
      </c>
      <c r="F27" t="s">
        <v>236</v>
      </c>
      <c r="G27" t="s">
        <v>811</v>
      </c>
      <c r="H27" t="s">
        <v>903</v>
      </c>
      <c r="I27" s="66">
        <v>2.15</v>
      </c>
      <c r="J27" t="s">
        <v>105</v>
      </c>
      <c r="K27" s="67">
        <v>0.03</v>
      </c>
      <c r="L27" s="67">
        <v>8.8400000000000006E-2</v>
      </c>
      <c r="M27" s="66">
        <v>93147.49</v>
      </c>
      <c r="N27" s="66">
        <v>88.93</v>
      </c>
      <c r="O27" s="66">
        <v>276.175433565238</v>
      </c>
      <c r="P27" s="67">
        <v>0</v>
      </c>
      <c r="Q27" s="67">
        <v>1.38E-2</v>
      </c>
      <c r="R27" s="67">
        <v>1E-4</v>
      </c>
    </row>
    <row r="28" spans="1:18">
      <c r="A28" s="68" t="s">
        <v>497</v>
      </c>
      <c r="B28" s="14"/>
      <c r="C28" s="14"/>
      <c r="D28" s="14"/>
      <c r="I28" s="70">
        <v>0</v>
      </c>
      <c r="L28" s="69">
        <v>0</v>
      </c>
      <c r="M28" s="70">
        <v>0</v>
      </c>
      <c r="O28" s="70">
        <v>0</v>
      </c>
      <c r="Q28" s="69">
        <v>0</v>
      </c>
      <c r="R28" s="69">
        <v>0</v>
      </c>
    </row>
    <row r="29" spans="1:18">
      <c r="A29" t="s">
        <v>236</v>
      </c>
      <c r="B29" t="s">
        <v>236</v>
      </c>
      <c r="C29" s="14"/>
      <c r="D29" s="14"/>
      <c r="E29" t="s">
        <v>236</v>
      </c>
      <c r="F29" t="s">
        <v>236</v>
      </c>
      <c r="I29" s="66">
        <v>0</v>
      </c>
      <c r="J29" t="s">
        <v>236</v>
      </c>
      <c r="K29" s="67">
        <v>0</v>
      </c>
      <c r="L29" s="67">
        <v>0</v>
      </c>
      <c r="M29" s="66">
        <v>0</v>
      </c>
      <c r="N29" s="66">
        <v>0</v>
      </c>
      <c r="O29" s="66">
        <v>0</v>
      </c>
      <c r="P29" s="67">
        <v>0</v>
      </c>
      <c r="Q29" s="67">
        <v>0</v>
      </c>
      <c r="R29" s="67">
        <v>0</v>
      </c>
    </row>
    <row r="30" spans="1:18">
      <c r="A30" s="68" t="s">
        <v>240</v>
      </c>
      <c r="B30" s="14"/>
      <c r="C30" s="14"/>
      <c r="D30" s="14"/>
      <c r="I30" s="70">
        <v>0</v>
      </c>
      <c r="L30" s="69">
        <v>0</v>
      </c>
      <c r="M30" s="70">
        <v>0</v>
      </c>
      <c r="O30" s="70">
        <v>0</v>
      </c>
      <c r="Q30" s="69">
        <v>0</v>
      </c>
      <c r="R30" s="69">
        <v>0</v>
      </c>
    </row>
    <row r="31" spans="1:18">
      <c r="A31" s="68" t="s">
        <v>296</v>
      </c>
      <c r="B31" s="14"/>
      <c r="C31" s="14"/>
      <c r="D31" s="14"/>
      <c r="I31" s="70">
        <v>0</v>
      </c>
      <c r="L31" s="69">
        <v>0</v>
      </c>
      <c r="M31" s="70">
        <v>0</v>
      </c>
      <c r="O31" s="70">
        <v>0</v>
      </c>
      <c r="Q31" s="69">
        <v>0</v>
      </c>
      <c r="R31" s="69">
        <v>0</v>
      </c>
    </row>
    <row r="32" spans="1:18">
      <c r="A32" t="s">
        <v>236</v>
      </c>
      <c r="B32" t="s">
        <v>236</v>
      </c>
      <c r="C32" s="14"/>
      <c r="D32" s="14"/>
      <c r="E32" t="s">
        <v>236</v>
      </c>
      <c r="F32" t="s">
        <v>236</v>
      </c>
      <c r="I32" s="66">
        <v>0</v>
      </c>
      <c r="J32" t="s">
        <v>236</v>
      </c>
      <c r="K32" s="67">
        <v>0</v>
      </c>
      <c r="L32" s="67">
        <v>0</v>
      </c>
      <c r="M32" s="66">
        <v>0</v>
      </c>
      <c r="N32" s="66">
        <v>0</v>
      </c>
      <c r="O32" s="66">
        <v>0</v>
      </c>
      <c r="P32" s="67">
        <v>0</v>
      </c>
      <c r="Q32" s="67">
        <v>0</v>
      </c>
      <c r="R32" s="67">
        <v>0</v>
      </c>
    </row>
    <row r="33" spans="1:18">
      <c r="A33" s="68" t="s">
        <v>297</v>
      </c>
      <c r="B33" s="14"/>
      <c r="C33" s="14"/>
      <c r="D33" s="14"/>
      <c r="I33" s="70">
        <v>0</v>
      </c>
      <c r="L33" s="69">
        <v>0</v>
      </c>
      <c r="M33" s="70">
        <v>0</v>
      </c>
      <c r="O33" s="70">
        <v>0</v>
      </c>
      <c r="Q33" s="69">
        <v>0</v>
      </c>
      <c r="R33" s="69">
        <v>0</v>
      </c>
    </row>
    <row r="34" spans="1:18">
      <c r="A34" t="s">
        <v>236</v>
      </c>
      <c r="B34" t="s">
        <v>236</v>
      </c>
      <c r="C34" s="14"/>
      <c r="D34" s="14"/>
      <c r="E34" t="s">
        <v>236</v>
      </c>
      <c r="F34" t="s">
        <v>236</v>
      </c>
      <c r="I34" s="66">
        <v>0</v>
      </c>
      <c r="J34" t="s">
        <v>236</v>
      </c>
      <c r="K34" s="67">
        <v>0</v>
      </c>
      <c r="L34" s="67">
        <v>0</v>
      </c>
      <c r="M34" s="66">
        <v>0</v>
      </c>
      <c r="N34" s="66">
        <v>0</v>
      </c>
      <c r="O34" s="66">
        <v>0</v>
      </c>
      <c r="P34" s="67">
        <v>0</v>
      </c>
      <c r="Q34" s="67">
        <v>0</v>
      </c>
      <c r="R34" s="67">
        <v>0</v>
      </c>
    </row>
    <row r="35" spans="1:18">
      <c r="A35" s="86" t="s">
        <v>242</v>
      </c>
      <c r="B35" s="14"/>
      <c r="C35" s="14"/>
      <c r="D35" s="14"/>
    </row>
    <row r="36" spans="1:18">
      <c r="A36" s="86" t="s">
        <v>290</v>
      </c>
      <c r="B36" s="14"/>
      <c r="C36" s="14"/>
      <c r="D36" s="14"/>
    </row>
    <row r="37" spans="1:18">
      <c r="A37" s="86" t="s">
        <v>291</v>
      </c>
      <c r="B37" s="14"/>
      <c r="C37" s="14"/>
      <c r="D37" s="14"/>
    </row>
    <row r="38" spans="1:18">
      <c r="A38" s="86" t="s">
        <v>292</v>
      </c>
      <c r="B38" s="14"/>
      <c r="C38" s="14"/>
      <c r="D38" s="14"/>
    </row>
    <row r="39" spans="1:18" hidden="1">
      <c r="B39" s="14"/>
      <c r="C39" s="14"/>
      <c r="D39" s="14"/>
    </row>
    <row r="40" spans="1:18" hidden="1">
      <c r="B40" s="14"/>
      <c r="C40" s="14"/>
      <c r="D40" s="14"/>
    </row>
    <row r="41" spans="1:18" hidden="1">
      <c r="B41" s="14"/>
      <c r="C41" s="14"/>
      <c r="D41" s="14"/>
    </row>
    <row r="42" spans="1:18" hidden="1">
      <c r="B42" s="14"/>
      <c r="C42" s="14"/>
      <c r="D42" s="14"/>
    </row>
    <row r="43" spans="1:18" hidden="1">
      <c r="B43" s="14"/>
      <c r="C43" s="14"/>
      <c r="D43" s="14"/>
    </row>
    <row r="44" spans="1:18" hidden="1">
      <c r="B44" s="14"/>
      <c r="C44" s="14"/>
      <c r="D44" s="14"/>
    </row>
    <row r="45" spans="1:18" hidden="1">
      <c r="B45" s="14"/>
      <c r="C45" s="14"/>
      <c r="D45" s="14"/>
    </row>
    <row r="46" spans="1:18" hidden="1">
      <c r="B46" s="14"/>
      <c r="C46" s="14"/>
      <c r="D46" s="14"/>
    </row>
    <row r="47" spans="1:18" hidden="1">
      <c r="B47" s="14"/>
      <c r="C47" s="14"/>
      <c r="D47" s="14"/>
    </row>
    <row r="48" spans="1:18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2"/>
  <sheetViews>
    <sheetView rightToLeft="1" workbookViewId="0">
      <selection activeCell="A7" sqref="A7"/>
    </sheetView>
  </sheetViews>
  <sheetFormatPr defaultColWidth="0" defaultRowHeight="18" zeroHeight="1"/>
  <cols>
    <col min="1" max="1" width="43.5703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  <c r="B2" t="s">
        <v>197</v>
      </c>
    </row>
    <row r="3" spans="1:97">
      <c r="A3" s="2" t="s">
        <v>2</v>
      </c>
      <c r="B3" t="s">
        <v>198</v>
      </c>
    </row>
    <row r="4" spans="1:97">
      <c r="A4" s="2" t="s">
        <v>3</v>
      </c>
      <c r="B4" t="s">
        <v>199</v>
      </c>
    </row>
    <row r="5" spans="1:97" ht="26.25" customHeight="1">
      <c r="A5" s="100" t="s">
        <v>135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2"/>
    </row>
    <row r="6" spans="1:97" ht="26.25" customHeight="1">
      <c r="A6" s="100" t="s">
        <v>90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1:97" s="16" customFormat="1">
      <c r="A7" s="41" t="s">
        <v>95</v>
      </c>
      <c r="B7" s="42" t="s">
        <v>48</v>
      </c>
      <c r="C7" s="42" t="s">
        <v>136</v>
      </c>
      <c r="D7" s="42" t="s">
        <v>49</v>
      </c>
      <c r="E7" s="42" t="s">
        <v>83</v>
      </c>
      <c r="F7" s="42" t="s">
        <v>52</v>
      </c>
      <c r="G7" s="42" t="s">
        <v>186</v>
      </c>
      <c r="H7" s="42" t="s">
        <v>187</v>
      </c>
      <c r="I7" s="42" t="s">
        <v>5</v>
      </c>
      <c r="J7" s="42" t="s">
        <v>72</v>
      </c>
      <c r="K7" s="42" t="s">
        <v>56</v>
      </c>
      <c r="L7" s="43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4">
        <f>G11+G20</f>
        <v>4663082.71</v>
      </c>
      <c r="H10" s="7"/>
      <c r="I10" s="64">
        <f>I11+I20</f>
        <v>212834.46816521682</v>
      </c>
      <c r="J10" s="7"/>
      <c r="K10" s="65">
        <f>I10/$I$10</f>
        <v>1</v>
      </c>
      <c r="L10" s="65">
        <f>I10/'סכום נכסי הקרן'!$C$41</f>
        <v>0.11193299826479904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8" t="s">
        <v>202</v>
      </c>
      <c r="B11" s="14"/>
      <c r="C11" s="14"/>
      <c r="D11" s="14"/>
      <c r="G11" s="70">
        <f>SUM(G12:G19)</f>
        <v>970034.77</v>
      </c>
      <c r="I11" s="70">
        <f>SUM(I12:I19)</f>
        <v>197325.71474118953</v>
      </c>
      <c r="K11" s="69">
        <f t="shared" ref="K11:K25" si="0">I11/$I$10</f>
        <v>0.92713232232671861</v>
      </c>
      <c r="L11" s="69">
        <f>I11/'סכום נכסי הקרן'!$C$41</f>
        <v>0.10377670062623569</v>
      </c>
    </row>
    <row r="12" spans="1:97">
      <c r="A12" t="s">
        <v>904</v>
      </c>
      <c r="B12" t="s">
        <v>646</v>
      </c>
      <c r="C12" t="s">
        <v>122</v>
      </c>
      <c r="D12" t="s">
        <v>647</v>
      </c>
      <c r="E12" t="s">
        <v>648</v>
      </c>
      <c r="F12" t="s">
        <v>101</v>
      </c>
      <c r="G12" s="66">
        <v>35942</v>
      </c>
      <c r="H12" s="66">
        <v>100</v>
      </c>
      <c r="I12" s="66">
        <v>35.942</v>
      </c>
      <c r="J12" s="67">
        <v>5.3499999999999999E-2</v>
      </c>
      <c r="K12" s="67">
        <f t="shared" si="0"/>
        <v>1.6887302282306705E-4</v>
      </c>
      <c r="L12" s="67">
        <f>I12/'סכום נכסי הקרן'!$C$41</f>
        <v>1.8902463770625733E-5</v>
      </c>
    </row>
    <row r="13" spans="1:97">
      <c r="A13" t="s">
        <v>905</v>
      </c>
      <c r="B13" t="s">
        <v>906</v>
      </c>
      <c r="C13" t="s">
        <v>122</v>
      </c>
      <c r="D13" t="s">
        <v>907</v>
      </c>
      <c r="E13" t="s">
        <v>517</v>
      </c>
      <c r="F13" t="s">
        <v>105</v>
      </c>
      <c r="G13" s="66">
        <v>232408.15</v>
      </c>
      <c r="H13" s="66">
        <v>280.58270000000044</v>
      </c>
      <c r="I13" s="66">
        <v>2174.0916056750302</v>
      </c>
      <c r="J13" s="67">
        <v>3.0200000000000001E-2</v>
      </c>
      <c r="K13" s="67">
        <f t="shared" si="0"/>
        <v>1.0214941331717709E-2</v>
      </c>
      <c r="L13" s="67">
        <f>I13/'סכום נכסי הקרן'!$C$41</f>
        <v>1.1433890103581823E-3</v>
      </c>
    </row>
    <row r="14" spans="1:97">
      <c r="A14" t="s">
        <v>908</v>
      </c>
      <c r="B14" t="s">
        <v>909</v>
      </c>
      <c r="C14" t="s">
        <v>122</v>
      </c>
      <c r="D14" t="s">
        <v>910</v>
      </c>
      <c r="E14" t="s">
        <v>470</v>
      </c>
      <c r="F14" t="s">
        <v>101</v>
      </c>
      <c r="G14" s="66">
        <v>66273</v>
      </c>
      <c r="H14" s="66">
        <v>50750.013193000013</v>
      </c>
      <c r="I14" s="66">
        <v>33633.556243396903</v>
      </c>
      <c r="J14" s="67">
        <v>5.6501727180711642E-2</v>
      </c>
      <c r="K14" s="67">
        <f t="shared" si="0"/>
        <v>0.15802682964531953</v>
      </c>
      <c r="L14" s="67">
        <f>I14/'סכום נכסי הקרן'!$C$41</f>
        <v>1.7688416848481246E-2</v>
      </c>
    </row>
    <row r="15" spans="1:97">
      <c r="A15" t="s">
        <v>911</v>
      </c>
      <c r="B15" t="s">
        <v>912</v>
      </c>
      <c r="C15" t="s">
        <v>122</v>
      </c>
      <c r="D15" t="s">
        <v>913</v>
      </c>
      <c r="E15" t="s">
        <v>591</v>
      </c>
      <c r="F15" t="s">
        <v>101</v>
      </c>
      <c r="G15" s="66">
        <v>67</v>
      </c>
      <c r="H15" s="66">
        <v>38338500</v>
      </c>
      <c r="I15" s="66">
        <v>25686.794999999998</v>
      </c>
      <c r="J15" s="67">
        <v>6.3534482758620683E-2</v>
      </c>
      <c r="K15" s="67">
        <f t="shared" si="0"/>
        <v>0.12068907457254589</v>
      </c>
      <c r="L15" s="67">
        <f>I15/'סכום נכסי הקרן'!$C$41</f>
        <v>1.350908997470898E-2</v>
      </c>
    </row>
    <row r="16" spans="1:97">
      <c r="A16" t="s">
        <v>914</v>
      </c>
      <c r="B16" t="s">
        <v>915</v>
      </c>
      <c r="C16" t="s">
        <v>122</v>
      </c>
      <c r="D16" t="s">
        <v>916</v>
      </c>
      <c r="E16" t="s">
        <v>306</v>
      </c>
      <c r="F16" t="s">
        <v>101</v>
      </c>
      <c r="G16" s="66">
        <v>57296</v>
      </c>
      <c r="H16" s="66">
        <v>65598.280983000033</v>
      </c>
      <c r="I16" s="66">
        <v>37585.191072019697</v>
      </c>
      <c r="J16" s="67">
        <v>2.123456970222665E-2</v>
      </c>
      <c r="K16" s="67">
        <f t="shared" si="0"/>
        <v>0.17659353485377882</v>
      </c>
      <c r="L16" s="67">
        <f>I16/'סכום נכסי הקרן'!$C$41</f>
        <v>1.9766643830362755E-2</v>
      </c>
    </row>
    <row r="17" spans="1:12">
      <c r="A17" t="s">
        <v>917</v>
      </c>
      <c r="B17" t="s">
        <v>918</v>
      </c>
      <c r="C17" t="s">
        <v>122</v>
      </c>
      <c r="D17" t="s">
        <v>919</v>
      </c>
      <c r="E17" t="s">
        <v>306</v>
      </c>
      <c r="F17" t="s">
        <v>105</v>
      </c>
      <c r="G17" s="66">
        <v>130449.11</v>
      </c>
      <c r="H17" s="66">
        <v>21261.700099999998</v>
      </c>
      <c r="I17" s="66">
        <v>92470.818970097898</v>
      </c>
      <c r="J17" s="67">
        <v>2.3283334895500853E-2</v>
      </c>
      <c r="K17" s="67">
        <f t="shared" si="0"/>
        <v>0.43447294870638931</v>
      </c>
      <c r="L17" s="67">
        <f>I17/'סכום נכסי הקרן'!$C$41</f>
        <v>4.8631859813654393E-2</v>
      </c>
    </row>
    <row r="18" spans="1:12">
      <c r="A18" t="s">
        <v>1076</v>
      </c>
      <c r="B18">
        <v>74209</v>
      </c>
      <c r="C18" t="s">
        <v>122</v>
      </c>
      <c r="D18">
        <v>514829126</v>
      </c>
      <c r="E18" t="s">
        <v>1077</v>
      </c>
      <c r="F18" t="s">
        <v>101</v>
      </c>
      <c r="G18" s="66">
        <v>179.51</v>
      </c>
      <c r="H18" s="66">
        <v>2947969.39</v>
      </c>
      <c r="I18" s="66">
        <f>5291899.85/1000</f>
        <v>5291.8998499999998</v>
      </c>
      <c r="J18" s="67">
        <v>8.9800000000000005E-2</v>
      </c>
      <c r="K18" s="67">
        <f t="shared" si="0"/>
        <v>2.4863923102399287E-2</v>
      </c>
      <c r="L18" s="67">
        <f>I18/'סכום נכסי הקרן'!$C$41</f>
        <v>2.783093461476956E-3</v>
      </c>
    </row>
    <row r="19" spans="1:12">
      <c r="A19" t="s">
        <v>1078</v>
      </c>
      <c r="B19">
        <v>74210</v>
      </c>
      <c r="C19" t="s">
        <v>122</v>
      </c>
      <c r="D19">
        <v>514829126</v>
      </c>
      <c r="E19" t="s">
        <v>1077</v>
      </c>
      <c r="F19" t="s">
        <v>101</v>
      </c>
      <c r="G19" s="66">
        <v>447420</v>
      </c>
      <c r="H19" s="66">
        <v>100</v>
      </c>
      <c r="I19" s="66">
        <f>447420/1000</f>
        <v>447.42</v>
      </c>
      <c r="J19" s="67">
        <v>0</v>
      </c>
      <c r="K19" s="67">
        <f t="shared" si="0"/>
        <v>2.1021970917449407E-3</v>
      </c>
      <c r="L19" s="67">
        <f>I19/'סכום נכסי הקרן'!$C$41</f>
        <v>2.3530522342255205E-4</v>
      </c>
    </row>
    <row r="20" spans="1:12" ht="16.5" customHeight="1">
      <c r="A20" s="68" t="s">
        <v>240</v>
      </c>
      <c r="B20" s="14"/>
      <c r="C20" s="14"/>
      <c r="D20" s="14"/>
      <c r="G20" s="70">
        <v>3693047.94</v>
      </c>
      <c r="I20" s="70">
        <v>15508.753424027291</v>
      </c>
      <c r="K20" s="69">
        <f t="shared" si="0"/>
        <v>7.2867677673281395E-2</v>
      </c>
      <c r="L20" s="69">
        <f>I20/'סכום נכסי הקרן'!$C$41</f>
        <v>8.1562976385633427E-3</v>
      </c>
    </row>
    <row r="21" spans="1:12">
      <c r="A21" s="68" t="s">
        <v>296</v>
      </c>
      <c r="B21" s="14"/>
      <c r="C21" s="14"/>
      <c r="D21" s="14"/>
      <c r="G21" s="70">
        <v>0</v>
      </c>
      <c r="I21" s="70">
        <v>0</v>
      </c>
      <c r="K21" s="69">
        <f t="shared" si="0"/>
        <v>0</v>
      </c>
      <c r="L21" s="69">
        <f>I21/'סכום נכסי הקרן'!$C$41</f>
        <v>0</v>
      </c>
    </row>
    <row r="22" spans="1:12">
      <c r="A22" t="s">
        <v>236</v>
      </c>
      <c r="B22" t="s">
        <v>236</v>
      </c>
      <c r="C22" s="14"/>
      <c r="D22" s="14"/>
      <c r="E22" t="s">
        <v>236</v>
      </c>
      <c r="F22" t="s">
        <v>236</v>
      </c>
      <c r="G22" s="66">
        <v>0</v>
      </c>
      <c r="H22" s="66">
        <v>0</v>
      </c>
      <c r="I22" s="66">
        <v>0</v>
      </c>
      <c r="J22" s="67">
        <v>0</v>
      </c>
      <c r="K22" s="67">
        <f t="shared" si="0"/>
        <v>0</v>
      </c>
      <c r="L22" s="67">
        <f>I22/'סכום נכסי הקרן'!$C$41</f>
        <v>0</v>
      </c>
    </row>
    <row r="23" spans="1:12">
      <c r="A23" s="68" t="s">
        <v>297</v>
      </c>
      <c r="B23" s="14"/>
      <c r="C23" s="14"/>
      <c r="D23" s="14"/>
      <c r="G23" s="70">
        <v>3693047.94</v>
      </c>
      <c r="I23" s="70">
        <v>15508.753424027291</v>
      </c>
      <c r="K23" s="69">
        <f t="shared" si="0"/>
        <v>7.2867677673281395E-2</v>
      </c>
      <c r="L23" s="69">
        <f>I23/'סכום נכסי הקרן'!$C$41</f>
        <v>8.1562976385633427E-3</v>
      </c>
    </row>
    <row r="24" spans="1:12">
      <c r="A24" t="s">
        <v>920</v>
      </c>
      <c r="B24" t="s">
        <v>921</v>
      </c>
      <c r="C24" t="s">
        <v>122</v>
      </c>
      <c r="D24" t="s">
        <v>922</v>
      </c>
      <c r="E24" t="s">
        <v>707</v>
      </c>
      <c r="F24" t="s">
        <v>109</v>
      </c>
      <c r="G24" s="66">
        <v>3118427</v>
      </c>
      <c r="H24" s="66">
        <v>112.00499999999963</v>
      </c>
      <c r="I24" s="66">
        <v>13666.255715114101</v>
      </c>
      <c r="J24" s="67">
        <v>2.3972910559113821E-2</v>
      </c>
      <c r="K24" s="67">
        <f t="shared" si="0"/>
        <v>6.4210725983093159E-2</v>
      </c>
      <c r="L24" s="67">
        <f>I24/'סכום נכסי הקרן'!$C$41</f>
        <v>7.1872990800470526E-3</v>
      </c>
    </row>
    <row r="25" spans="1:12">
      <c r="A25" t="s">
        <v>923</v>
      </c>
      <c r="B25" t="s">
        <v>924</v>
      </c>
      <c r="C25" t="s">
        <v>122</v>
      </c>
      <c r="D25" t="s">
        <v>913</v>
      </c>
      <c r="E25" t="s">
        <v>707</v>
      </c>
      <c r="F25" t="s">
        <v>109</v>
      </c>
      <c r="G25" s="66">
        <v>574620.93999999994</v>
      </c>
      <c r="H25" s="66">
        <v>81.94999999999996</v>
      </c>
      <c r="I25" s="66">
        <v>1842.4977089131901</v>
      </c>
      <c r="J25" s="67">
        <v>4.2099503371710603E-2</v>
      </c>
      <c r="K25" s="67">
        <f t="shared" si="0"/>
        <v>8.6569516901882446E-3</v>
      </c>
      <c r="L25" s="67">
        <f>I25/'סכום נכסי הקרן'!$C$41</f>
        <v>9.6899855851628996E-4</v>
      </c>
    </row>
    <row r="26" spans="1:12">
      <c r="A26" s="86" t="s">
        <v>242</v>
      </c>
      <c r="B26" s="14"/>
      <c r="C26" s="14"/>
      <c r="D26" s="14"/>
    </row>
    <row r="27" spans="1:12">
      <c r="A27" s="86" t="s">
        <v>290</v>
      </c>
      <c r="B27" s="14"/>
      <c r="C27" s="14"/>
      <c r="D27" s="14"/>
    </row>
    <row r="28" spans="1:12">
      <c r="A28" s="86" t="s">
        <v>291</v>
      </c>
      <c r="B28" s="14"/>
      <c r="C28" s="14"/>
      <c r="D28" s="14"/>
    </row>
    <row r="29" spans="1:12">
      <c r="A29" s="86" t="s">
        <v>292</v>
      </c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  <row r="392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X587"/>
  <sheetViews>
    <sheetView rightToLeft="1" workbookViewId="0">
      <selection activeCell="A10" sqref="A10"/>
    </sheetView>
  </sheetViews>
  <sheetFormatPr defaultColWidth="0" defaultRowHeight="18" zeroHeight="1"/>
  <cols>
    <col min="1" max="1" width="47.28515625" style="13" customWidth="1"/>
    <col min="2" max="2" width="10.7109375" style="13" customWidth="1"/>
    <col min="3" max="4" width="10.7109375" style="14" customWidth="1"/>
    <col min="5" max="5" width="14.7109375" style="14" customWidth="1"/>
    <col min="6" max="6" width="11.7109375" style="14" customWidth="1"/>
    <col min="7" max="7" width="14.7109375" style="14" customWidth="1"/>
    <col min="8" max="10" width="10.7109375" style="14" customWidth="1"/>
    <col min="11" max="11" width="7.5703125" style="16" hidden="1"/>
    <col min="12" max="12" width="6.7109375" style="16" hidden="1"/>
    <col min="13" max="13" width="6.28515625" style="16" hidden="1"/>
    <col min="14" max="14" width="8" style="16" hidden="1"/>
    <col min="15" max="15" width="8.7109375" style="16" hidden="1"/>
    <col min="16" max="16" width="10" style="16" hidden="1"/>
    <col min="17" max="17" width="9.5703125" style="14" hidden="1"/>
    <col min="18" max="18" width="6.140625" style="14" hidden="1"/>
    <col min="19" max="20" width="5.7109375" style="14" hidden="1"/>
    <col min="21" max="21" width="6.85546875" style="14" hidden="1"/>
    <col min="22" max="22" width="6.42578125" style="14" hidden="1"/>
    <col min="23" max="23" width="6.7109375" style="14" hidden="1"/>
    <col min="24" max="24" width="7.28515625" style="14" hidden="1"/>
    <col min="25" max="36" width="5.7109375" style="14" hidden="1"/>
    <col min="37" max="37" width="9.140625" style="14" hidden="1"/>
    <col min="38" max="50" width="0" style="14" hidden="1"/>
    <col min="51" max="16384" width="9.140625" style="14" hidden="1"/>
  </cols>
  <sheetData>
    <row r="1" spans="1:49">
      <c r="A1" s="2" t="s">
        <v>0</v>
      </c>
      <c r="B1" t="s">
        <v>196</v>
      </c>
    </row>
    <row r="2" spans="1:49">
      <c r="A2" s="2" t="s">
        <v>1</v>
      </c>
      <c r="B2" t="s">
        <v>197</v>
      </c>
    </row>
    <row r="3" spans="1:49">
      <c r="A3" s="2" t="s">
        <v>2</v>
      </c>
      <c r="B3" t="s">
        <v>198</v>
      </c>
    </row>
    <row r="4" spans="1:49">
      <c r="A4" s="2" t="s">
        <v>3</v>
      </c>
      <c r="B4" t="s">
        <v>199</v>
      </c>
    </row>
    <row r="5" spans="1:49" ht="26.25" customHeight="1">
      <c r="A5" s="100" t="s">
        <v>135</v>
      </c>
      <c r="B5" s="101"/>
      <c r="C5" s="101"/>
      <c r="D5" s="101"/>
      <c r="E5" s="101"/>
      <c r="F5" s="101"/>
      <c r="G5" s="101"/>
      <c r="H5" s="101"/>
      <c r="I5" s="101"/>
      <c r="J5" s="102"/>
    </row>
    <row r="6" spans="1:49" ht="26.25" customHeight="1">
      <c r="A6" s="100" t="s">
        <v>138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49" s="16" customFormat="1" ht="63">
      <c r="A7" s="4" t="s">
        <v>95</v>
      </c>
      <c r="B7" s="25" t="s">
        <v>48</v>
      </c>
      <c r="C7" s="25" t="s">
        <v>52</v>
      </c>
      <c r="D7" s="25" t="s">
        <v>70</v>
      </c>
      <c r="E7" s="25" t="s">
        <v>186</v>
      </c>
      <c r="F7" s="25" t="s">
        <v>187</v>
      </c>
      <c r="G7" s="25" t="s">
        <v>5</v>
      </c>
      <c r="H7" s="25" t="s">
        <v>72</v>
      </c>
      <c r="I7" s="25" t="s">
        <v>56</v>
      </c>
      <c r="J7" s="31" t="s">
        <v>182</v>
      </c>
      <c r="AW7" s="14"/>
    </row>
    <row r="8" spans="1:49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AW8" s="14"/>
    </row>
    <row r="9" spans="1:49" s="20" customFormat="1" ht="18" customHeight="1">
      <c r="A9" s="105"/>
      <c r="B9" s="106" t="s">
        <v>9</v>
      </c>
      <c r="C9" s="106" t="s">
        <v>58</v>
      </c>
      <c r="D9" s="106" t="s">
        <v>59</v>
      </c>
      <c r="E9" s="106" t="s">
        <v>60</v>
      </c>
      <c r="F9" s="106" t="s">
        <v>61</v>
      </c>
      <c r="G9" s="106" t="s">
        <v>62</v>
      </c>
      <c r="H9" s="106" t="s">
        <v>63</v>
      </c>
      <c r="I9" s="106" t="s">
        <v>64</v>
      </c>
      <c r="J9" s="107" t="s">
        <v>65</v>
      </c>
      <c r="K9" s="16"/>
      <c r="L9" s="16"/>
      <c r="M9" s="16"/>
      <c r="N9" s="16"/>
      <c r="O9" s="16"/>
      <c r="AW9" s="14"/>
    </row>
    <row r="10" spans="1:49" s="20" customFormat="1" ht="18" customHeight="1">
      <c r="A10" s="21" t="s">
        <v>1109</v>
      </c>
      <c r="B10" s="7" t="s">
        <v>1110</v>
      </c>
      <c r="C10" s="7" t="s">
        <v>1111</v>
      </c>
      <c r="D10" s="7" t="s">
        <v>1112</v>
      </c>
      <c r="E10" s="64" t="s">
        <v>1113</v>
      </c>
      <c r="F10" s="7" t="s">
        <v>1114</v>
      </c>
      <c r="G10" s="64" t="s">
        <v>1115</v>
      </c>
      <c r="H10" s="7" t="s">
        <v>1116</v>
      </c>
      <c r="I10" s="65" t="s">
        <v>1117</v>
      </c>
      <c r="J10" s="65" t="s">
        <v>1118</v>
      </c>
      <c r="K10" s="16"/>
      <c r="L10" s="16"/>
      <c r="M10" s="16"/>
      <c r="N10" s="16"/>
      <c r="O10" s="16"/>
      <c r="AW10" s="14"/>
    </row>
    <row r="11" spans="1:49">
      <c r="A11" s="21" t="s">
        <v>139</v>
      </c>
      <c r="B11" s="7"/>
      <c r="C11" s="7"/>
      <c r="D11" s="7"/>
      <c r="E11" s="64">
        <v>179118881.91</v>
      </c>
      <c r="F11" s="7"/>
      <c r="G11" s="64">
        <v>305441.30967018229</v>
      </c>
      <c r="H11" s="7"/>
      <c r="I11" s="65">
        <v>1</v>
      </c>
      <c r="J11" s="65">
        <v>0.16109999999999999</v>
      </c>
    </row>
    <row r="12" spans="1:49">
      <c r="A12" s="68" t="s">
        <v>202</v>
      </c>
      <c r="B12" s="14"/>
      <c r="E12" s="70">
        <v>145009563.25999999</v>
      </c>
      <c r="G12" s="70">
        <v>174628.56986928091</v>
      </c>
      <c r="I12" s="69">
        <v>0.57169999999999999</v>
      </c>
      <c r="J12" s="69">
        <v>9.2100000000000001E-2</v>
      </c>
    </row>
    <row r="13" spans="1:49">
      <c r="A13" s="68" t="s">
        <v>925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49">
      <c r="A14" t="s">
        <v>236</v>
      </c>
      <c r="B14" t="s">
        <v>236</v>
      </c>
      <c r="C14" t="s">
        <v>236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49">
      <c r="A15" s="68" t="s">
        <v>926</v>
      </c>
      <c r="B15" s="14"/>
      <c r="E15" s="70">
        <v>14145293.1</v>
      </c>
      <c r="G15" s="70">
        <v>19335.255636678801</v>
      </c>
      <c r="I15" s="69">
        <v>6.3299999999999995E-2</v>
      </c>
      <c r="J15" s="69">
        <v>1.0200000000000001E-2</v>
      </c>
    </row>
    <row r="16" spans="1:49">
      <c r="A16" t="s">
        <v>927</v>
      </c>
      <c r="B16" s="75">
        <v>74176</v>
      </c>
      <c r="C16" t="s">
        <v>101</v>
      </c>
      <c r="D16" t="s">
        <v>928</v>
      </c>
      <c r="E16" s="66">
        <v>5937223</v>
      </c>
      <c r="F16" s="66">
        <v>137.01330999999999</v>
      </c>
      <c r="G16" s="66">
        <v>8134.7857543812997</v>
      </c>
      <c r="H16" s="67">
        <v>7.8115328914376003E-3</v>
      </c>
      <c r="I16" s="67">
        <v>2.6599999999999999E-2</v>
      </c>
      <c r="J16" s="67">
        <v>4.3E-3</v>
      </c>
    </row>
    <row r="17" spans="1:10">
      <c r="A17" t="s">
        <v>929</v>
      </c>
      <c r="B17" s="75">
        <v>74177</v>
      </c>
      <c r="C17" t="s">
        <v>101</v>
      </c>
      <c r="D17" t="s">
        <v>506</v>
      </c>
      <c r="E17" s="66">
        <v>8208070.0999999996</v>
      </c>
      <c r="F17" s="66">
        <v>136.45680099999998</v>
      </c>
      <c r="G17" s="66">
        <v>11200.469882297501</v>
      </c>
      <c r="H17" s="67">
        <v>2.852975208340491E-2</v>
      </c>
      <c r="I17" s="67">
        <v>3.6700000000000003E-2</v>
      </c>
      <c r="J17" s="67">
        <v>5.8999999999999999E-3</v>
      </c>
    </row>
    <row r="18" spans="1:10">
      <c r="A18" s="68" t="s">
        <v>930</v>
      </c>
      <c r="B18" s="75"/>
      <c r="E18" s="70">
        <v>20889408.16</v>
      </c>
      <c r="G18" s="70">
        <v>24902.840246453699</v>
      </c>
      <c r="H18" s="67"/>
      <c r="I18" s="69">
        <v>8.1500000000000003E-2</v>
      </c>
      <c r="J18" s="69">
        <v>1.3100000000000001E-2</v>
      </c>
    </row>
    <row r="19" spans="1:10">
      <c r="A19" t="s">
        <v>931</v>
      </c>
      <c r="B19" s="75">
        <v>74204</v>
      </c>
      <c r="C19" t="s">
        <v>101</v>
      </c>
      <c r="D19" t="s">
        <v>932</v>
      </c>
      <c r="E19" s="66">
        <v>5410010</v>
      </c>
      <c r="F19" s="66">
        <v>179.71144699999999</v>
      </c>
      <c r="G19" s="66">
        <v>9722.4072538446999</v>
      </c>
      <c r="H19" s="67">
        <v>2.6922009674572485E-2</v>
      </c>
      <c r="I19" s="67">
        <v>3.1800000000000002E-2</v>
      </c>
      <c r="J19" s="67">
        <v>5.1000000000000004E-3</v>
      </c>
    </row>
    <row r="20" spans="1:10">
      <c r="A20" t="s">
        <v>933</v>
      </c>
      <c r="B20" s="75">
        <v>74186</v>
      </c>
      <c r="C20" t="s">
        <v>101</v>
      </c>
      <c r="D20" t="s">
        <v>934</v>
      </c>
      <c r="E20" s="66">
        <v>15479398.16</v>
      </c>
      <c r="F20" s="66">
        <v>98.068625379999915</v>
      </c>
      <c r="G20" s="66">
        <v>15180.432992608999</v>
      </c>
      <c r="H20" s="67">
        <v>3.2041518974370423E-2</v>
      </c>
      <c r="I20" s="67">
        <v>4.9700000000000001E-2</v>
      </c>
      <c r="J20" s="67">
        <v>8.0000000000000002E-3</v>
      </c>
    </row>
    <row r="21" spans="1:10">
      <c r="A21" s="68" t="s">
        <v>935</v>
      </c>
      <c r="B21" s="75"/>
      <c r="E21" s="70">
        <v>109974862</v>
      </c>
      <c r="G21" s="70">
        <v>130390.47398614843</v>
      </c>
      <c r="H21" s="67"/>
      <c r="I21" s="69">
        <v>0.4269</v>
      </c>
      <c r="J21" s="69">
        <v>6.88E-2</v>
      </c>
    </row>
    <row r="22" spans="1:10">
      <c r="A22" t="s">
        <v>936</v>
      </c>
      <c r="B22" s="75">
        <v>74173</v>
      </c>
      <c r="C22" t="s">
        <v>105</v>
      </c>
      <c r="D22" t="s">
        <v>937</v>
      </c>
      <c r="E22" s="66">
        <v>1550481.42</v>
      </c>
      <c r="F22" s="66">
        <v>75.333374000000092</v>
      </c>
      <c r="G22" s="66">
        <v>3894.2119097416598</v>
      </c>
      <c r="H22" s="67">
        <v>4.3540025330975174E-2</v>
      </c>
      <c r="I22" s="67">
        <v>1.2699999999999999E-2</v>
      </c>
      <c r="J22" s="67">
        <v>2.0999999999999999E-3</v>
      </c>
    </row>
    <row r="23" spans="1:10">
      <c r="A23" t="s">
        <v>938</v>
      </c>
      <c r="B23" s="75">
        <v>74183</v>
      </c>
      <c r="C23" t="s">
        <v>105</v>
      </c>
      <c r="D23" t="s">
        <v>939</v>
      </c>
      <c r="E23" s="66">
        <v>1550154.42</v>
      </c>
      <c r="F23" s="66">
        <v>194.4946590000001</v>
      </c>
      <c r="G23" s="66">
        <v>10051.9018222102</v>
      </c>
      <c r="H23" s="67">
        <v>2.1209927630700266E-2</v>
      </c>
      <c r="I23" s="67">
        <v>3.2899999999999999E-2</v>
      </c>
      <c r="J23" s="67">
        <v>5.3E-3</v>
      </c>
    </row>
    <row r="24" spans="1:10">
      <c r="A24" t="s">
        <v>940</v>
      </c>
      <c r="B24" s="75">
        <v>74168</v>
      </c>
      <c r="C24" t="s">
        <v>105</v>
      </c>
      <c r="D24" t="s">
        <v>941</v>
      </c>
      <c r="E24" s="66">
        <v>4311700.84</v>
      </c>
      <c r="F24" s="66">
        <v>127.72787799999969</v>
      </c>
      <c r="G24" s="66">
        <v>18361.1514581263</v>
      </c>
      <c r="H24" s="67">
        <v>5.45E-3</v>
      </c>
      <c r="I24" s="67">
        <v>6.0100000000000001E-2</v>
      </c>
      <c r="J24" s="67">
        <v>9.7000000000000003E-3</v>
      </c>
    </row>
    <row r="25" spans="1:10">
      <c r="A25" t="s">
        <v>942</v>
      </c>
      <c r="B25" s="75">
        <v>74185</v>
      </c>
      <c r="C25" t="s">
        <v>101</v>
      </c>
      <c r="D25" t="s">
        <v>943</v>
      </c>
      <c r="E25" s="66">
        <v>17973426</v>
      </c>
      <c r="F25" s="66">
        <v>119.44102399999977</v>
      </c>
      <c r="G25" s="66">
        <v>21467.644062282201</v>
      </c>
      <c r="H25" s="67">
        <v>5.1616238302536664E-2</v>
      </c>
      <c r="I25" s="67">
        <v>7.0300000000000001E-2</v>
      </c>
      <c r="J25" s="67">
        <v>1.1299999999999999E-2</v>
      </c>
    </row>
    <row r="26" spans="1:10">
      <c r="A26" t="s">
        <v>944</v>
      </c>
      <c r="B26" s="75">
        <v>74202</v>
      </c>
      <c r="C26" t="s">
        <v>101</v>
      </c>
      <c r="D26" t="s">
        <v>466</v>
      </c>
      <c r="E26" s="66">
        <v>6881852</v>
      </c>
      <c r="F26" s="66">
        <v>166.0531390000003</v>
      </c>
      <c r="G26" s="66">
        <v>11427.5312673343</v>
      </c>
      <c r="H26" s="67">
        <v>4.0502209954506208E-2</v>
      </c>
      <c r="I26" s="67">
        <v>3.7400000000000003E-2</v>
      </c>
      <c r="J26" s="67">
        <v>6.0000000000000001E-3</v>
      </c>
    </row>
    <row r="27" spans="1:10">
      <c r="A27" t="s">
        <v>945</v>
      </c>
      <c r="B27" s="75">
        <v>74166</v>
      </c>
      <c r="C27" t="s">
        <v>101</v>
      </c>
      <c r="D27" t="s">
        <v>256</v>
      </c>
      <c r="E27" s="66">
        <v>4851052.12</v>
      </c>
      <c r="F27" s="66">
        <v>110.78673000000008</v>
      </c>
      <c r="G27" s="66">
        <v>5374.3220143436802</v>
      </c>
      <c r="H27" s="67">
        <v>8.1949999999999995E-2</v>
      </c>
      <c r="I27" s="67">
        <v>1.7600000000000001E-2</v>
      </c>
      <c r="J27" s="67">
        <v>2.8E-3</v>
      </c>
    </row>
    <row r="28" spans="1:10">
      <c r="A28" t="s">
        <v>946</v>
      </c>
      <c r="B28" s="75">
        <v>74167</v>
      </c>
      <c r="C28" t="s">
        <v>101</v>
      </c>
      <c r="D28" t="s">
        <v>947</v>
      </c>
      <c r="E28" s="66">
        <v>36290946.090000004</v>
      </c>
      <c r="F28" s="66">
        <v>102.6537630000001</v>
      </c>
      <c r="G28" s="66">
        <v>37254.021789686398</v>
      </c>
      <c r="H28" s="67">
        <v>0.11563399778488129</v>
      </c>
      <c r="I28" s="67">
        <v>0.122</v>
      </c>
      <c r="J28" s="67">
        <v>1.9599999999999999E-2</v>
      </c>
    </row>
    <row r="29" spans="1:10">
      <c r="A29" t="s">
        <v>948</v>
      </c>
      <c r="B29" s="75">
        <v>74171</v>
      </c>
      <c r="C29" t="s">
        <v>101</v>
      </c>
      <c r="D29" t="s">
        <v>949</v>
      </c>
      <c r="E29" s="66">
        <v>11685732.130000001</v>
      </c>
      <c r="F29" s="66">
        <v>26.72954799999998</v>
      </c>
      <c r="G29" s="66">
        <v>3123.54337883977</v>
      </c>
      <c r="H29" s="67">
        <v>4.0519998266261882E-2</v>
      </c>
      <c r="I29" s="67">
        <v>1.0200000000000001E-2</v>
      </c>
      <c r="J29" s="67">
        <v>1.6000000000000001E-3</v>
      </c>
    </row>
    <row r="30" spans="1:10">
      <c r="A30" t="s">
        <v>950</v>
      </c>
      <c r="B30" s="75">
        <v>74170</v>
      </c>
      <c r="C30" t="s">
        <v>101</v>
      </c>
      <c r="D30" t="s">
        <v>951</v>
      </c>
      <c r="E30" s="66">
        <v>10009625.869999999</v>
      </c>
      <c r="F30" s="66">
        <v>47.94508899999996</v>
      </c>
      <c r="G30" s="66">
        <v>4799.1240319385197</v>
      </c>
      <c r="H30" s="67">
        <v>2.0199999999999999E-2</v>
      </c>
      <c r="I30" s="67">
        <v>1.5699999999999999E-2</v>
      </c>
      <c r="J30" s="67">
        <v>2.5000000000000001E-3</v>
      </c>
    </row>
    <row r="31" spans="1:10">
      <c r="A31" t="s">
        <v>952</v>
      </c>
      <c r="B31" s="75">
        <v>74198</v>
      </c>
      <c r="C31" t="s">
        <v>101</v>
      </c>
      <c r="D31" t="s">
        <v>953</v>
      </c>
      <c r="E31" s="66">
        <v>11962594</v>
      </c>
      <c r="F31" s="66">
        <v>100</v>
      </c>
      <c r="G31" s="66">
        <v>11962.593999999999</v>
      </c>
      <c r="H31" s="67">
        <v>3.3183339805825246E-2</v>
      </c>
      <c r="I31" s="67">
        <v>3.9199999999999999E-2</v>
      </c>
      <c r="J31" s="67">
        <v>6.3E-3</v>
      </c>
    </row>
    <row r="32" spans="1:10">
      <c r="A32" t="s">
        <v>954</v>
      </c>
      <c r="B32" s="75">
        <v>74179</v>
      </c>
      <c r="C32" t="s">
        <v>101</v>
      </c>
      <c r="D32" t="s">
        <v>955</v>
      </c>
      <c r="E32" s="66">
        <v>2907297.11</v>
      </c>
      <c r="F32" s="66">
        <v>91.990193999999889</v>
      </c>
      <c r="G32" s="66">
        <v>2674.42825164539</v>
      </c>
      <c r="H32" s="67">
        <v>2.527971418579239E-2</v>
      </c>
      <c r="I32" s="67">
        <v>8.8000000000000005E-3</v>
      </c>
      <c r="J32" s="67">
        <v>1.4E-3</v>
      </c>
    </row>
    <row r="33" spans="1:10">
      <c r="A33" s="68" t="s">
        <v>240</v>
      </c>
      <c r="B33" s="75"/>
      <c r="E33" s="70">
        <v>34109318.649999999</v>
      </c>
      <c r="G33" s="70">
        <v>130812.73980090136</v>
      </c>
      <c r="H33" s="67"/>
      <c r="I33" s="69">
        <v>0.42830000000000001</v>
      </c>
      <c r="J33" s="69">
        <v>6.9000000000000006E-2</v>
      </c>
    </row>
    <row r="34" spans="1:10">
      <c r="A34" s="68" t="s">
        <v>956</v>
      </c>
      <c r="B34" s="75"/>
      <c r="E34" s="70">
        <v>0</v>
      </c>
      <c r="G34" s="70">
        <v>0</v>
      </c>
      <c r="H34" s="67"/>
      <c r="I34" s="69">
        <v>0</v>
      </c>
      <c r="J34" s="69">
        <v>0</v>
      </c>
    </row>
    <row r="35" spans="1:10">
      <c r="A35" t="s">
        <v>236</v>
      </c>
      <c r="B35" s="75"/>
      <c r="C35" t="s">
        <v>236</v>
      </c>
      <c r="E35" s="66">
        <v>0</v>
      </c>
      <c r="F35" s="66">
        <v>0</v>
      </c>
      <c r="G35" s="66">
        <v>0</v>
      </c>
      <c r="H35" s="67">
        <v>0</v>
      </c>
      <c r="I35" s="67">
        <v>0</v>
      </c>
      <c r="J35" s="67">
        <v>0</v>
      </c>
    </row>
    <row r="36" spans="1:10">
      <c r="A36" s="68" t="s">
        <v>957</v>
      </c>
      <c r="B36" s="75"/>
      <c r="E36" s="70">
        <v>2676979.36</v>
      </c>
      <c r="G36" s="70">
        <v>25355.158935617801</v>
      </c>
      <c r="H36" s="67"/>
      <c r="I36" s="69">
        <v>8.3000000000000004E-2</v>
      </c>
      <c r="J36" s="69">
        <v>1.34E-2</v>
      </c>
    </row>
    <row r="37" spans="1:10">
      <c r="A37" t="s">
        <v>958</v>
      </c>
      <c r="B37" s="75">
        <v>74188</v>
      </c>
      <c r="C37" t="s">
        <v>105</v>
      </c>
      <c r="D37" t="s">
        <v>959</v>
      </c>
      <c r="E37" s="66">
        <v>251407.35999999999</v>
      </c>
      <c r="F37" s="66">
        <v>1388.2357900000052</v>
      </c>
      <c r="G37" s="66">
        <v>11636.083252013999</v>
      </c>
      <c r="H37" s="67">
        <v>6.8424590185718311E-3</v>
      </c>
      <c r="I37" s="67">
        <v>3.8100000000000002E-2</v>
      </c>
      <c r="J37" s="67">
        <v>6.1000000000000004E-3</v>
      </c>
    </row>
    <row r="38" spans="1:10">
      <c r="A38" t="s">
        <v>960</v>
      </c>
      <c r="B38" s="75">
        <v>74189</v>
      </c>
      <c r="C38" t="s">
        <v>105</v>
      </c>
      <c r="D38" t="s">
        <v>961</v>
      </c>
      <c r="E38" s="66">
        <v>2425572</v>
      </c>
      <c r="F38" s="66">
        <v>169.64657099999971</v>
      </c>
      <c r="G38" s="66">
        <v>13719.0756836038</v>
      </c>
      <c r="H38" s="67">
        <v>2.5206909458020864E-2</v>
      </c>
      <c r="I38" s="67">
        <v>4.4900000000000002E-2</v>
      </c>
      <c r="J38" s="67">
        <v>7.1999999999999998E-3</v>
      </c>
    </row>
    <row r="39" spans="1:10">
      <c r="A39" s="68" t="s">
        <v>962</v>
      </c>
      <c r="B39" s="75"/>
      <c r="E39" s="70">
        <v>18766380.34</v>
      </c>
      <c r="G39" s="70">
        <v>57607.14985874101</v>
      </c>
      <c r="H39" s="67"/>
      <c r="I39" s="69">
        <v>0.18859999999999999</v>
      </c>
      <c r="J39" s="69">
        <v>3.04E-2</v>
      </c>
    </row>
    <row r="40" spans="1:10">
      <c r="A40" t="s">
        <v>963</v>
      </c>
      <c r="B40" s="75">
        <v>74192</v>
      </c>
      <c r="C40" t="s">
        <v>105</v>
      </c>
      <c r="D40" t="s">
        <v>964</v>
      </c>
      <c r="E40" s="66">
        <v>1948067</v>
      </c>
      <c r="F40" s="66">
        <v>95.804526000000024</v>
      </c>
      <c r="G40" s="66">
        <v>6222.36540927841</v>
      </c>
      <c r="H40" s="67">
        <v>1.3792314359999983E-2</v>
      </c>
      <c r="I40" s="67">
        <v>2.0400000000000001E-2</v>
      </c>
      <c r="J40" s="67">
        <v>3.3E-3</v>
      </c>
    </row>
    <row r="41" spans="1:10">
      <c r="A41" t="s">
        <v>965</v>
      </c>
      <c r="B41" s="75">
        <v>74178</v>
      </c>
      <c r="C41" t="s">
        <v>105</v>
      </c>
      <c r="D41" t="s">
        <v>966</v>
      </c>
      <c r="E41" s="66">
        <v>4506570.8</v>
      </c>
      <c r="F41" s="66">
        <v>110.60441499999978</v>
      </c>
      <c r="G41" s="66">
        <v>16618.210543849302</v>
      </c>
      <c r="H41" s="67">
        <v>9.8399242728117644E-3</v>
      </c>
      <c r="I41" s="67">
        <v>5.4399999999999997E-2</v>
      </c>
      <c r="J41" s="67">
        <v>8.8000000000000005E-3</v>
      </c>
    </row>
    <row r="42" spans="1:10">
      <c r="A42" t="s">
        <v>967</v>
      </c>
      <c r="B42" s="75">
        <v>74208</v>
      </c>
      <c r="C42" t="s">
        <v>105</v>
      </c>
      <c r="D42" t="s">
        <v>968</v>
      </c>
      <c r="E42" s="66">
        <v>437102.19</v>
      </c>
      <c r="F42" s="66">
        <v>99.692019999999758</v>
      </c>
      <c r="G42" s="66">
        <v>1452.81051291924</v>
      </c>
      <c r="H42" s="67">
        <v>1.5338317966744406E-3</v>
      </c>
      <c r="I42" s="67">
        <v>4.7999999999999996E-3</v>
      </c>
      <c r="J42" s="67">
        <v>8.0000000000000004E-4</v>
      </c>
    </row>
    <row r="43" spans="1:10">
      <c r="A43" t="s">
        <v>969</v>
      </c>
      <c r="B43" s="75">
        <v>74172</v>
      </c>
      <c r="C43" t="s">
        <v>105</v>
      </c>
      <c r="D43" t="s">
        <v>970</v>
      </c>
      <c r="E43" s="66">
        <v>5066909.1500000004</v>
      </c>
      <c r="F43" s="66">
        <v>85.684391000000062</v>
      </c>
      <c r="G43" s="66">
        <v>14474.7285258344</v>
      </c>
      <c r="H43" s="67">
        <v>2.0990455684684668E-2</v>
      </c>
      <c r="I43" s="67">
        <v>4.7399999999999998E-2</v>
      </c>
      <c r="J43" s="67">
        <v>7.6E-3</v>
      </c>
    </row>
    <row r="44" spans="1:10">
      <c r="A44" t="s">
        <v>971</v>
      </c>
      <c r="B44" s="75">
        <v>74169</v>
      </c>
      <c r="C44" t="s">
        <v>105</v>
      </c>
      <c r="D44" t="s">
        <v>951</v>
      </c>
      <c r="E44" s="66">
        <v>3114966.2</v>
      </c>
      <c r="F44" s="66">
        <v>90.685900000000032</v>
      </c>
      <c r="G44" s="66">
        <v>9418.00033397478</v>
      </c>
      <c r="H44" s="67">
        <v>9.9999903690861716E-3</v>
      </c>
      <c r="I44" s="67">
        <v>3.0800000000000001E-2</v>
      </c>
      <c r="J44" s="67">
        <v>5.0000000000000001E-3</v>
      </c>
    </row>
    <row r="45" spans="1:10">
      <c r="A45" t="s">
        <v>972</v>
      </c>
      <c r="B45" s="75">
        <v>74181</v>
      </c>
      <c r="C45" t="s">
        <v>105</v>
      </c>
      <c r="D45" t="s">
        <v>973</v>
      </c>
      <c r="E45" s="66">
        <v>3692765</v>
      </c>
      <c r="F45" s="66">
        <v>76.521121999999977</v>
      </c>
      <c r="G45" s="66">
        <v>9421.0345328848798</v>
      </c>
      <c r="H45" s="67">
        <v>8.1651137222222739E-2</v>
      </c>
      <c r="I45" s="67">
        <v>3.0800000000000001E-2</v>
      </c>
      <c r="J45" s="67">
        <v>5.0000000000000001E-3</v>
      </c>
    </row>
    <row r="46" spans="1:10">
      <c r="A46" s="68" t="s">
        <v>974</v>
      </c>
      <c r="B46" s="75"/>
      <c r="E46" s="70">
        <v>12665958.949999999</v>
      </c>
      <c r="G46" s="70">
        <v>47850.431006542545</v>
      </c>
      <c r="H46" s="67"/>
      <c r="I46" s="69">
        <v>0.15670000000000001</v>
      </c>
      <c r="J46" s="69">
        <v>2.52E-2</v>
      </c>
    </row>
    <row r="47" spans="1:10">
      <c r="A47" t="s">
        <v>975</v>
      </c>
      <c r="B47" s="75">
        <v>74180</v>
      </c>
      <c r="C47" t="s">
        <v>105</v>
      </c>
      <c r="D47" t="s">
        <v>976</v>
      </c>
      <c r="E47" s="66">
        <v>1291539.73</v>
      </c>
      <c r="F47" s="66">
        <v>234.17924500000106</v>
      </c>
      <c r="G47" s="66">
        <v>10083.742973955899</v>
      </c>
      <c r="H47" s="67">
        <v>3.218143374177751E-2</v>
      </c>
      <c r="I47" s="67">
        <v>3.3000000000000002E-2</v>
      </c>
      <c r="J47" s="67">
        <v>5.3E-3</v>
      </c>
    </row>
    <row r="48" spans="1:10">
      <c r="A48" t="s">
        <v>977</v>
      </c>
      <c r="B48" s="75">
        <v>74200</v>
      </c>
      <c r="C48" t="s">
        <v>105</v>
      </c>
      <c r="D48" t="s">
        <v>265</v>
      </c>
      <c r="E48" s="66">
        <v>1827614.33</v>
      </c>
      <c r="F48" s="66">
        <v>128.70814700000005</v>
      </c>
      <c r="G48" s="66">
        <v>7842.5299871905199</v>
      </c>
      <c r="H48" s="67">
        <v>2.9198775893771192E-2</v>
      </c>
      <c r="I48" s="67">
        <v>2.5700000000000001E-2</v>
      </c>
      <c r="J48" s="67">
        <v>4.1000000000000003E-3</v>
      </c>
    </row>
    <row r="49" spans="1:10">
      <c r="A49" t="s">
        <v>978</v>
      </c>
      <c r="B49" s="75">
        <v>74187</v>
      </c>
      <c r="C49" t="s">
        <v>105</v>
      </c>
      <c r="D49" t="s">
        <v>979</v>
      </c>
      <c r="E49" s="66">
        <v>766363.99</v>
      </c>
      <c r="F49" s="66">
        <v>93.049423000000047</v>
      </c>
      <c r="G49" s="66">
        <v>2377.4663007631102</v>
      </c>
      <c r="H49" s="67">
        <v>1.3555078569877031E-2</v>
      </c>
      <c r="I49" s="67">
        <v>7.7999999999999996E-3</v>
      </c>
      <c r="J49" s="67">
        <v>1.2999999999999999E-3</v>
      </c>
    </row>
    <row r="50" spans="1:10">
      <c r="A50" t="s">
        <v>980</v>
      </c>
      <c r="B50" s="75">
        <v>74207</v>
      </c>
      <c r="C50" t="s">
        <v>105</v>
      </c>
      <c r="D50" t="s">
        <v>981</v>
      </c>
      <c r="E50" s="66">
        <v>326803</v>
      </c>
      <c r="F50" s="66">
        <v>100</v>
      </c>
      <c r="G50" s="66">
        <v>1089.5612020000001</v>
      </c>
      <c r="H50" s="67">
        <v>2.8877140206771859E-4</v>
      </c>
      <c r="I50" s="67">
        <v>3.5999999999999999E-3</v>
      </c>
      <c r="J50" s="67">
        <v>5.9999999999999995E-4</v>
      </c>
    </row>
    <row r="51" spans="1:10">
      <c r="A51" t="s">
        <v>982</v>
      </c>
      <c r="B51" s="75">
        <v>74205</v>
      </c>
      <c r="C51" t="s">
        <v>109</v>
      </c>
      <c r="D51" t="s">
        <v>983</v>
      </c>
      <c r="E51" s="66">
        <v>1106313</v>
      </c>
      <c r="F51" s="66">
        <v>100</v>
      </c>
      <c r="G51" s="66">
        <v>4328.6708750999996</v>
      </c>
      <c r="H51" s="67">
        <v>5.3517210147783247E-2</v>
      </c>
      <c r="I51" s="67">
        <v>1.4200000000000001E-2</v>
      </c>
      <c r="J51" s="67">
        <v>2.3E-3</v>
      </c>
    </row>
    <row r="52" spans="1:10">
      <c r="A52" t="s">
        <v>984</v>
      </c>
      <c r="B52" s="75">
        <v>74199</v>
      </c>
      <c r="C52" t="s">
        <v>105</v>
      </c>
      <c r="D52" t="s">
        <v>983</v>
      </c>
      <c r="E52" s="66">
        <v>1560249.07</v>
      </c>
      <c r="F52" s="66">
        <v>83.717619999999982</v>
      </c>
      <c r="G52" s="66">
        <v>4354.8820938454301</v>
      </c>
      <c r="H52" s="67">
        <v>1.5034859520551372E-2</v>
      </c>
      <c r="I52" s="67">
        <v>1.43E-2</v>
      </c>
      <c r="J52" s="67">
        <v>2.3E-3</v>
      </c>
    </row>
    <row r="53" spans="1:10">
      <c r="A53" t="s">
        <v>985</v>
      </c>
      <c r="B53" s="75">
        <v>74203</v>
      </c>
      <c r="C53" t="s">
        <v>105</v>
      </c>
      <c r="D53" t="s">
        <v>986</v>
      </c>
      <c r="E53" s="66">
        <v>1186254</v>
      </c>
      <c r="F53" s="66">
        <v>100</v>
      </c>
      <c r="G53" s="66">
        <v>3954.970836</v>
      </c>
      <c r="H53" s="67">
        <v>2.6690715E-2</v>
      </c>
      <c r="I53" s="67">
        <v>1.29E-2</v>
      </c>
      <c r="J53" s="67">
        <v>2.0999999999999999E-3</v>
      </c>
    </row>
    <row r="54" spans="1:10">
      <c r="A54" t="s">
        <v>987</v>
      </c>
      <c r="B54" s="75">
        <v>74193</v>
      </c>
      <c r="C54" t="s">
        <v>105</v>
      </c>
      <c r="D54" t="s">
        <v>368</v>
      </c>
      <c r="E54" s="66">
        <v>456180.39</v>
      </c>
      <c r="F54" s="66">
        <v>24.847463999999988</v>
      </c>
      <c r="G54" s="66">
        <v>377.90642677315202</v>
      </c>
      <c r="H54" s="67">
        <v>3.950517580004676E-3</v>
      </c>
      <c r="I54" s="67">
        <v>1.1999999999999999E-3</v>
      </c>
      <c r="J54" s="67">
        <v>2.0000000000000001E-4</v>
      </c>
    </row>
    <row r="55" spans="1:10">
      <c r="A55" t="s">
        <v>988</v>
      </c>
      <c r="B55" s="75">
        <v>74190</v>
      </c>
      <c r="C55" t="s">
        <v>105</v>
      </c>
      <c r="D55" t="s">
        <v>989</v>
      </c>
      <c r="E55" s="66">
        <v>2044400.63</v>
      </c>
      <c r="F55" s="66">
        <v>98.560506000000061</v>
      </c>
      <c r="G55" s="66">
        <v>6717.9153330543604</v>
      </c>
      <c r="H55" s="67">
        <v>8.9584028564167917E-2</v>
      </c>
      <c r="I55" s="67">
        <v>2.1999999999999999E-2</v>
      </c>
      <c r="J55" s="67">
        <v>3.5000000000000001E-3</v>
      </c>
    </row>
    <row r="56" spans="1:10">
      <c r="A56" t="s">
        <v>990</v>
      </c>
      <c r="B56" s="75">
        <v>74197</v>
      </c>
      <c r="C56" t="s">
        <v>105</v>
      </c>
      <c r="D56" t="s">
        <v>934</v>
      </c>
      <c r="E56" s="66">
        <v>1155447.81</v>
      </c>
      <c r="F56" s="66">
        <v>96.862289999999987</v>
      </c>
      <c r="G56" s="66">
        <v>3731.3901572085101</v>
      </c>
      <c r="H56" s="67">
        <v>6.2721730656164681E-2</v>
      </c>
      <c r="I56" s="67">
        <v>1.2200000000000001E-2</v>
      </c>
      <c r="J56" s="67">
        <v>2E-3</v>
      </c>
    </row>
    <row r="57" spans="1:10">
      <c r="A57" t="s">
        <v>991</v>
      </c>
      <c r="B57" s="75">
        <v>74165</v>
      </c>
      <c r="C57" t="s">
        <v>105</v>
      </c>
      <c r="D57" t="s">
        <v>256</v>
      </c>
      <c r="E57" s="66">
        <v>682102</v>
      </c>
      <c r="F57" s="66">
        <v>105.37060399999997</v>
      </c>
      <c r="G57" s="66">
        <v>2396.26248098513</v>
      </c>
      <c r="H57" s="67">
        <v>0.106</v>
      </c>
      <c r="I57" s="67">
        <v>7.7999999999999996E-3</v>
      </c>
      <c r="J57" s="67">
        <v>1.2999999999999999E-3</v>
      </c>
    </row>
    <row r="58" spans="1:10">
      <c r="A58" t="s">
        <v>992</v>
      </c>
      <c r="B58" s="75">
        <v>74163</v>
      </c>
      <c r="C58" t="s">
        <v>105</v>
      </c>
      <c r="D58" t="s">
        <v>256</v>
      </c>
      <c r="E58" s="66">
        <v>262691</v>
      </c>
      <c r="F58" s="66">
        <v>67.952080999999978</v>
      </c>
      <c r="G58" s="66">
        <v>595.13233966643304</v>
      </c>
      <c r="H58" s="67">
        <v>2.9499999999999998E-2</v>
      </c>
      <c r="I58" s="67">
        <v>1.9E-3</v>
      </c>
      <c r="J58" s="67">
        <v>2.9999999999999997E-4</v>
      </c>
    </row>
    <row r="59" spans="1:10">
      <c r="A59" s="86" t="s">
        <v>242</v>
      </c>
      <c r="B59" s="14"/>
    </row>
    <row r="60" spans="1:10">
      <c r="A60" s="86" t="s">
        <v>290</v>
      </c>
      <c r="B60" s="14"/>
    </row>
    <row r="61" spans="1:10">
      <c r="A61" s="86" t="s">
        <v>291</v>
      </c>
      <c r="B61" s="14"/>
    </row>
    <row r="62" spans="1:10">
      <c r="A62" s="86" t="s">
        <v>292</v>
      </c>
      <c r="B62" s="14"/>
    </row>
    <row r="63" spans="1:10" hidden="1">
      <c r="B63" s="14"/>
    </row>
    <row r="64" spans="1:10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  <row r="587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53.57031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  <c r="B2" t="s">
        <v>197</v>
      </c>
    </row>
    <row r="3" spans="1:58">
      <c r="A3" s="2" t="s">
        <v>2</v>
      </c>
      <c r="B3" t="s">
        <v>198</v>
      </c>
    </row>
    <row r="4" spans="1:58">
      <c r="A4" s="2" t="s">
        <v>3</v>
      </c>
      <c r="B4" t="s">
        <v>199</v>
      </c>
    </row>
    <row r="5" spans="1:58" ht="26.25" customHeight="1">
      <c r="A5" s="100" t="s">
        <v>135</v>
      </c>
      <c r="B5" s="101"/>
      <c r="C5" s="101"/>
      <c r="D5" s="101"/>
      <c r="E5" s="101"/>
      <c r="F5" s="101"/>
      <c r="G5" s="101"/>
      <c r="H5" s="101"/>
      <c r="I5" s="101"/>
      <c r="J5" s="101"/>
      <c r="K5" s="102"/>
    </row>
    <row r="6" spans="1:58" ht="26.25" customHeight="1">
      <c r="A6" s="100" t="s">
        <v>140</v>
      </c>
      <c r="B6" s="101"/>
      <c r="C6" s="101"/>
      <c r="D6" s="101"/>
      <c r="E6" s="101"/>
      <c r="F6" s="101"/>
      <c r="G6" s="101"/>
      <c r="H6" s="101"/>
      <c r="I6" s="101"/>
      <c r="J6" s="101"/>
      <c r="K6" s="102"/>
    </row>
    <row r="7" spans="1:58" s="16" customFormat="1">
      <c r="A7" s="41" t="s">
        <v>95</v>
      </c>
      <c r="B7" s="42" t="s">
        <v>48</v>
      </c>
      <c r="C7" s="42" t="s">
        <v>83</v>
      </c>
      <c r="D7" s="42" t="s">
        <v>52</v>
      </c>
      <c r="E7" s="42" t="s">
        <v>70</v>
      </c>
      <c r="F7" s="42" t="s">
        <v>186</v>
      </c>
      <c r="G7" s="42" t="s">
        <v>187</v>
      </c>
      <c r="H7" s="42" t="s">
        <v>5</v>
      </c>
      <c r="I7" s="42" t="s">
        <v>72</v>
      </c>
      <c r="J7" s="42" t="s">
        <v>56</v>
      </c>
      <c r="K7" s="43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4">
        <v>2642841.35</v>
      </c>
      <c r="G10" s="7"/>
      <c r="H10" s="64">
        <v>1208.8425232599111</v>
      </c>
      <c r="I10" s="7"/>
      <c r="J10" s="65">
        <v>1</v>
      </c>
      <c r="K10" s="65">
        <v>5.9999999999999995E-4</v>
      </c>
      <c r="L10" s="14"/>
      <c r="M10" s="14"/>
      <c r="N10" s="14"/>
      <c r="O10" s="14"/>
      <c r="BF10" s="14"/>
    </row>
    <row r="11" spans="1:58">
      <c r="A11" s="68" t="s">
        <v>993</v>
      </c>
      <c r="B11" s="14"/>
      <c r="C11" s="14"/>
      <c r="F11" s="70">
        <v>2642841.35</v>
      </c>
      <c r="H11" s="70">
        <v>1208.8425232599111</v>
      </c>
      <c r="J11" s="69">
        <v>1</v>
      </c>
      <c r="K11" s="69">
        <v>5.9999999999999995E-4</v>
      </c>
    </row>
    <row r="12" spans="1:58">
      <c r="A12" t="s">
        <v>994</v>
      </c>
      <c r="B12" t="s">
        <v>995</v>
      </c>
      <c r="C12" t="s">
        <v>517</v>
      </c>
      <c r="D12" t="s">
        <v>105</v>
      </c>
      <c r="E12" t="s">
        <v>996</v>
      </c>
      <c r="F12" s="66">
        <v>232408.15</v>
      </c>
      <c r="G12" s="66">
        <v>27.54</v>
      </c>
      <c r="H12" s="66">
        <v>213.39335183634</v>
      </c>
      <c r="I12" s="67">
        <v>0</v>
      </c>
      <c r="J12" s="67">
        <v>0.17649999999999999</v>
      </c>
      <c r="K12" s="67">
        <v>1E-4</v>
      </c>
    </row>
    <row r="13" spans="1:58">
      <c r="A13" t="s">
        <v>997</v>
      </c>
      <c r="B13" t="s">
        <v>998</v>
      </c>
      <c r="C13" t="s">
        <v>447</v>
      </c>
      <c r="D13" t="s">
        <v>101</v>
      </c>
      <c r="E13" t="s">
        <v>999</v>
      </c>
      <c r="F13" s="66">
        <v>2410433.2000000002</v>
      </c>
      <c r="G13" s="66">
        <v>41.297521599999989</v>
      </c>
      <c r="H13" s="66">
        <v>995.44917142357099</v>
      </c>
      <c r="I13" s="67">
        <v>0</v>
      </c>
      <c r="J13" s="67">
        <v>0.82350000000000001</v>
      </c>
      <c r="K13" s="67">
        <v>5.0000000000000001E-4</v>
      </c>
    </row>
    <row r="14" spans="1:58">
      <c r="A14" s="68" t="s">
        <v>824</v>
      </c>
      <c r="B14" s="14"/>
      <c r="C14" s="14"/>
      <c r="F14" s="70">
        <v>0</v>
      </c>
      <c r="H14" s="70">
        <v>0</v>
      </c>
      <c r="J14" s="69">
        <v>0</v>
      </c>
      <c r="K14" s="69">
        <v>0</v>
      </c>
    </row>
    <row r="15" spans="1:58">
      <c r="A15" t="s">
        <v>236</v>
      </c>
      <c r="B15" t="s">
        <v>236</v>
      </c>
      <c r="C15" t="s">
        <v>236</v>
      </c>
      <c r="D15" t="s">
        <v>236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58">
      <c r="A16" s="86" t="s">
        <v>242</v>
      </c>
      <c r="B16" s="14"/>
      <c r="C16" s="14"/>
    </row>
    <row r="17" spans="1:3">
      <c r="A17" s="86" t="s">
        <v>290</v>
      </c>
      <c r="B17" s="14"/>
      <c r="C17" s="14"/>
    </row>
    <row r="18" spans="1:3">
      <c r="A18" s="86" t="s">
        <v>291</v>
      </c>
      <c r="B18" s="14"/>
      <c r="C18" s="14"/>
    </row>
    <row r="19" spans="1:3">
      <c r="A19" s="86" t="s">
        <v>292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  <c r="B2" t="s">
        <v>197</v>
      </c>
    </row>
    <row r="3" spans="1:51">
      <c r="A3" s="2" t="s">
        <v>2</v>
      </c>
      <c r="B3" t="s">
        <v>198</v>
      </c>
    </row>
    <row r="4" spans="1:51">
      <c r="A4" s="2" t="s">
        <v>3</v>
      </c>
      <c r="B4" t="s">
        <v>199</v>
      </c>
    </row>
    <row r="5" spans="1:51" ht="26.25" customHeight="1">
      <c r="A5" s="100" t="s">
        <v>135</v>
      </c>
      <c r="B5" s="101"/>
      <c r="C5" s="101"/>
      <c r="D5" s="101"/>
      <c r="E5" s="101"/>
      <c r="F5" s="101"/>
      <c r="G5" s="101"/>
      <c r="H5" s="101"/>
      <c r="I5" s="101"/>
      <c r="J5" s="101"/>
      <c r="K5" s="102"/>
    </row>
    <row r="6" spans="1:51" ht="26.25" customHeight="1">
      <c r="A6" s="100" t="s">
        <v>141</v>
      </c>
      <c r="B6" s="101"/>
      <c r="C6" s="101"/>
      <c r="D6" s="101"/>
      <c r="E6" s="101"/>
      <c r="F6" s="101"/>
      <c r="G6" s="101"/>
      <c r="H6" s="101"/>
      <c r="I6" s="101"/>
      <c r="J6" s="101"/>
      <c r="K6" s="102"/>
    </row>
    <row r="7" spans="1:51" s="16" customFormat="1">
      <c r="A7" s="41" t="s">
        <v>95</v>
      </c>
      <c r="B7" s="42" t="s">
        <v>48</v>
      </c>
      <c r="C7" s="42" t="s">
        <v>83</v>
      </c>
      <c r="D7" s="42" t="s">
        <v>52</v>
      </c>
      <c r="E7" s="42" t="s">
        <v>70</v>
      </c>
      <c r="F7" s="42" t="s">
        <v>186</v>
      </c>
      <c r="G7" s="42" t="s">
        <v>187</v>
      </c>
      <c r="H7" s="42" t="s">
        <v>5</v>
      </c>
      <c r="I7" s="42" t="s">
        <v>72</v>
      </c>
      <c r="J7" s="42" t="s">
        <v>56</v>
      </c>
      <c r="K7" s="43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4">
        <v>0</v>
      </c>
      <c r="G10" s="7"/>
      <c r="H10" s="64">
        <v>0</v>
      </c>
      <c r="I10" s="7"/>
      <c r="J10" s="65">
        <v>0</v>
      </c>
      <c r="K10" s="65">
        <v>0</v>
      </c>
      <c r="AY10" s="14"/>
    </row>
    <row r="11" spans="1:51">
      <c r="A11" s="68" t="s">
        <v>202</v>
      </c>
      <c r="B11" s="14"/>
      <c r="C11" s="14"/>
      <c r="F11" s="70">
        <v>0</v>
      </c>
      <c r="H11" s="70">
        <v>0</v>
      </c>
      <c r="J11" s="69">
        <v>0</v>
      </c>
      <c r="K11" s="69">
        <v>0</v>
      </c>
    </row>
    <row r="12" spans="1:51">
      <c r="A12" s="68" t="s">
        <v>825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t="s">
        <v>236</v>
      </c>
      <c r="B13" t="s">
        <v>236</v>
      </c>
      <c r="C13" t="s">
        <v>236</v>
      </c>
      <c r="D13" t="s">
        <v>236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K13" s="67">
        <v>0</v>
      </c>
    </row>
    <row r="14" spans="1:51">
      <c r="A14" s="68" t="s">
        <v>826</v>
      </c>
      <c r="B14" s="14"/>
      <c r="C14" s="14"/>
      <c r="F14" s="70">
        <v>0</v>
      </c>
      <c r="H14" s="70">
        <v>0</v>
      </c>
      <c r="J14" s="69">
        <v>0</v>
      </c>
      <c r="K14" s="69">
        <v>0</v>
      </c>
    </row>
    <row r="15" spans="1:51">
      <c r="A15" t="s">
        <v>236</v>
      </c>
      <c r="B15" t="s">
        <v>236</v>
      </c>
      <c r="C15" t="s">
        <v>236</v>
      </c>
      <c r="D15" t="s">
        <v>236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51">
      <c r="A16" s="68" t="s">
        <v>1000</v>
      </c>
      <c r="B16" s="14"/>
      <c r="C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236</v>
      </c>
      <c r="B17" t="s">
        <v>236</v>
      </c>
      <c r="C17" t="s">
        <v>236</v>
      </c>
      <c r="D17" t="s">
        <v>236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68" t="s">
        <v>827</v>
      </c>
      <c r="B18" s="14"/>
      <c r="C18" s="14"/>
      <c r="F18" s="70">
        <v>0</v>
      </c>
      <c r="H18" s="70">
        <v>0</v>
      </c>
      <c r="J18" s="69">
        <v>0</v>
      </c>
      <c r="K18" s="69">
        <v>0</v>
      </c>
    </row>
    <row r="19" spans="1:11">
      <c r="A19" t="s">
        <v>236</v>
      </c>
      <c r="B19" t="s">
        <v>236</v>
      </c>
      <c r="C19" t="s">
        <v>236</v>
      </c>
      <c r="D19" t="s">
        <v>236</v>
      </c>
      <c r="F19" s="66">
        <v>0</v>
      </c>
      <c r="G19" s="66">
        <v>0</v>
      </c>
      <c r="H19" s="66">
        <v>0</v>
      </c>
      <c r="I19" s="67">
        <v>0</v>
      </c>
      <c r="J19" s="67">
        <v>0</v>
      </c>
      <c r="K19" s="67">
        <v>0</v>
      </c>
    </row>
    <row r="20" spans="1:11">
      <c r="A20" s="68" t="s">
        <v>497</v>
      </c>
      <c r="B20" s="14"/>
      <c r="C20" s="14"/>
      <c r="F20" s="70">
        <v>0</v>
      </c>
      <c r="H20" s="70">
        <v>0</v>
      </c>
      <c r="J20" s="69">
        <v>0</v>
      </c>
      <c r="K20" s="69">
        <v>0</v>
      </c>
    </row>
    <row r="21" spans="1:11">
      <c r="A21" t="s">
        <v>236</v>
      </c>
      <c r="B21" t="s">
        <v>236</v>
      </c>
      <c r="C21" t="s">
        <v>236</v>
      </c>
      <c r="D21" t="s">
        <v>236</v>
      </c>
      <c r="F21" s="66">
        <v>0</v>
      </c>
      <c r="G21" s="66">
        <v>0</v>
      </c>
      <c r="H21" s="66">
        <v>0</v>
      </c>
      <c r="I21" s="67">
        <v>0</v>
      </c>
      <c r="J21" s="67">
        <v>0</v>
      </c>
      <c r="K21" s="67">
        <v>0</v>
      </c>
    </row>
    <row r="22" spans="1:11">
      <c r="A22" s="68" t="s">
        <v>240</v>
      </c>
      <c r="B22" s="14"/>
      <c r="C22" s="14"/>
      <c r="F22" s="70">
        <v>0</v>
      </c>
      <c r="H22" s="70">
        <v>0</v>
      </c>
      <c r="J22" s="69">
        <v>0</v>
      </c>
      <c r="K22" s="69">
        <v>0</v>
      </c>
    </row>
    <row r="23" spans="1:11">
      <c r="A23" s="68" t="s">
        <v>825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t="s">
        <v>236</v>
      </c>
      <c r="B24" t="s">
        <v>236</v>
      </c>
      <c r="C24" t="s">
        <v>236</v>
      </c>
      <c r="D24" t="s">
        <v>236</v>
      </c>
      <c r="F24" s="66">
        <v>0</v>
      </c>
      <c r="G24" s="66">
        <v>0</v>
      </c>
      <c r="H24" s="66">
        <v>0</v>
      </c>
      <c r="I24" s="67">
        <v>0</v>
      </c>
      <c r="J24" s="67">
        <v>0</v>
      </c>
      <c r="K24" s="67">
        <v>0</v>
      </c>
    </row>
    <row r="25" spans="1:11">
      <c r="A25" s="68" t="s">
        <v>828</v>
      </c>
      <c r="B25" s="14"/>
      <c r="C25" s="14"/>
      <c r="F25" s="70">
        <v>0</v>
      </c>
      <c r="H25" s="70">
        <v>0</v>
      </c>
      <c r="J25" s="69">
        <v>0</v>
      </c>
      <c r="K25" s="69">
        <v>0</v>
      </c>
    </row>
    <row r="26" spans="1:11">
      <c r="A26" t="s">
        <v>236</v>
      </c>
      <c r="B26" t="s">
        <v>236</v>
      </c>
      <c r="C26" t="s">
        <v>236</v>
      </c>
      <c r="D26" t="s">
        <v>236</v>
      </c>
      <c r="F26" s="66">
        <v>0</v>
      </c>
      <c r="G26" s="66">
        <v>0</v>
      </c>
      <c r="H26" s="66">
        <v>0</v>
      </c>
      <c r="I26" s="67">
        <v>0</v>
      </c>
      <c r="J26" s="67">
        <v>0</v>
      </c>
      <c r="K26" s="67">
        <v>0</v>
      </c>
    </row>
    <row r="27" spans="1:11">
      <c r="A27" s="68" t="s">
        <v>827</v>
      </c>
      <c r="B27" s="14"/>
      <c r="C27" s="14"/>
      <c r="F27" s="70">
        <v>0</v>
      </c>
      <c r="H27" s="70">
        <v>0</v>
      </c>
      <c r="J27" s="69">
        <v>0</v>
      </c>
      <c r="K27" s="69">
        <v>0</v>
      </c>
    </row>
    <row r="28" spans="1:11">
      <c r="A28" t="s">
        <v>236</v>
      </c>
      <c r="B28" t="s">
        <v>236</v>
      </c>
      <c r="C28" t="s">
        <v>236</v>
      </c>
      <c r="D28" t="s">
        <v>236</v>
      </c>
      <c r="F28" s="66">
        <v>0</v>
      </c>
      <c r="G28" s="66">
        <v>0</v>
      </c>
      <c r="H28" s="66">
        <v>0</v>
      </c>
      <c r="I28" s="67">
        <v>0</v>
      </c>
      <c r="J28" s="67">
        <v>0</v>
      </c>
      <c r="K28" s="67">
        <v>0</v>
      </c>
    </row>
    <row r="29" spans="1:11">
      <c r="A29" s="68" t="s">
        <v>829</v>
      </c>
      <c r="B29" s="14"/>
      <c r="C29" s="14"/>
      <c r="F29" s="70">
        <v>0</v>
      </c>
      <c r="H29" s="70">
        <v>0</v>
      </c>
      <c r="J29" s="69">
        <v>0</v>
      </c>
      <c r="K29" s="69">
        <v>0</v>
      </c>
    </row>
    <row r="30" spans="1:11">
      <c r="A30" t="s">
        <v>236</v>
      </c>
      <c r="B30" t="s">
        <v>236</v>
      </c>
      <c r="C30" t="s">
        <v>236</v>
      </c>
      <c r="D30" t="s">
        <v>236</v>
      </c>
      <c r="F30" s="66">
        <v>0</v>
      </c>
      <c r="G30" s="66">
        <v>0</v>
      </c>
      <c r="H30" s="66">
        <v>0</v>
      </c>
      <c r="I30" s="67">
        <v>0</v>
      </c>
      <c r="J30" s="67">
        <v>0</v>
      </c>
      <c r="K30" s="67">
        <v>0</v>
      </c>
    </row>
    <row r="31" spans="1:11">
      <c r="A31" s="68" t="s">
        <v>497</v>
      </c>
      <c r="B31" s="14"/>
      <c r="C31" s="14"/>
      <c r="F31" s="70">
        <v>0</v>
      </c>
      <c r="H31" s="70">
        <v>0</v>
      </c>
      <c r="J31" s="69">
        <v>0</v>
      </c>
      <c r="K31" s="69">
        <v>0</v>
      </c>
    </row>
    <row r="32" spans="1:11">
      <c r="A32" t="s">
        <v>236</v>
      </c>
      <c r="B32" t="s">
        <v>236</v>
      </c>
      <c r="C32" t="s">
        <v>236</v>
      </c>
      <c r="D32" t="s">
        <v>236</v>
      </c>
      <c r="F32" s="66">
        <v>0</v>
      </c>
      <c r="G32" s="66">
        <v>0</v>
      </c>
      <c r="H32" s="66">
        <v>0</v>
      </c>
      <c r="I32" s="67">
        <v>0</v>
      </c>
      <c r="J32" s="67">
        <v>0</v>
      </c>
      <c r="K32" s="67">
        <v>0</v>
      </c>
    </row>
    <row r="33" spans="1:3">
      <c r="A33" s="86" t="s">
        <v>242</v>
      </c>
      <c r="B33" s="14"/>
      <c r="C33" s="14"/>
    </row>
    <row r="34" spans="1:3">
      <c r="A34" s="86" t="s">
        <v>290</v>
      </c>
      <c r="B34" s="14"/>
      <c r="C34" s="14"/>
    </row>
    <row r="35" spans="1:3">
      <c r="A35" s="86" t="s">
        <v>291</v>
      </c>
      <c r="B35" s="14"/>
      <c r="C35" s="14"/>
    </row>
    <row r="36" spans="1:3">
      <c r="A36" s="86" t="s">
        <v>292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V531"/>
  <sheetViews>
    <sheetView rightToLeft="1" workbookViewId="0">
      <selection activeCell="A7" sqref="A7"/>
    </sheetView>
  </sheetViews>
  <sheetFormatPr defaultColWidth="9.140625" defaultRowHeight="18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customWidth="1"/>
    <col min="12" max="12" width="6.7109375" style="14" customWidth="1"/>
    <col min="13" max="13" width="7.7109375" style="14" customWidth="1"/>
    <col min="14" max="14" width="7.140625" style="14" customWidth="1"/>
    <col min="15" max="15" width="6" style="14" customWidth="1"/>
    <col min="16" max="16" width="7.85546875" style="14" customWidth="1"/>
    <col min="17" max="17" width="8.140625" style="14" customWidth="1"/>
    <col min="18" max="18" width="6.28515625" style="14" customWidth="1"/>
    <col min="19" max="19" width="8" style="14" customWidth="1"/>
    <col min="20" max="20" width="8.7109375" style="14" customWidth="1"/>
    <col min="21" max="21" width="10" style="14" customWidth="1"/>
    <col min="22" max="22" width="9.5703125" style="14" customWidth="1"/>
    <col min="23" max="23" width="6.140625" style="14" customWidth="1"/>
    <col min="24" max="25" width="5.7109375" style="14" customWidth="1"/>
    <col min="26" max="26" width="6.85546875" style="14" customWidth="1"/>
    <col min="27" max="27" width="6.42578125" style="14" customWidth="1"/>
    <col min="28" max="28" width="6.7109375" style="14" customWidth="1"/>
    <col min="29" max="29" width="7.28515625" style="14" customWidth="1"/>
    <col min="30" max="41" width="5.7109375" style="14" customWidth="1"/>
    <col min="42" max="16384" width="9.140625" style="14"/>
  </cols>
  <sheetData>
    <row r="1" spans="1:48">
      <c r="A1" s="2" t="s">
        <v>0</v>
      </c>
      <c r="B1" t="s">
        <v>196</v>
      </c>
    </row>
    <row r="2" spans="1:48">
      <c r="A2" s="2" t="s">
        <v>1</v>
      </c>
      <c r="B2" t="s">
        <v>197</v>
      </c>
    </row>
    <row r="3" spans="1:48">
      <c r="A3" s="2" t="s">
        <v>2</v>
      </c>
      <c r="B3" t="s">
        <v>198</v>
      </c>
    </row>
    <row r="4" spans="1:48">
      <c r="A4" s="2" t="s">
        <v>3</v>
      </c>
      <c r="B4" t="s">
        <v>199</v>
      </c>
    </row>
    <row r="5" spans="1:48" ht="26.25" customHeight="1">
      <c r="A5" s="100" t="s">
        <v>135</v>
      </c>
      <c r="B5" s="101"/>
      <c r="C5" s="101"/>
      <c r="D5" s="101"/>
      <c r="E5" s="101"/>
      <c r="F5" s="101"/>
      <c r="G5" s="101"/>
      <c r="H5" s="101"/>
      <c r="I5" s="101"/>
      <c r="J5" s="102"/>
    </row>
    <row r="6" spans="1:48" ht="26.25" customHeight="1">
      <c r="A6" s="100" t="s">
        <v>142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48" s="16" customFormat="1">
      <c r="A7" s="41" t="s">
        <v>95</v>
      </c>
      <c r="B7" s="42" t="s">
        <v>48</v>
      </c>
      <c r="C7" s="42" t="s">
        <v>83</v>
      </c>
      <c r="D7" s="42" t="s">
        <v>52</v>
      </c>
      <c r="E7" s="42" t="s">
        <v>70</v>
      </c>
      <c r="F7" s="42" t="s">
        <v>186</v>
      </c>
      <c r="G7" s="42" t="s">
        <v>187</v>
      </c>
      <c r="H7" s="42" t="s">
        <v>5</v>
      </c>
      <c r="I7" s="42" t="s">
        <v>56</v>
      </c>
      <c r="J7" s="43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7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4">
        <v>-61410312</v>
      </c>
      <c r="G10" s="7"/>
      <c r="H10" s="64">
        <v>40.908427595150002</v>
      </c>
      <c r="I10" s="65">
        <v>1</v>
      </c>
      <c r="J10" s="65">
        <v>0</v>
      </c>
      <c r="AV10" s="14"/>
    </row>
    <row r="11" spans="1:48">
      <c r="A11" s="68" t="s">
        <v>202</v>
      </c>
      <c r="B11" s="14"/>
      <c r="C11" s="14"/>
      <c r="F11" s="70">
        <v>-61410312</v>
      </c>
      <c r="H11" s="70">
        <v>40.908427595150002</v>
      </c>
      <c r="I11" s="69">
        <v>1</v>
      </c>
      <c r="J11" s="69">
        <v>0</v>
      </c>
    </row>
    <row r="12" spans="1:48">
      <c r="A12" s="68" t="s">
        <v>825</v>
      </c>
      <c r="B12" s="14"/>
      <c r="C12" s="14"/>
      <c r="F12" s="70">
        <v>0</v>
      </c>
      <c r="H12" s="70">
        <v>0</v>
      </c>
      <c r="I12" s="69">
        <v>0</v>
      </c>
      <c r="J12" s="69">
        <v>0</v>
      </c>
    </row>
    <row r="13" spans="1:48">
      <c r="A13" t="s">
        <v>236</v>
      </c>
      <c r="B13" t="s">
        <v>236</v>
      </c>
      <c r="C13" t="s">
        <v>236</v>
      </c>
      <c r="D13" t="s">
        <v>236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</row>
    <row r="14" spans="1:48">
      <c r="A14" s="68" t="s">
        <v>826</v>
      </c>
      <c r="B14" s="14"/>
      <c r="C14" s="14"/>
      <c r="F14" s="70">
        <v>-61410312</v>
      </c>
      <c r="H14" s="70">
        <v>40.908427595150002</v>
      </c>
      <c r="I14" s="69">
        <v>1</v>
      </c>
      <c r="J14" s="69">
        <v>0</v>
      </c>
    </row>
    <row r="15" spans="1:48">
      <c r="A15" t="s">
        <v>1001</v>
      </c>
      <c r="B15" t="s">
        <v>1002</v>
      </c>
      <c r="C15" t="s">
        <v>122</v>
      </c>
      <c r="D15" t="s">
        <v>109</v>
      </c>
      <c r="E15" t="s">
        <v>941</v>
      </c>
      <c r="F15" s="66">
        <v>-20987312</v>
      </c>
      <c r="G15" s="66">
        <v>-3.4882352108919235</v>
      </c>
      <c r="H15" s="66">
        <v>732.086807003746</v>
      </c>
      <c r="I15" s="67">
        <v>17.895700000000001</v>
      </c>
      <c r="J15" s="67">
        <v>4.0000000000000002E-4</v>
      </c>
    </row>
    <row r="16" spans="1:48">
      <c r="A16" t="s">
        <v>1003</v>
      </c>
      <c r="B16" t="s">
        <v>1004</v>
      </c>
      <c r="C16" t="s">
        <v>122</v>
      </c>
      <c r="D16" t="s">
        <v>105</v>
      </c>
      <c r="E16" t="s">
        <v>941</v>
      </c>
      <c r="F16" s="66">
        <v>-40423000</v>
      </c>
      <c r="G16" s="66">
        <v>1.70986413529079</v>
      </c>
      <c r="H16" s="66">
        <v>-691.17837940859602</v>
      </c>
      <c r="I16" s="67">
        <v>-16.895700000000001</v>
      </c>
      <c r="J16" s="67">
        <v>-4.0000000000000002E-4</v>
      </c>
    </row>
    <row r="17" spans="1:10">
      <c r="A17" s="68" t="s">
        <v>1000</v>
      </c>
      <c r="B17" s="14"/>
      <c r="C17" s="14"/>
      <c r="F17" s="70">
        <v>0</v>
      </c>
      <c r="H17" s="70">
        <v>0</v>
      </c>
      <c r="I17" s="69">
        <v>0</v>
      </c>
      <c r="J17" s="69">
        <v>0</v>
      </c>
    </row>
    <row r="18" spans="1:10">
      <c r="A18" t="s">
        <v>236</v>
      </c>
      <c r="B18" t="s">
        <v>236</v>
      </c>
      <c r="C18" t="s">
        <v>236</v>
      </c>
      <c r="D18" t="s">
        <v>236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</row>
    <row r="19" spans="1:10">
      <c r="A19" s="68" t="s">
        <v>827</v>
      </c>
      <c r="B19" s="14"/>
      <c r="C19" s="14"/>
      <c r="F19" s="70">
        <v>0</v>
      </c>
      <c r="H19" s="70">
        <v>0</v>
      </c>
      <c r="I19" s="69">
        <v>0</v>
      </c>
      <c r="J19" s="69">
        <v>0</v>
      </c>
    </row>
    <row r="20" spans="1:10">
      <c r="A20" t="s">
        <v>236</v>
      </c>
      <c r="B20" t="s">
        <v>236</v>
      </c>
      <c r="C20" t="s">
        <v>236</v>
      </c>
      <c r="D20" t="s">
        <v>236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</row>
    <row r="21" spans="1:10">
      <c r="A21" s="68" t="s">
        <v>497</v>
      </c>
      <c r="B21" s="14"/>
      <c r="C21" s="14"/>
      <c r="F21" s="70">
        <v>0</v>
      </c>
      <c r="H21" s="70">
        <v>0</v>
      </c>
      <c r="I21" s="69">
        <v>0</v>
      </c>
      <c r="J21" s="69">
        <v>0</v>
      </c>
    </row>
    <row r="22" spans="1:10">
      <c r="A22" t="s">
        <v>236</v>
      </c>
      <c r="B22" t="s">
        <v>236</v>
      </c>
      <c r="C22" t="s">
        <v>236</v>
      </c>
      <c r="D22" t="s">
        <v>236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</row>
    <row r="23" spans="1:10">
      <c r="A23" s="68" t="s">
        <v>240</v>
      </c>
      <c r="B23" s="14"/>
      <c r="C23" s="14"/>
      <c r="F23" s="70">
        <v>0</v>
      </c>
      <c r="H23" s="70">
        <v>0</v>
      </c>
      <c r="I23" s="69">
        <v>0</v>
      </c>
      <c r="J23" s="69">
        <v>0</v>
      </c>
    </row>
    <row r="24" spans="1:10">
      <c r="A24" s="68" t="s">
        <v>825</v>
      </c>
      <c r="B24" s="14"/>
      <c r="C24" s="14"/>
      <c r="F24" s="70">
        <v>0</v>
      </c>
      <c r="H24" s="70">
        <v>0</v>
      </c>
      <c r="I24" s="69">
        <v>0</v>
      </c>
      <c r="J24" s="69">
        <v>0</v>
      </c>
    </row>
    <row r="25" spans="1:10">
      <c r="A25" t="s">
        <v>236</v>
      </c>
      <c r="B25" t="s">
        <v>236</v>
      </c>
      <c r="C25" t="s">
        <v>236</v>
      </c>
      <c r="D25" t="s">
        <v>236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</row>
    <row r="26" spans="1:10">
      <c r="A26" s="68" t="s">
        <v>828</v>
      </c>
      <c r="B26" s="14"/>
      <c r="C26" s="14"/>
      <c r="F26" s="70">
        <v>0</v>
      </c>
      <c r="H26" s="70">
        <v>0</v>
      </c>
      <c r="I26" s="69">
        <v>0</v>
      </c>
      <c r="J26" s="69">
        <v>0</v>
      </c>
    </row>
    <row r="27" spans="1:10">
      <c r="A27" t="s">
        <v>236</v>
      </c>
      <c r="B27" t="s">
        <v>236</v>
      </c>
      <c r="C27" t="s">
        <v>236</v>
      </c>
      <c r="D27" t="s">
        <v>236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</row>
    <row r="28" spans="1:10">
      <c r="A28" s="68" t="s">
        <v>827</v>
      </c>
      <c r="B28" s="14"/>
      <c r="C28" s="14"/>
      <c r="F28" s="70">
        <v>0</v>
      </c>
      <c r="H28" s="70">
        <v>0</v>
      </c>
      <c r="I28" s="69">
        <v>0</v>
      </c>
      <c r="J28" s="69">
        <v>0</v>
      </c>
    </row>
    <row r="29" spans="1:10">
      <c r="A29" t="s">
        <v>236</v>
      </c>
      <c r="B29" t="s">
        <v>236</v>
      </c>
      <c r="C29" t="s">
        <v>236</v>
      </c>
      <c r="D29" t="s">
        <v>236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</row>
    <row r="30" spans="1:10">
      <c r="A30" s="68" t="s">
        <v>497</v>
      </c>
      <c r="B30" s="14"/>
      <c r="C30" s="14"/>
      <c r="F30" s="70">
        <v>0</v>
      </c>
      <c r="H30" s="70">
        <v>0</v>
      </c>
      <c r="I30" s="69">
        <v>0</v>
      </c>
      <c r="J30" s="69">
        <v>0</v>
      </c>
    </row>
    <row r="31" spans="1:10">
      <c r="A31" t="s">
        <v>236</v>
      </c>
      <c r="B31" t="s">
        <v>236</v>
      </c>
      <c r="C31" t="s">
        <v>236</v>
      </c>
      <c r="D31" t="s">
        <v>236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</row>
    <row r="32" spans="1:10">
      <c r="A32" s="86" t="s">
        <v>242</v>
      </c>
      <c r="B32" s="14"/>
      <c r="C32" s="14"/>
    </row>
    <row r="33" spans="1:3">
      <c r="A33" s="86" t="s">
        <v>290</v>
      </c>
      <c r="B33" s="14"/>
      <c r="C33" s="14"/>
    </row>
    <row r="34" spans="1:3">
      <c r="A34" s="86" t="s">
        <v>291</v>
      </c>
      <c r="B34" s="14"/>
      <c r="C34" s="14"/>
    </row>
    <row r="35" spans="1:3">
      <c r="A35" s="86" t="s">
        <v>292</v>
      </c>
      <c r="B35" s="14"/>
      <c r="C35" s="14"/>
    </row>
    <row r="36" spans="1:3">
      <c r="B36" s="14"/>
      <c r="C36" s="14"/>
    </row>
    <row r="37" spans="1:3">
      <c r="B37" s="14"/>
      <c r="C37" s="14"/>
    </row>
    <row r="38" spans="1:3">
      <c r="B38" s="14"/>
      <c r="C38" s="14"/>
    </row>
    <row r="39" spans="1:3">
      <c r="B39" s="14"/>
      <c r="C39" s="14"/>
    </row>
    <row r="40" spans="1:3">
      <c r="B40" s="14"/>
      <c r="C40" s="14"/>
    </row>
    <row r="41" spans="1:3">
      <c r="B41" s="14"/>
      <c r="C41" s="14"/>
    </row>
    <row r="42" spans="1:3">
      <c r="B42" s="14"/>
      <c r="C42" s="14"/>
    </row>
    <row r="43" spans="1:3">
      <c r="B43" s="14"/>
      <c r="C43" s="14"/>
    </row>
    <row r="44" spans="1:3">
      <c r="B44" s="14"/>
      <c r="C44" s="14"/>
    </row>
    <row r="45" spans="1:3">
      <c r="B45" s="14"/>
      <c r="C45" s="14"/>
    </row>
    <row r="46" spans="1:3">
      <c r="B46" s="14"/>
      <c r="C46" s="14"/>
    </row>
    <row r="47" spans="1:3">
      <c r="B47" s="14"/>
      <c r="C47" s="14"/>
    </row>
    <row r="48" spans="1:3">
      <c r="B48" s="14"/>
      <c r="C48" s="14"/>
    </row>
    <row r="49" spans="2:3">
      <c r="B49" s="14"/>
      <c r="C49" s="14"/>
    </row>
    <row r="50" spans="2:3">
      <c r="B50" s="14"/>
      <c r="C50" s="14"/>
    </row>
    <row r="51" spans="2:3">
      <c r="B51" s="14"/>
      <c r="C51" s="14"/>
    </row>
    <row r="52" spans="2:3">
      <c r="B52" s="14"/>
      <c r="C52" s="14"/>
    </row>
    <row r="53" spans="2:3">
      <c r="B53" s="14"/>
      <c r="C53" s="14"/>
    </row>
    <row r="54" spans="2:3">
      <c r="B54" s="14"/>
      <c r="C54" s="14"/>
    </row>
    <row r="55" spans="2:3">
      <c r="B55" s="14"/>
      <c r="C55" s="14"/>
    </row>
    <row r="56" spans="2:3">
      <c r="B56" s="14"/>
      <c r="C56" s="14"/>
    </row>
    <row r="57" spans="2:3">
      <c r="B57" s="14"/>
      <c r="C57" s="14"/>
    </row>
    <row r="58" spans="2:3">
      <c r="B58" s="14"/>
      <c r="C58" s="14"/>
    </row>
    <row r="59" spans="2:3">
      <c r="B59" s="14"/>
      <c r="C59" s="14"/>
    </row>
    <row r="60" spans="2:3">
      <c r="B60" s="14"/>
      <c r="C60" s="14"/>
    </row>
    <row r="61" spans="2:3">
      <c r="B61" s="14"/>
      <c r="C61" s="14"/>
    </row>
    <row r="62" spans="2:3">
      <c r="B62" s="14"/>
      <c r="C62" s="14"/>
    </row>
    <row r="63" spans="2:3">
      <c r="B63" s="14"/>
      <c r="C63" s="14"/>
    </row>
    <row r="64" spans="2:3">
      <c r="B64" s="14"/>
      <c r="C64" s="14"/>
    </row>
    <row r="65" spans="2:3">
      <c r="B65" s="14"/>
      <c r="C65" s="14"/>
    </row>
    <row r="66" spans="2:3">
      <c r="B66" s="14"/>
      <c r="C66" s="14"/>
    </row>
    <row r="67" spans="2:3">
      <c r="B67" s="14"/>
      <c r="C67" s="14"/>
    </row>
    <row r="68" spans="2:3">
      <c r="B68" s="14"/>
      <c r="C68" s="14"/>
    </row>
    <row r="69" spans="2:3">
      <c r="B69" s="14"/>
      <c r="C69" s="14"/>
    </row>
    <row r="70" spans="2:3">
      <c r="B70" s="14"/>
      <c r="C70" s="14"/>
    </row>
    <row r="71" spans="2:3">
      <c r="B71" s="14"/>
      <c r="C71" s="14"/>
    </row>
    <row r="72" spans="2:3">
      <c r="B72" s="14"/>
      <c r="C72" s="14"/>
    </row>
    <row r="73" spans="2:3">
      <c r="B73" s="14"/>
      <c r="C73" s="14"/>
    </row>
    <row r="74" spans="2:3">
      <c r="B74" s="14"/>
      <c r="C74" s="14"/>
    </row>
    <row r="75" spans="2:3">
      <c r="B75" s="14"/>
      <c r="C75" s="14"/>
    </row>
    <row r="76" spans="2:3">
      <c r="B76" s="14"/>
      <c r="C76" s="14"/>
    </row>
    <row r="77" spans="2:3">
      <c r="B77" s="14"/>
      <c r="C77" s="14"/>
    </row>
    <row r="78" spans="2:3">
      <c r="B78" s="14"/>
      <c r="C78" s="14"/>
    </row>
    <row r="79" spans="2:3">
      <c r="B79" s="14"/>
      <c r="C79" s="14"/>
    </row>
    <row r="80" spans="2:3">
      <c r="B80" s="14"/>
      <c r="C80" s="14"/>
    </row>
    <row r="81" spans="2:3">
      <c r="B81" s="14"/>
      <c r="C81" s="14"/>
    </row>
    <row r="82" spans="2:3">
      <c r="B82" s="14"/>
      <c r="C82" s="14"/>
    </row>
    <row r="83" spans="2:3">
      <c r="B83" s="14"/>
      <c r="C83" s="14"/>
    </row>
    <row r="84" spans="2:3">
      <c r="B84" s="14"/>
      <c r="C84" s="14"/>
    </row>
    <row r="85" spans="2:3">
      <c r="B85" s="14"/>
      <c r="C85" s="14"/>
    </row>
    <row r="86" spans="2:3">
      <c r="B86" s="14"/>
      <c r="C86" s="14"/>
    </row>
    <row r="87" spans="2:3">
      <c r="B87" s="14"/>
      <c r="C87" s="14"/>
    </row>
    <row r="88" spans="2:3">
      <c r="B88" s="14"/>
      <c r="C88" s="14"/>
    </row>
    <row r="89" spans="2:3">
      <c r="B89" s="14"/>
      <c r="C89" s="14"/>
    </row>
    <row r="90" spans="2:3">
      <c r="B90" s="14"/>
      <c r="C90" s="14"/>
    </row>
    <row r="91" spans="2:3">
      <c r="B91" s="14"/>
      <c r="C91" s="14"/>
    </row>
    <row r="92" spans="2:3">
      <c r="B92" s="14"/>
      <c r="C92" s="14"/>
    </row>
    <row r="93" spans="2:3">
      <c r="B93" s="14"/>
      <c r="C93" s="14"/>
    </row>
    <row r="94" spans="2:3">
      <c r="B94" s="14"/>
      <c r="C94" s="14"/>
    </row>
    <row r="95" spans="2:3">
      <c r="B95" s="14"/>
      <c r="C95" s="14"/>
    </row>
    <row r="96" spans="2:3">
      <c r="B96" s="14"/>
      <c r="C96" s="14"/>
    </row>
    <row r="97" spans="2:3">
      <c r="B97" s="14"/>
      <c r="C97" s="14"/>
    </row>
    <row r="98" spans="2:3">
      <c r="B98" s="14"/>
      <c r="C98" s="14"/>
    </row>
    <row r="99" spans="2:3">
      <c r="B99" s="14"/>
      <c r="C99" s="14"/>
    </row>
    <row r="100" spans="2:3">
      <c r="B100" s="14"/>
      <c r="C100" s="14"/>
    </row>
    <row r="101" spans="2:3">
      <c r="B101" s="14"/>
      <c r="C101" s="14"/>
    </row>
    <row r="102" spans="2:3">
      <c r="B102" s="14"/>
      <c r="C102" s="14"/>
    </row>
    <row r="103" spans="2:3">
      <c r="B103" s="14"/>
      <c r="C103" s="14"/>
    </row>
    <row r="104" spans="2:3">
      <c r="B104" s="14"/>
      <c r="C104" s="14"/>
    </row>
    <row r="105" spans="2:3">
      <c r="B105" s="14"/>
      <c r="C105" s="14"/>
    </row>
    <row r="106" spans="2:3">
      <c r="B106" s="14"/>
      <c r="C106" s="14"/>
    </row>
    <row r="107" spans="2:3">
      <c r="B107" s="14"/>
      <c r="C107" s="14"/>
    </row>
    <row r="108" spans="2:3">
      <c r="B108" s="14"/>
      <c r="C108" s="14"/>
    </row>
    <row r="109" spans="2:3">
      <c r="B109" s="14"/>
      <c r="C109" s="14"/>
    </row>
    <row r="110" spans="2:3">
      <c r="B110" s="14"/>
      <c r="C110" s="14"/>
    </row>
    <row r="111" spans="2:3">
      <c r="B111" s="14"/>
      <c r="C111" s="14"/>
    </row>
    <row r="112" spans="2:3">
      <c r="B112" s="14"/>
      <c r="C112" s="14"/>
    </row>
    <row r="113" spans="2:3">
      <c r="B113" s="14"/>
      <c r="C113" s="14"/>
    </row>
    <row r="114" spans="2:3">
      <c r="B114" s="14"/>
      <c r="C114" s="14"/>
    </row>
    <row r="115" spans="2:3">
      <c r="B115" s="14"/>
      <c r="C115" s="14"/>
    </row>
    <row r="116" spans="2:3">
      <c r="B116" s="14"/>
      <c r="C116" s="14"/>
    </row>
    <row r="117" spans="2:3">
      <c r="B117" s="14"/>
      <c r="C117" s="14"/>
    </row>
    <row r="118" spans="2:3">
      <c r="B118" s="14"/>
      <c r="C118" s="14"/>
    </row>
    <row r="119" spans="2:3">
      <c r="B119" s="14"/>
      <c r="C119" s="14"/>
    </row>
    <row r="120" spans="2:3">
      <c r="B120" s="14"/>
      <c r="C120" s="14"/>
    </row>
    <row r="121" spans="2:3">
      <c r="B121" s="14"/>
      <c r="C121" s="14"/>
    </row>
    <row r="122" spans="2:3">
      <c r="B122" s="14"/>
      <c r="C122" s="14"/>
    </row>
    <row r="123" spans="2:3">
      <c r="B123" s="14"/>
      <c r="C123" s="14"/>
    </row>
    <row r="124" spans="2:3">
      <c r="B124" s="14"/>
      <c r="C124" s="14"/>
    </row>
    <row r="125" spans="2:3">
      <c r="B125" s="14"/>
      <c r="C125" s="14"/>
    </row>
    <row r="126" spans="2:3">
      <c r="B126" s="14"/>
      <c r="C126" s="14"/>
    </row>
    <row r="127" spans="2:3">
      <c r="B127" s="14"/>
      <c r="C127" s="14"/>
    </row>
    <row r="128" spans="2:3">
      <c r="B128" s="14"/>
      <c r="C128" s="14"/>
    </row>
    <row r="129" spans="2:3">
      <c r="B129" s="14"/>
      <c r="C129" s="14"/>
    </row>
    <row r="130" spans="2:3">
      <c r="B130" s="14"/>
      <c r="C130" s="14"/>
    </row>
    <row r="131" spans="2:3">
      <c r="B131" s="14"/>
      <c r="C131" s="14"/>
    </row>
    <row r="132" spans="2:3">
      <c r="B132" s="14"/>
      <c r="C132" s="14"/>
    </row>
    <row r="133" spans="2:3">
      <c r="B133" s="14"/>
      <c r="C133" s="14"/>
    </row>
    <row r="134" spans="2:3">
      <c r="B134" s="14"/>
      <c r="C134" s="14"/>
    </row>
    <row r="135" spans="2:3">
      <c r="B135" s="14"/>
      <c r="C135" s="14"/>
    </row>
    <row r="136" spans="2:3">
      <c r="B136" s="14"/>
      <c r="C136" s="14"/>
    </row>
    <row r="137" spans="2:3">
      <c r="B137" s="14"/>
      <c r="C137" s="14"/>
    </row>
    <row r="138" spans="2:3">
      <c r="B138" s="14"/>
      <c r="C138" s="14"/>
    </row>
    <row r="139" spans="2:3">
      <c r="B139" s="14"/>
      <c r="C139" s="14"/>
    </row>
    <row r="140" spans="2:3">
      <c r="B140" s="14"/>
      <c r="C140" s="14"/>
    </row>
    <row r="141" spans="2:3">
      <c r="B141" s="14"/>
      <c r="C141" s="14"/>
    </row>
    <row r="142" spans="2:3">
      <c r="B142" s="14"/>
      <c r="C142" s="14"/>
    </row>
    <row r="143" spans="2:3">
      <c r="B143" s="14"/>
      <c r="C143" s="14"/>
    </row>
    <row r="144" spans="2:3">
      <c r="B144" s="14"/>
      <c r="C144" s="14"/>
    </row>
    <row r="145" spans="2:3">
      <c r="B145" s="14"/>
      <c r="C145" s="14"/>
    </row>
    <row r="146" spans="2:3">
      <c r="B146" s="14"/>
      <c r="C146" s="14"/>
    </row>
    <row r="147" spans="2:3">
      <c r="B147" s="14"/>
      <c r="C147" s="14"/>
    </row>
    <row r="148" spans="2:3">
      <c r="B148" s="14"/>
      <c r="C148" s="14"/>
    </row>
    <row r="149" spans="2:3">
      <c r="B149" s="14"/>
      <c r="C149" s="14"/>
    </row>
    <row r="150" spans="2:3">
      <c r="B150" s="14"/>
      <c r="C150" s="14"/>
    </row>
    <row r="151" spans="2:3">
      <c r="B151" s="14"/>
      <c r="C151" s="14"/>
    </row>
    <row r="152" spans="2:3">
      <c r="B152" s="14"/>
      <c r="C152" s="14"/>
    </row>
    <row r="153" spans="2:3">
      <c r="B153" s="14"/>
      <c r="C153" s="14"/>
    </row>
    <row r="154" spans="2:3">
      <c r="B154" s="14"/>
      <c r="C154" s="14"/>
    </row>
    <row r="155" spans="2:3">
      <c r="B155" s="14"/>
      <c r="C155" s="14"/>
    </row>
    <row r="156" spans="2:3">
      <c r="B156" s="14"/>
      <c r="C156" s="14"/>
    </row>
    <row r="157" spans="2:3">
      <c r="B157" s="14"/>
      <c r="C157" s="14"/>
    </row>
    <row r="158" spans="2:3">
      <c r="B158" s="14"/>
      <c r="C158" s="14"/>
    </row>
    <row r="159" spans="2:3">
      <c r="B159" s="14"/>
      <c r="C159" s="14"/>
    </row>
    <row r="160" spans="2:3">
      <c r="B160" s="14"/>
      <c r="C160" s="14"/>
    </row>
    <row r="161" spans="2:3">
      <c r="B161" s="14"/>
      <c r="C161" s="14"/>
    </row>
    <row r="162" spans="2:3">
      <c r="B162" s="14"/>
      <c r="C162" s="14"/>
    </row>
    <row r="163" spans="2:3">
      <c r="B163" s="14"/>
      <c r="C163" s="14"/>
    </row>
    <row r="164" spans="2:3">
      <c r="B164" s="14"/>
      <c r="C164" s="14"/>
    </row>
    <row r="165" spans="2:3">
      <c r="B165" s="14"/>
      <c r="C165" s="14"/>
    </row>
    <row r="166" spans="2:3">
      <c r="B166" s="14"/>
      <c r="C166" s="14"/>
    </row>
    <row r="167" spans="2:3">
      <c r="B167" s="14"/>
      <c r="C167" s="14"/>
    </row>
    <row r="168" spans="2:3">
      <c r="B168" s="14"/>
      <c r="C168" s="14"/>
    </row>
    <row r="169" spans="2:3">
      <c r="B169" s="14"/>
      <c r="C169" s="14"/>
    </row>
    <row r="170" spans="2:3">
      <c r="B170" s="14"/>
      <c r="C170" s="14"/>
    </row>
    <row r="171" spans="2:3">
      <c r="B171" s="14"/>
      <c r="C171" s="14"/>
    </row>
    <row r="172" spans="2:3">
      <c r="B172" s="14"/>
      <c r="C172" s="14"/>
    </row>
    <row r="173" spans="2:3">
      <c r="B173" s="14"/>
      <c r="C173" s="14"/>
    </row>
    <row r="174" spans="2:3">
      <c r="B174" s="14"/>
      <c r="C174" s="14"/>
    </row>
    <row r="175" spans="2:3">
      <c r="B175" s="14"/>
      <c r="C175" s="14"/>
    </row>
    <row r="176" spans="2:3">
      <c r="B176" s="14"/>
      <c r="C176" s="14"/>
    </row>
    <row r="177" spans="2:3">
      <c r="B177" s="14"/>
      <c r="C177" s="14"/>
    </row>
    <row r="178" spans="2:3">
      <c r="B178" s="14"/>
      <c r="C178" s="14"/>
    </row>
    <row r="179" spans="2:3">
      <c r="B179" s="14"/>
      <c r="C179" s="14"/>
    </row>
    <row r="180" spans="2:3">
      <c r="B180" s="14"/>
      <c r="C180" s="14"/>
    </row>
    <row r="181" spans="2:3">
      <c r="B181" s="14"/>
      <c r="C181" s="14"/>
    </row>
    <row r="182" spans="2:3">
      <c r="B182" s="14"/>
      <c r="C182" s="14"/>
    </row>
    <row r="183" spans="2:3">
      <c r="B183" s="14"/>
      <c r="C183" s="14"/>
    </row>
    <row r="184" spans="2:3">
      <c r="B184" s="14"/>
      <c r="C184" s="14"/>
    </row>
    <row r="185" spans="2:3">
      <c r="B185" s="14"/>
      <c r="C185" s="14"/>
    </row>
    <row r="186" spans="2:3">
      <c r="B186" s="14"/>
      <c r="C186" s="14"/>
    </row>
    <row r="187" spans="2:3">
      <c r="B187" s="14"/>
      <c r="C187" s="14"/>
    </row>
    <row r="188" spans="2:3">
      <c r="B188" s="14"/>
      <c r="C188" s="14"/>
    </row>
    <row r="189" spans="2:3">
      <c r="B189" s="14"/>
      <c r="C189" s="14"/>
    </row>
    <row r="190" spans="2:3">
      <c r="B190" s="14"/>
      <c r="C190" s="14"/>
    </row>
    <row r="191" spans="2:3">
      <c r="B191" s="14"/>
      <c r="C191" s="14"/>
    </row>
    <row r="192" spans="2:3">
      <c r="B192" s="14"/>
      <c r="C192" s="14"/>
    </row>
    <row r="193" spans="2:3">
      <c r="B193" s="14"/>
      <c r="C193" s="14"/>
    </row>
    <row r="194" spans="2:3">
      <c r="B194" s="14"/>
      <c r="C194" s="14"/>
    </row>
    <row r="195" spans="2:3">
      <c r="B195" s="14"/>
      <c r="C195" s="14"/>
    </row>
    <row r="196" spans="2:3">
      <c r="B196" s="14"/>
      <c r="C196" s="14"/>
    </row>
    <row r="197" spans="2:3">
      <c r="B197" s="14"/>
      <c r="C197" s="14"/>
    </row>
    <row r="198" spans="2:3">
      <c r="B198" s="14"/>
      <c r="C198" s="14"/>
    </row>
    <row r="199" spans="2:3">
      <c r="B199" s="14"/>
      <c r="C199" s="14"/>
    </row>
    <row r="200" spans="2:3">
      <c r="B200" s="14"/>
      <c r="C200" s="14"/>
    </row>
    <row r="201" spans="2:3">
      <c r="B201" s="14"/>
      <c r="C201" s="14"/>
    </row>
    <row r="202" spans="2:3">
      <c r="B202" s="14"/>
      <c r="C202" s="14"/>
    </row>
    <row r="203" spans="2:3">
      <c r="B203" s="14"/>
      <c r="C203" s="14"/>
    </row>
    <row r="204" spans="2:3">
      <c r="B204" s="14"/>
      <c r="C204" s="14"/>
    </row>
    <row r="205" spans="2:3">
      <c r="B205" s="14"/>
      <c r="C205" s="14"/>
    </row>
    <row r="206" spans="2:3">
      <c r="B206" s="14"/>
      <c r="C206" s="14"/>
    </row>
    <row r="207" spans="2:3">
      <c r="B207" s="14"/>
      <c r="C207" s="14"/>
    </row>
    <row r="208" spans="2:3">
      <c r="B208" s="14"/>
      <c r="C208" s="14"/>
    </row>
    <row r="209" spans="2:3">
      <c r="B209" s="14"/>
      <c r="C209" s="14"/>
    </row>
    <row r="210" spans="2:3">
      <c r="B210" s="14"/>
      <c r="C210" s="14"/>
    </row>
    <row r="211" spans="2:3">
      <c r="B211" s="14"/>
      <c r="C211" s="14"/>
    </row>
    <row r="212" spans="2:3">
      <c r="B212" s="14"/>
      <c r="C212" s="14"/>
    </row>
    <row r="213" spans="2:3">
      <c r="B213" s="14"/>
      <c r="C213" s="14"/>
    </row>
    <row r="214" spans="2:3">
      <c r="B214" s="14"/>
      <c r="C214" s="14"/>
    </row>
    <row r="215" spans="2:3">
      <c r="B215" s="14"/>
      <c r="C215" s="14"/>
    </row>
    <row r="216" spans="2:3">
      <c r="B216" s="14"/>
      <c r="C216" s="14"/>
    </row>
    <row r="217" spans="2:3">
      <c r="B217" s="14"/>
      <c r="C217" s="14"/>
    </row>
    <row r="218" spans="2:3">
      <c r="B218" s="14"/>
      <c r="C218" s="14"/>
    </row>
    <row r="219" spans="2:3">
      <c r="B219" s="14"/>
      <c r="C219" s="14"/>
    </row>
    <row r="220" spans="2:3">
      <c r="B220" s="14"/>
      <c r="C220" s="14"/>
    </row>
    <row r="221" spans="2:3">
      <c r="B221" s="14"/>
      <c r="C221" s="14"/>
    </row>
    <row r="222" spans="2:3">
      <c r="B222" s="14"/>
      <c r="C222" s="14"/>
    </row>
    <row r="223" spans="2:3">
      <c r="B223" s="14"/>
      <c r="C223" s="14"/>
    </row>
    <row r="224" spans="2:3">
      <c r="B224" s="14"/>
      <c r="C224" s="14"/>
    </row>
    <row r="225" spans="2:3">
      <c r="B225" s="14"/>
      <c r="C225" s="14"/>
    </row>
    <row r="226" spans="2:3">
      <c r="B226" s="14"/>
      <c r="C226" s="14"/>
    </row>
    <row r="227" spans="2:3">
      <c r="B227" s="14"/>
      <c r="C227" s="14"/>
    </row>
    <row r="228" spans="2:3">
      <c r="B228" s="14"/>
      <c r="C228" s="14"/>
    </row>
    <row r="229" spans="2:3">
      <c r="B229" s="14"/>
      <c r="C229" s="14"/>
    </row>
    <row r="230" spans="2:3">
      <c r="B230" s="14"/>
      <c r="C230" s="14"/>
    </row>
    <row r="231" spans="2:3">
      <c r="B231" s="14"/>
      <c r="C231" s="14"/>
    </row>
    <row r="232" spans="2:3">
      <c r="B232" s="14"/>
      <c r="C232" s="14"/>
    </row>
    <row r="233" spans="2:3">
      <c r="B233" s="14"/>
      <c r="C233" s="14"/>
    </row>
    <row r="234" spans="2:3">
      <c r="B234" s="14"/>
      <c r="C234" s="14"/>
    </row>
    <row r="235" spans="2:3">
      <c r="B235" s="14"/>
      <c r="C235" s="14"/>
    </row>
    <row r="236" spans="2:3">
      <c r="B236" s="14"/>
      <c r="C236" s="14"/>
    </row>
    <row r="237" spans="2:3">
      <c r="B237" s="14"/>
      <c r="C237" s="14"/>
    </row>
    <row r="238" spans="2:3">
      <c r="B238" s="14"/>
      <c r="C238" s="14"/>
    </row>
    <row r="239" spans="2:3">
      <c r="B239" s="14"/>
      <c r="C239" s="14"/>
    </row>
    <row r="240" spans="2:3">
      <c r="B240" s="14"/>
      <c r="C240" s="14"/>
    </row>
    <row r="241" spans="2:3">
      <c r="B241" s="14"/>
      <c r="C241" s="14"/>
    </row>
    <row r="242" spans="2:3">
      <c r="B242" s="14"/>
      <c r="C242" s="14"/>
    </row>
    <row r="243" spans="2:3">
      <c r="B243" s="14"/>
      <c r="C243" s="14"/>
    </row>
    <row r="244" spans="2:3">
      <c r="B244" s="14"/>
      <c r="C244" s="14"/>
    </row>
    <row r="245" spans="2:3">
      <c r="B245" s="14"/>
      <c r="C245" s="14"/>
    </row>
    <row r="246" spans="2:3">
      <c r="B246" s="14"/>
      <c r="C246" s="14"/>
    </row>
    <row r="247" spans="2:3">
      <c r="B247" s="14"/>
      <c r="C247" s="14"/>
    </row>
    <row r="248" spans="2:3">
      <c r="B248" s="14"/>
      <c r="C248" s="14"/>
    </row>
    <row r="249" spans="2:3">
      <c r="B249" s="14"/>
      <c r="C249" s="14"/>
    </row>
    <row r="250" spans="2:3">
      <c r="B250" s="14"/>
      <c r="C250" s="14"/>
    </row>
    <row r="251" spans="2:3">
      <c r="B251" s="14"/>
      <c r="C251" s="14"/>
    </row>
    <row r="252" spans="2:3">
      <c r="B252" s="14"/>
      <c r="C252" s="14"/>
    </row>
    <row r="253" spans="2:3">
      <c r="B253" s="14"/>
      <c r="C253" s="14"/>
    </row>
    <row r="254" spans="2:3">
      <c r="B254" s="14"/>
      <c r="C254" s="14"/>
    </row>
    <row r="255" spans="2:3">
      <c r="B255" s="14"/>
      <c r="C255" s="14"/>
    </row>
    <row r="256" spans="2:3">
      <c r="B256" s="14"/>
      <c r="C256" s="14"/>
    </row>
    <row r="257" spans="2:3">
      <c r="B257" s="14"/>
      <c r="C257" s="14"/>
    </row>
    <row r="258" spans="2:3">
      <c r="B258" s="14"/>
      <c r="C258" s="14"/>
    </row>
    <row r="259" spans="2:3">
      <c r="B259" s="14"/>
      <c r="C259" s="14"/>
    </row>
    <row r="260" spans="2:3">
      <c r="B260" s="14"/>
      <c r="C260" s="14"/>
    </row>
    <row r="261" spans="2:3">
      <c r="B261" s="14"/>
      <c r="C261" s="14"/>
    </row>
    <row r="262" spans="2:3">
      <c r="B262" s="14"/>
      <c r="C262" s="14"/>
    </row>
    <row r="263" spans="2:3">
      <c r="B263" s="14"/>
      <c r="C263" s="14"/>
    </row>
    <row r="264" spans="2:3">
      <c r="B264" s="14"/>
      <c r="C264" s="14"/>
    </row>
    <row r="265" spans="2:3">
      <c r="B265" s="14"/>
      <c r="C265" s="14"/>
    </row>
    <row r="266" spans="2:3">
      <c r="B266" s="14"/>
      <c r="C266" s="14"/>
    </row>
    <row r="267" spans="2:3">
      <c r="B267" s="14"/>
      <c r="C267" s="14"/>
    </row>
    <row r="268" spans="2:3">
      <c r="B268" s="14"/>
      <c r="C268" s="14"/>
    </row>
    <row r="269" spans="2:3">
      <c r="B269" s="14"/>
      <c r="C269" s="14"/>
    </row>
    <row r="270" spans="2:3">
      <c r="B270" s="14"/>
      <c r="C270" s="14"/>
    </row>
    <row r="271" spans="2:3">
      <c r="B271" s="14"/>
      <c r="C271" s="14"/>
    </row>
    <row r="272" spans="2:3">
      <c r="B272" s="14"/>
      <c r="C272" s="14"/>
    </row>
    <row r="273" spans="2:3">
      <c r="B273" s="14"/>
      <c r="C273" s="14"/>
    </row>
    <row r="274" spans="2:3">
      <c r="B274" s="14"/>
      <c r="C274" s="14"/>
    </row>
    <row r="275" spans="2:3">
      <c r="B275" s="14"/>
      <c r="C275" s="14"/>
    </row>
    <row r="276" spans="2:3">
      <c r="B276" s="14"/>
      <c r="C276" s="14"/>
    </row>
    <row r="277" spans="2:3">
      <c r="B277" s="14"/>
      <c r="C277" s="14"/>
    </row>
    <row r="278" spans="2:3">
      <c r="B278" s="14"/>
      <c r="C278" s="14"/>
    </row>
    <row r="279" spans="2:3">
      <c r="B279" s="14"/>
      <c r="C279" s="14"/>
    </row>
    <row r="280" spans="2:3">
      <c r="B280" s="14"/>
      <c r="C280" s="14"/>
    </row>
    <row r="281" spans="2:3">
      <c r="B281" s="14"/>
      <c r="C281" s="14"/>
    </row>
    <row r="282" spans="2:3">
      <c r="B282" s="14"/>
      <c r="C282" s="14"/>
    </row>
    <row r="283" spans="2:3">
      <c r="B283" s="14"/>
      <c r="C283" s="14"/>
    </row>
    <row r="284" spans="2:3">
      <c r="B284" s="14"/>
      <c r="C284" s="14"/>
    </row>
    <row r="285" spans="2:3">
      <c r="B285" s="14"/>
      <c r="C285" s="14"/>
    </row>
    <row r="286" spans="2:3">
      <c r="B286" s="14"/>
      <c r="C286" s="14"/>
    </row>
    <row r="287" spans="2:3">
      <c r="B287" s="14"/>
      <c r="C287" s="14"/>
    </row>
    <row r="288" spans="2:3">
      <c r="B288" s="14"/>
      <c r="C288" s="14"/>
    </row>
    <row r="289" spans="2:3">
      <c r="B289" s="14"/>
      <c r="C289" s="14"/>
    </row>
    <row r="290" spans="2:3">
      <c r="B290" s="14"/>
      <c r="C290" s="14"/>
    </row>
    <row r="291" spans="2:3">
      <c r="B291" s="14"/>
      <c r="C291" s="14"/>
    </row>
    <row r="292" spans="2:3">
      <c r="B292" s="14"/>
      <c r="C292" s="14"/>
    </row>
    <row r="293" spans="2:3">
      <c r="B293" s="14"/>
      <c r="C293" s="14"/>
    </row>
    <row r="294" spans="2:3">
      <c r="B294" s="14"/>
      <c r="C294" s="14"/>
    </row>
    <row r="295" spans="2:3">
      <c r="B295" s="14"/>
      <c r="C295" s="14"/>
    </row>
    <row r="296" spans="2:3">
      <c r="B296" s="14"/>
      <c r="C296" s="14"/>
    </row>
    <row r="297" spans="2:3">
      <c r="B297" s="14"/>
      <c r="C297" s="14"/>
    </row>
    <row r="298" spans="2:3">
      <c r="B298" s="14"/>
      <c r="C298" s="14"/>
    </row>
    <row r="299" spans="2:3">
      <c r="B299" s="14"/>
      <c r="C299" s="14"/>
    </row>
    <row r="300" spans="2:3">
      <c r="B300" s="14"/>
      <c r="C300" s="14"/>
    </row>
    <row r="301" spans="2:3">
      <c r="B301" s="14"/>
      <c r="C301" s="14"/>
    </row>
    <row r="302" spans="2:3">
      <c r="B302" s="14"/>
      <c r="C302" s="14"/>
    </row>
    <row r="303" spans="2:3">
      <c r="B303" s="14"/>
      <c r="C303" s="14"/>
    </row>
    <row r="304" spans="2:3">
      <c r="B304" s="14"/>
      <c r="C304" s="14"/>
    </row>
    <row r="305" spans="2:3">
      <c r="B305" s="14"/>
      <c r="C305" s="14"/>
    </row>
    <row r="306" spans="2:3">
      <c r="B306" s="14"/>
      <c r="C306" s="14"/>
    </row>
    <row r="307" spans="2:3">
      <c r="B307" s="14"/>
      <c r="C307" s="14"/>
    </row>
    <row r="308" spans="2:3">
      <c r="B308" s="14"/>
      <c r="C308" s="14"/>
    </row>
    <row r="309" spans="2:3">
      <c r="B309" s="14"/>
      <c r="C309" s="14"/>
    </row>
    <row r="310" spans="2:3">
      <c r="B310" s="14"/>
      <c r="C310" s="14"/>
    </row>
    <row r="311" spans="2:3">
      <c r="B311" s="14"/>
      <c r="C311" s="14"/>
    </row>
    <row r="312" spans="2:3">
      <c r="B312" s="14"/>
      <c r="C312" s="14"/>
    </row>
    <row r="313" spans="2:3">
      <c r="B313" s="14"/>
      <c r="C313" s="14"/>
    </row>
    <row r="314" spans="2:3">
      <c r="B314" s="14"/>
      <c r="C314" s="14"/>
    </row>
    <row r="315" spans="2:3">
      <c r="B315" s="14"/>
      <c r="C315" s="14"/>
    </row>
    <row r="316" spans="2:3">
      <c r="B316" s="14"/>
      <c r="C316" s="14"/>
    </row>
    <row r="317" spans="2:3">
      <c r="B317" s="14"/>
      <c r="C317" s="14"/>
    </row>
    <row r="318" spans="2:3">
      <c r="B318" s="14"/>
      <c r="C318" s="14"/>
    </row>
    <row r="319" spans="2:3">
      <c r="B319" s="14"/>
      <c r="C319" s="14"/>
    </row>
    <row r="320" spans="2:3">
      <c r="B320" s="14"/>
      <c r="C320" s="14"/>
    </row>
    <row r="321" spans="2:3">
      <c r="B321" s="14"/>
      <c r="C321" s="14"/>
    </row>
    <row r="322" spans="2:3">
      <c r="B322" s="14"/>
      <c r="C322" s="14"/>
    </row>
    <row r="323" spans="2:3">
      <c r="B323" s="14"/>
      <c r="C323" s="14"/>
    </row>
    <row r="324" spans="2:3">
      <c r="B324" s="14"/>
      <c r="C324" s="14"/>
    </row>
    <row r="325" spans="2:3">
      <c r="B325" s="14"/>
      <c r="C325" s="14"/>
    </row>
    <row r="326" spans="2:3">
      <c r="B326" s="14"/>
      <c r="C326" s="14"/>
    </row>
    <row r="327" spans="2:3">
      <c r="B327" s="14"/>
      <c r="C327" s="14"/>
    </row>
    <row r="328" spans="2:3">
      <c r="B328" s="14"/>
      <c r="C328" s="14"/>
    </row>
    <row r="329" spans="2:3">
      <c r="B329" s="14"/>
      <c r="C329" s="14"/>
    </row>
    <row r="330" spans="2:3">
      <c r="B330" s="14"/>
      <c r="C330" s="14"/>
    </row>
    <row r="331" spans="2:3">
      <c r="B331" s="14"/>
      <c r="C331" s="14"/>
    </row>
    <row r="332" spans="2:3">
      <c r="B332" s="14"/>
      <c r="C332" s="14"/>
    </row>
    <row r="333" spans="2:3">
      <c r="B333" s="14"/>
      <c r="C333" s="14"/>
    </row>
    <row r="334" spans="2:3">
      <c r="B334" s="14"/>
      <c r="C334" s="14"/>
    </row>
    <row r="335" spans="2:3">
      <c r="B335" s="14"/>
      <c r="C335" s="14"/>
    </row>
    <row r="336" spans="2:3">
      <c r="B336" s="14"/>
      <c r="C336" s="14"/>
    </row>
    <row r="337" spans="2:3">
      <c r="B337" s="14"/>
      <c r="C337" s="14"/>
    </row>
    <row r="338" spans="2:3">
      <c r="B338" s="14"/>
      <c r="C338" s="14"/>
    </row>
    <row r="339" spans="2:3">
      <c r="B339" s="14"/>
      <c r="C339" s="14"/>
    </row>
    <row r="340" spans="2:3">
      <c r="B340" s="14"/>
      <c r="C340" s="14"/>
    </row>
    <row r="341" spans="2:3">
      <c r="B341" s="14"/>
      <c r="C341" s="14"/>
    </row>
    <row r="342" spans="2:3">
      <c r="B342" s="14"/>
      <c r="C342" s="14"/>
    </row>
    <row r="343" spans="2:3">
      <c r="B343" s="14"/>
      <c r="C343" s="14"/>
    </row>
    <row r="344" spans="2:3">
      <c r="B344" s="14"/>
      <c r="C344" s="14"/>
    </row>
    <row r="345" spans="2:3">
      <c r="B345" s="14"/>
      <c r="C345" s="14"/>
    </row>
    <row r="346" spans="2:3">
      <c r="B346" s="14"/>
      <c r="C346" s="14"/>
    </row>
    <row r="347" spans="2:3">
      <c r="B347" s="14"/>
      <c r="C347" s="14"/>
    </row>
    <row r="348" spans="2:3">
      <c r="B348" s="14"/>
      <c r="C348" s="14"/>
    </row>
    <row r="349" spans="2:3">
      <c r="B349" s="14"/>
      <c r="C349" s="14"/>
    </row>
    <row r="350" spans="2:3">
      <c r="B350" s="14"/>
      <c r="C350" s="14"/>
    </row>
    <row r="351" spans="2:3">
      <c r="B351" s="14"/>
      <c r="C351" s="14"/>
    </row>
    <row r="352" spans="2:3">
      <c r="B352" s="14"/>
      <c r="C352" s="14"/>
    </row>
    <row r="353" spans="2:3">
      <c r="B353" s="14"/>
      <c r="C353" s="14"/>
    </row>
    <row r="354" spans="2:3">
      <c r="B354" s="14"/>
      <c r="C354" s="14"/>
    </row>
    <row r="355" spans="2:3">
      <c r="B355" s="14"/>
      <c r="C355" s="14"/>
    </row>
    <row r="356" spans="2:3">
      <c r="B356" s="14"/>
      <c r="C356" s="14"/>
    </row>
    <row r="357" spans="2:3">
      <c r="B357" s="14"/>
      <c r="C357" s="14"/>
    </row>
    <row r="358" spans="2:3">
      <c r="B358" s="14"/>
      <c r="C358" s="14"/>
    </row>
    <row r="359" spans="2:3">
      <c r="B359" s="14"/>
      <c r="C359" s="14"/>
    </row>
    <row r="360" spans="2:3">
      <c r="B360" s="14"/>
      <c r="C360" s="14"/>
    </row>
    <row r="361" spans="2:3">
      <c r="B361" s="14"/>
      <c r="C361" s="14"/>
    </row>
    <row r="362" spans="2:3">
      <c r="B362" s="14"/>
      <c r="C362" s="14"/>
    </row>
    <row r="363" spans="2:3">
      <c r="B363" s="14"/>
      <c r="C363" s="14"/>
    </row>
    <row r="364" spans="2:3">
      <c r="B364" s="14"/>
      <c r="C364" s="14"/>
    </row>
    <row r="365" spans="2:3">
      <c r="B365" s="14"/>
      <c r="C365" s="14"/>
    </row>
    <row r="366" spans="2:3">
      <c r="B366" s="14"/>
      <c r="C366" s="14"/>
    </row>
    <row r="367" spans="2:3">
      <c r="B367" s="14"/>
      <c r="C367" s="14"/>
    </row>
    <row r="368" spans="2:3">
      <c r="B368" s="14"/>
      <c r="C368" s="14"/>
    </row>
    <row r="369" spans="2:3">
      <c r="B369" s="14"/>
      <c r="C369" s="14"/>
    </row>
    <row r="370" spans="2:3">
      <c r="B370" s="14"/>
      <c r="C370" s="14"/>
    </row>
    <row r="371" spans="2:3">
      <c r="B371" s="14"/>
      <c r="C371" s="14"/>
    </row>
    <row r="372" spans="2:3">
      <c r="B372" s="14"/>
      <c r="C372" s="14"/>
    </row>
    <row r="373" spans="2:3">
      <c r="B373" s="14"/>
      <c r="C373" s="14"/>
    </row>
    <row r="374" spans="2:3">
      <c r="B374" s="14"/>
      <c r="C374" s="14"/>
    </row>
    <row r="375" spans="2:3">
      <c r="B375" s="14"/>
      <c r="C375" s="14"/>
    </row>
    <row r="376" spans="2:3">
      <c r="B376" s="14"/>
      <c r="C376" s="14"/>
    </row>
    <row r="377" spans="2:3">
      <c r="B377" s="14"/>
      <c r="C377" s="14"/>
    </row>
    <row r="378" spans="2:3">
      <c r="B378" s="14"/>
      <c r="C378" s="14"/>
    </row>
    <row r="379" spans="2:3">
      <c r="B379" s="14"/>
      <c r="C379" s="14"/>
    </row>
    <row r="380" spans="2:3">
      <c r="B380" s="14"/>
      <c r="C380" s="14"/>
    </row>
    <row r="381" spans="2:3">
      <c r="B381" s="14"/>
      <c r="C381" s="14"/>
    </row>
    <row r="382" spans="2:3">
      <c r="B382" s="14"/>
      <c r="C382" s="14"/>
    </row>
    <row r="383" spans="2:3">
      <c r="B383" s="14"/>
      <c r="C383" s="14"/>
    </row>
    <row r="384" spans="2:3">
      <c r="B384" s="14"/>
      <c r="C384" s="14"/>
    </row>
    <row r="385" spans="2:3">
      <c r="B385" s="14"/>
      <c r="C385" s="14"/>
    </row>
    <row r="386" spans="2:3">
      <c r="B386" s="14"/>
      <c r="C386" s="14"/>
    </row>
    <row r="387" spans="2:3">
      <c r="B387" s="14"/>
      <c r="C387" s="14"/>
    </row>
    <row r="388" spans="2:3">
      <c r="B388" s="14"/>
      <c r="C388" s="14"/>
    </row>
    <row r="389" spans="2:3">
      <c r="B389" s="14"/>
      <c r="C389" s="14"/>
    </row>
    <row r="390" spans="2:3">
      <c r="B390" s="14"/>
      <c r="C390" s="14"/>
    </row>
    <row r="391" spans="2:3">
      <c r="B391" s="14"/>
      <c r="C391" s="14"/>
    </row>
    <row r="392" spans="2:3">
      <c r="B392" s="14"/>
      <c r="C392" s="14"/>
    </row>
    <row r="393" spans="2:3">
      <c r="B393" s="14"/>
      <c r="C393" s="14"/>
    </row>
    <row r="394" spans="2:3">
      <c r="B394" s="14"/>
      <c r="C394" s="14"/>
    </row>
    <row r="395" spans="2:3">
      <c r="B395" s="14"/>
      <c r="C395" s="14"/>
    </row>
    <row r="396" spans="2:3">
      <c r="B396" s="14"/>
      <c r="C396" s="14"/>
    </row>
    <row r="397" spans="2:3">
      <c r="B397" s="14"/>
      <c r="C397" s="14"/>
    </row>
    <row r="398" spans="2:3">
      <c r="B398" s="14"/>
      <c r="C398" s="14"/>
    </row>
    <row r="399" spans="2:3">
      <c r="B399" s="14"/>
      <c r="C399" s="14"/>
    </row>
    <row r="400" spans="2:3">
      <c r="B400" s="14"/>
      <c r="C400" s="14"/>
    </row>
    <row r="401" spans="2:3">
      <c r="B401" s="14"/>
      <c r="C401" s="14"/>
    </row>
    <row r="402" spans="2:3">
      <c r="B402" s="14"/>
      <c r="C402" s="14"/>
    </row>
    <row r="403" spans="2:3">
      <c r="B403" s="14"/>
      <c r="C403" s="14"/>
    </row>
    <row r="404" spans="2:3">
      <c r="B404" s="14"/>
      <c r="C404" s="14"/>
    </row>
    <row r="405" spans="2:3">
      <c r="B405" s="14"/>
      <c r="C405" s="14"/>
    </row>
    <row r="406" spans="2:3">
      <c r="B406" s="14"/>
      <c r="C406" s="14"/>
    </row>
    <row r="407" spans="2:3">
      <c r="B407" s="14"/>
      <c r="C407" s="14"/>
    </row>
    <row r="408" spans="2:3">
      <c r="B408" s="14"/>
      <c r="C408" s="14"/>
    </row>
    <row r="409" spans="2:3">
      <c r="B409" s="14"/>
      <c r="C409" s="14"/>
    </row>
    <row r="410" spans="2:3">
      <c r="B410" s="14"/>
      <c r="C410" s="14"/>
    </row>
    <row r="411" spans="2:3">
      <c r="B411" s="14"/>
      <c r="C411" s="14"/>
    </row>
    <row r="412" spans="2:3">
      <c r="B412" s="14"/>
      <c r="C412" s="14"/>
    </row>
    <row r="413" spans="2:3">
      <c r="B413" s="14"/>
      <c r="C413" s="14"/>
    </row>
    <row r="414" spans="2:3">
      <c r="B414" s="14"/>
      <c r="C414" s="14"/>
    </row>
    <row r="415" spans="2:3">
      <c r="B415" s="14"/>
      <c r="C415" s="14"/>
    </row>
    <row r="416" spans="2:3">
      <c r="B416" s="14"/>
      <c r="C416" s="14"/>
    </row>
    <row r="417" spans="2:3">
      <c r="B417" s="14"/>
      <c r="C417" s="14"/>
    </row>
    <row r="418" spans="2:3">
      <c r="B418" s="14"/>
      <c r="C418" s="14"/>
    </row>
    <row r="419" spans="2:3">
      <c r="B419" s="14"/>
      <c r="C419" s="14"/>
    </row>
    <row r="420" spans="2:3">
      <c r="B420" s="14"/>
      <c r="C420" s="14"/>
    </row>
    <row r="421" spans="2:3">
      <c r="B421" s="14"/>
      <c r="C421" s="14"/>
    </row>
    <row r="422" spans="2:3">
      <c r="B422" s="14"/>
      <c r="C422" s="14"/>
    </row>
    <row r="423" spans="2:3">
      <c r="B423" s="14"/>
      <c r="C423" s="14"/>
    </row>
    <row r="424" spans="2:3">
      <c r="B424" s="14"/>
      <c r="C424" s="14"/>
    </row>
    <row r="425" spans="2:3">
      <c r="B425" s="14"/>
      <c r="C425" s="14"/>
    </row>
    <row r="426" spans="2:3">
      <c r="B426" s="14"/>
      <c r="C426" s="14"/>
    </row>
    <row r="427" spans="2:3">
      <c r="B427" s="14"/>
      <c r="C427" s="14"/>
    </row>
    <row r="428" spans="2:3">
      <c r="B428" s="14"/>
      <c r="C428" s="14"/>
    </row>
    <row r="429" spans="2:3">
      <c r="B429" s="14"/>
      <c r="C429" s="14"/>
    </row>
    <row r="430" spans="2:3">
      <c r="B430" s="14"/>
      <c r="C430" s="14"/>
    </row>
    <row r="431" spans="2:3">
      <c r="B431" s="14"/>
      <c r="C431" s="14"/>
    </row>
    <row r="432" spans="2:3">
      <c r="B432" s="14"/>
      <c r="C432" s="14"/>
    </row>
    <row r="433" spans="2:3">
      <c r="B433" s="14"/>
      <c r="C433" s="14"/>
    </row>
    <row r="434" spans="2:3">
      <c r="B434" s="14"/>
      <c r="C434" s="14"/>
    </row>
    <row r="435" spans="2:3">
      <c r="B435" s="14"/>
      <c r="C435" s="14"/>
    </row>
    <row r="436" spans="2:3">
      <c r="B436" s="14"/>
      <c r="C436" s="14"/>
    </row>
    <row r="437" spans="2:3">
      <c r="B437" s="14"/>
      <c r="C437" s="14"/>
    </row>
    <row r="438" spans="2:3">
      <c r="B438" s="14"/>
      <c r="C438" s="14"/>
    </row>
    <row r="439" spans="2:3">
      <c r="B439" s="14"/>
      <c r="C439" s="14"/>
    </row>
    <row r="440" spans="2:3">
      <c r="B440" s="14"/>
      <c r="C440" s="14"/>
    </row>
    <row r="441" spans="2:3">
      <c r="B441" s="14"/>
      <c r="C441" s="14"/>
    </row>
    <row r="442" spans="2:3">
      <c r="B442" s="14"/>
      <c r="C442" s="14"/>
    </row>
    <row r="443" spans="2:3">
      <c r="B443" s="14"/>
      <c r="C443" s="14"/>
    </row>
    <row r="444" spans="2:3">
      <c r="B444" s="14"/>
      <c r="C444" s="14"/>
    </row>
    <row r="445" spans="2:3">
      <c r="B445" s="14"/>
      <c r="C445" s="14"/>
    </row>
    <row r="446" spans="2:3">
      <c r="B446" s="14"/>
      <c r="C446" s="14"/>
    </row>
    <row r="447" spans="2:3">
      <c r="B447" s="14"/>
      <c r="C447" s="14"/>
    </row>
    <row r="448" spans="2:3">
      <c r="B448" s="14"/>
      <c r="C448" s="14"/>
    </row>
    <row r="449" spans="2:3">
      <c r="B449" s="14"/>
      <c r="C449" s="14"/>
    </row>
    <row r="450" spans="2:3">
      <c r="B450" s="14"/>
      <c r="C450" s="14"/>
    </row>
    <row r="451" spans="2:3">
      <c r="B451" s="14"/>
      <c r="C451" s="14"/>
    </row>
    <row r="452" spans="2:3">
      <c r="B452" s="14"/>
      <c r="C452" s="14"/>
    </row>
    <row r="453" spans="2:3">
      <c r="B453" s="14"/>
      <c r="C453" s="14"/>
    </row>
    <row r="454" spans="2:3">
      <c r="B454" s="14"/>
      <c r="C454" s="14"/>
    </row>
    <row r="455" spans="2:3">
      <c r="B455" s="14"/>
      <c r="C455" s="14"/>
    </row>
    <row r="456" spans="2:3">
      <c r="B456" s="14"/>
      <c r="C456" s="14"/>
    </row>
    <row r="457" spans="2:3">
      <c r="B457" s="14"/>
      <c r="C457" s="14"/>
    </row>
    <row r="458" spans="2:3">
      <c r="B458" s="14"/>
      <c r="C458" s="14"/>
    </row>
    <row r="459" spans="2:3">
      <c r="B459" s="14"/>
      <c r="C459" s="14"/>
    </row>
    <row r="460" spans="2:3">
      <c r="B460" s="14"/>
      <c r="C460" s="14"/>
    </row>
    <row r="461" spans="2:3">
      <c r="B461" s="14"/>
      <c r="C461" s="14"/>
    </row>
    <row r="462" spans="2:3">
      <c r="B462" s="14"/>
      <c r="C462" s="14"/>
    </row>
    <row r="463" spans="2:3">
      <c r="B463" s="14"/>
      <c r="C463" s="14"/>
    </row>
    <row r="464" spans="2:3">
      <c r="B464" s="14"/>
      <c r="C464" s="14"/>
    </row>
    <row r="465" spans="2:3">
      <c r="B465" s="14"/>
      <c r="C465" s="14"/>
    </row>
    <row r="466" spans="2:3">
      <c r="B466" s="14"/>
      <c r="C466" s="14"/>
    </row>
    <row r="467" spans="2:3">
      <c r="B467" s="14"/>
      <c r="C467" s="14"/>
    </row>
    <row r="468" spans="2:3">
      <c r="B468" s="14"/>
      <c r="C468" s="14"/>
    </row>
    <row r="469" spans="2:3">
      <c r="B469" s="14"/>
      <c r="C469" s="14"/>
    </row>
    <row r="470" spans="2:3">
      <c r="B470" s="14"/>
      <c r="C470" s="14"/>
    </row>
    <row r="471" spans="2:3">
      <c r="B471" s="14"/>
      <c r="C471" s="14"/>
    </row>
    <row r="472" spans="2:3">
      <c r="B472" s="14"/>
      <c r="C472" s="14"/>
    </row>
    <row r="473" spans="2:3">
      <c r="B473" s="14"/>
      <c r="C473" s="14"/>
    </row>
    <row r="474" spans="2:3">
      <c r="B474" s="14"/>
      <c r="C474" s="14"/>
    </row>
    <row r="475" spans="2:3">
      <c r="B475" s="14"/>
      <c r="C475" s="14"/>
    </row>
    <row r="476" spans="2:3">
      <c r="B476" s="14"/>
      <c r="C476" s="14"/>
    </row>
    <row r="477" spans="2:3">
      <c r="B477" s="14"/>
      <c r="C477" s="14"/>
    </row>
    <row r="478" spans="2:3">
      <c r="B478" s="14"/>
      <c r="C478" s="14"/>
    </row>
    <row r="479" spans="2:3">
      <c r="B479" s="14"/>
      <c r="C479" s="14"/>
    </row>
    <row r="480" spans="2:3">
      <c r="B480" s="14"/>
      <c r="C480" s="14"/>
    </row>
    <row r="481" spans="2:3">
      <c r="B481" s="14"/>
      <c r="C481" s="14"/>
    </row>
    <row r="482" spans="2:3">
      <c r="B482" s="14"/>
      <c r="C482" s="14"/>
    </row>
    <row r="483" spans="2:3">
      <c r="B483" s="14"/>
      <c r="C483" s="14"/>
    </row>
    <row r="484" spans="2:3">
      <c r="B484" s="14"/>
      <c r="C484" s="14"/>
    </row>
    <row r="485" spans="2:3">
      <c r="B485" s="14"/>
      <c r="C485" s="14"/>
    </row>
    <row r="486" spans="2:3">
      <c r="B486" s="14"/>
      <c r="C486" s="14"/>
    </row>
    <row r="487" spans="2:3">
      <c r="B487" s="14"/>
      <c r="C487" s="14"/>
    </row>
    <row r="488" spans="2:3">
      <c r="B488" s="14"/>
      <c r="C488" s="14"/>
    </row>
    <row r="489" spans="2:3">
      <c r="B489" s="14"/>
      <c r="C489" s="14"/>
    </row>
    <row r="490" spans="2:3">
      <c r="B490" s="14"/>
      <c r="C490" s="14"/>
    </row>
    <row r="491" spans="2:3">
      <c r="B491" s="14"/>
      <c r="C491" s="14"/>
    </row>
    <row r="492" spans="2:3">
      <c r="B492" s="14"/>
      <c r="C492" s="14"/>
    </row>
    <row r="493" spans="2:3">
      <c r="B493" s="14"/>
      <c r="C493" s="14"/>
    </row>
    <row r="494" spans="2:3">
      <c r="B494" s="14"/>
      <c r="C494" s="14"/>
    </row>
    <row r="495" spans="2:3">
      <c r="B495" s="14"/>
      <c r="C495" s="14"/>
    </row>
    <row r="496" spans="2:3">
      <c r="B496" s="14"/>
      <c r="C496" s="14"/>
    </row>
    <row r="497" spans="2:3">
      <c r="B497" s="14"/>
      <c r="C497" s="14"/>
    </row>
    <row r="498" spans="2:3">
      <c r="B498" s="14"/>
      <c r="C498" s="14"/>
    </row>
    <row r="499" spans="2:3">
      <c r="B499" s="14"/>
      <c r="C499" s="14"/>
    </row>
    <row r="500" spans="2:3">
      <c r="B500" s="14"/>
      <c r="C500" s="14"/>
    </row>
    <row r="501" spans="2:3">
      <c r="B501" s="14"/>
      <c r="C501" s="14"/>
    </row>
    <row r="502" spans="2:3">
      <c r="B502" s="14"/>
      <c r="C502" s="14"/>
    </row>
    <row r="503" spans="2:3">
      <c r="B503" s="14"/>
      <c r="C503" s="14"/>
    </row>
    <row r="504" spans="2:3">
      <c r="B504" s="14"/>
      <c r="C504" s="14"/>
    </row>
    <row r="505" spans="2:3">
      <c r="B505" s="14"/>
      <c r="C505" s="14"/>
    </row>
    <row r="506" spans="2:3">
      <c r="B506" s="14"/>
      <c r="C506" s="14"/>
    </row>
    <row r="507" spans="2:3">
      <c r="B507" s="14"/>
      <c r="C507" s="14"/>
    </row>
    <row r="508" spans="2:3">
      <c r="B508" s="14"/>
      <c r="C508" s="14"/>
    </row>
    <row r="509" spans="2:3">
      <c r="B509" s="14"/>
      <c r="C509" s="14"/>
    </row>
    <row r="510" spans="2:3">
      <c r="B510" s="14"/>
      <c r="C510" s="14"/>
    </row>
    <row r="511" spans="2:3">
      <c r="B511" s="14"/>
      <c r="C511" s="14"/>
    </row>
    <row r="512" spans="2:3">
      <c r="B512" s="14"/>
      <c r="C512" s="14"/>
    </row>
    <row r="513" spans="2:3">
      <c r="B513" s="14"/>
      <c r="C513" s="14"/>
    </row>
    <row r="514" spans="2:3">
      <c r="B514" s="14"/>
      <c r="C514" s="14"/>
    </row>
    <row r="515" spans="2:3">
      <c r="B515" s="14"/>
      <c r="C515" s="14"/>
    </row>
    <row r="516" spans="2:3">
      <c r="B516" s="14"/>
      <c r="C516" s="14"/>
    </row>
    <row r="517" spans="2:3">
      <c r="B517" s="14"/>
      <c r="C517" s="14"/>
    </row>
    <row r="518" spans="2:3">
      <c r="B518" s="14"/>
      <c r="C518" s="14"/>
    </row>
    <row r="519" spans="2:3">
      <c r="B519" s="14"/>
      <c r="C519" s="14"/>
    </row>
    <row r="520" spans="2:3">
      <c r="B520" s="14"/>
      <c r="C520" s="14"/>
    </row>
    <row r="521" spans="2:3">
      <c r="B521" s="14"/>
      <c r="C521" s="14"/>
    </row>
    <row r="522" spans="2:3">
      <c r="B522" s="14"/>
      <c r="C522" s="14"/>
    </row>
    <row r="523" spans="2:3">
      <c r="B523" s="14"/>
      <c r="C523" s="14"/>
    </row>
    <row r="524" spans="2:3">
      <c r="B524" s="14"/>
      <c r="C524" s="14"/>
    </row>
    <row r="525" spans="2:3">
      <c r="B525" s="14"/>
      <c r="C525" s="14"/>
    </row>
    <row r="526" spans="2:3">
      <c r="B526" s="14"/>
      <c r="C526" s="14"/>
    </row>
    <row r="527" spans="2:3">
      <c r="B527" s="14"/>
      <c r="C527" s="14"/>
    </row>
    <row r="528" spans="2:3">
      <c r="B528" s="14"/>
      <c r="C528" s="14"/>
    </row>
    <row r="529" spans="2:3">
      <c r="B529" s="14"/>
      <c r="C529" s="14"/>
    </row>
    <row r="530" spans="2:3">
      <c r="B530" s="14"/>
      <c r="C530" s="14"/>
    </row>
    <row r="531" spans="2:3">
      <c r="B531" s="14"/>
      <c r="C53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Q27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  <c r="B2" t="s">
        <v>197</v>
      </c>
    </row>
    <row r="3" spans="1:77">
      <c r="A3" s="2" t="s">
        <v>2</v>
      </c>
      <c r="B3" t="s">
        <v>198</v>
      </c>
    </row>
    <row r="4" spans="1:77">
      <c r="A4" s="2" t="s">
        <v>3</v>
      </c>
      <c r="B4" t="s">
        <v>199</v>
      </c>
    </row>
    <row r="5" spans="1:77" ht="26.25" customHeight="1">
      <c r="A5" s="100" t="s">
        <v>135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2"/>
    </row>
    <row r="6" spans="1:77" ht="26.25" customHeight="1">
      <c r="A6" s="100" t="s">
        <v>144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1:77" s="16" customFormat="1">
      <c r="A7" s="41" t="s">
        <v>95</v>
      </c>
      <c r="B7" s="42" t="s">
        <v>48</v>
      </c>
      <c r="C7" s="42" t="s">
        <v>133</v>
      </c>
      <c r="D7" s="42" t="s">
        <v>50</v>
      </c>
      <c r="E7" s="42" t="s">
        <v>51</v>
      </c>
      <c r="F7" s="42" t="s">
        <v>70</v>
      </c>
      <c r="G7" s="42" t="s">
        <v>71</v>
      </c>
      <c r="H7" s="42" t="s">
        <v>52</v>
      </c>
      <c r="I7" s="42" t="s">
        <v>53</v>
      </c>
      <c r="J7" s="42" t="s">
        <v>54</v>
      </c>
      <c r="K7" s="42" t="s">
        <v>186</v>
      </c>
      <c r="L7" s="42" t="s">
        <v>187</v>
      </c>
      <c r="M7" s="42" t="s">
        <v>5</v>
      </c>
      <c r="N7" s="42" t="s">
        <v>72</v>
      </c>
      <c r="O7" s="42" t="s">
        <v>56</v>
      </c>
      <c r="P7" s="43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7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7"/>
      <c r="M10" s="64">
        <v>0</v>
      </c>
      <c r="N10" s="7"/>
      <c r="O10" s="65">
        <v>0</v>
      </c>
      <c r="P10" s="65">
        <v>0</v>
      </c>
      <c r="Q10" s="14"/>
      <c r="R10" s="14"/>
      <c r="S10" s="14"/>
      <c r="T10" s="14"/>
      <c r="U10" s="14"/>
      <c r="BY10" s="14"/>
    </row>
    <row r="11" spans="1:77">
      <c r="A11" s="68" t="s">
        <v>202</v>
      </c>
      <c r="C11" s="14"/>
      <c r="G11" s="70">
        <v>0</v>
      </c>
      <c r="J11" s="69">
        <v>0</v>
      </c>
      <c r="K11" s="70">
        <v>0</v>
      </c>
      <c r="M11" s="70">
        <v>0</v>
      </c>
      <c r="O11" s="69">
        <v>0</v>
      </c>
      <c r="P11" s="69">
        <v>0</v>
      </c>
    </row>
    <row r="12" spans="1:77">
      <c r="A12" s="68" t="s">
        <v>844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t="s">
        <v>236</v>
      </c>
      <c r="B13" t="s">
        <v>236</v>
      </c>
      <c r="C13" s="14"/>
      <c r="D13" t="s">
        <v>236</v>
      </c>
      <c r="G13" s="66">
        <v>0</v>
      </c>
      <c r="H13" t="s">
        <v>236</v>
      </c>
      <c r="I13" s="67">
        <v>0</v>
      </c>
      <c r="J13" s="67">
        <v>0</v>
      </c>
      <c r="K13" s="66">
        <v>0</v>
      </c>
      <c r="L13" s="66">
        <v>0</v>
      </c>
      <c r="M13" s="66">
        <v>0</v>
      </c>
      <c r="N13" s="67">
        <v>0</v>
      </c>
      <c r="O13" s="67">
        <v>0</v>
      </c>
      <c r="P13" s="67">
        <v>0</v>
      </c>
    </row>
    <row r="14" spans="1:77">
      <c r="A14" s="68" t="s">
        <v>845</v>
      </c>
      <c r="C14" s="14"/>
      <c r="G14" s="70">
        <v>0</v>
      </c>
      <c r="J14" s="69">
        <v>0</v>
      </c>
      <c r="K14" s="70">
        <v>0</v>
      </c>
      <c r="M14" s="70">
        <v>0</v>
      </c>
      <c r="O14" s="69">
        <v>0</v>
      </c>
      <c r="P14" s="69">
        <v>0</v>
      </c>
    </row>
    <row r="15" spans="1:77">
      <c r="A15" t="s">
        <v>236</v>
      </c>
      <c r="B15" t="s">
        <v>236</v>
      </c>
      <c r="C15" s="14"/>
      <c r="D15" t="s">
        <v>236</v>
      </c>
      <c r="G15" s="66">
        <v>0</v>
      </c>
      <c r="H15" t="s">
        <v>236</v>
      </c>
      <c r="I15" s="67">
        <v>0</v>
      </c>
      <c r="J15" s="67">
        <v>0</v>
      </c>
      <c r="K15" s="66">
        <v>0</v>
      </c>
      <c r="L15" s="66">
        <v>0</v>
      </c>
      <c r="M15" s="66">
        <v>0</v>
      </c>
      <c r="N15" s="67">
        <v>0</v>
      </c>
      <c r="O15" s="67">
        <v>0</v>
      </c>
      <c r="P15" s="67">
        <v>0</v>
      </c>
    </row>
    <row r="16" spans="1:77">
      <c r="A16" s="68" t="s">
        <v>846</v>
      </c>
      <c r="C16" s="14"/>
      <c r="G16" s="70">
        <v>0</v>
      </c>
      <c r="J16" s="69">
        <v>0</v>
      </c>
      <c r="K16" s="70">
        <v>0</v>
      </c>
      <c r="M16" s="70">
        <v>0</v>
      </c>
      <c r="O16" s="69">
        <v>0</v>
      </c>
      <c r="P16" s="69">
        <v>0</v>
      </c>
    </row>
    <row r="17" spans="1:16">
      <c r="A17" s="68" t="s">
        <v>847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t="s">
        <v>236</v>
      </c>
      <c r="B18" t="s">
        <v>236</v>
      </c>
      <c r="C18" s="14"/>
      <c r="D18" t="s">
        <v>236</v>
      </c>
      <c r="G18" s="66">
        <v>0</v>
      </c>
      <c r="H18" t="s">
        <v>236</v>
      </c>
      <c r="I18" s="67">
        <v>0</v>
      </c>
      <c r="J18" s="67">
        <v>0</v>
      </c>
      <c r="K18" s="66">
        <v>0</v>
      </c>
      <c r="L18" s="66">
        <v>0</v>
      </c>
      <c r="M18" s="66">
        <v>0</v>
      </c>
      <c r="N18" s="67">
        <v>0</v>
      </c>
      <c r="O18" s="67">
        <v>0</v>
      </c>
      <c r="P18" s="67">
        <v>0</v>
      </c>
    </row>
    <row r="19" spans="1:16">
      <c r="A19" s="68" t="s">
        <v>848</v>
      </c>
      <c r="C19" s="14"/>
      <c r="G19" s="70">
        <v>0</v>
      </c>
      <c r="J19" s="69">
        <v>0</v>
      </c>
      <c r="K19" s="70">
        <v>0</v>
      </c>
      <c r="M19" s="70">
        <v>0</v>
      </c>
      <c r="O19" s="69">
        <v>0</v>
      </c>
      <c r="P19" s="69">
        <v>0</v>
      </c>
    </row>
    <row r="20" spans="1:16">
      <c r="A20" t="s">
        <v>236</v>
      </c>
      <c r="B20" t="s">
        <v>236</v>
      </c>
      <c r="C20" s="14"/>
      <c r="D20" t="s">
        <v>236</v>
      </c>
      <c r="G20" s="66">
        <v>0</v>
      </c>
      <c r="H20" t="s">
        <v>236</v>
      </c>
      <c r="I20" s="67">
        <v>0</v>
      </c>
      <c r="J20" s="67">
        <v>0</v>
      </c>
      <c r="K20" s="66">
        <v>0</v>
      </c>
      <c r="L20" s="66">
        <v>0</v>
      </c>
      <c r="M20" s="66">
        <v>0</v>
      </c>
      <c r="N20" s="67">
        <v>0</v>
      </c>
      <c r="O20" s="67">
        <v>0</v>
      </c>
      <c r="P20" s="67">
        <v>0</v>
      </c>
    </row>
    <row r="21" spans="1:16">
      <c r="A21" s="68" t="s">
        <v>849</v>
      </c>
      <c r="C21" s="14"/>
      <c r="G21" s="70">
        <v>0</v>
      </c>
      <c r="J21" s="69">
        <v>0</v>
      </c>
      <c r="K21" s="70">
        <v>0</v>
      </c>
      <c r="M21" s="70">
        <v>0</v>
      </c>
      <c r="O21" s="69">
        <v>0</v>
      </c>
      <c r="P21" s="69">
        <v>0</v>
      </c>
    </row>
    <row r="22" spans="1:16">
      <c r="A22" t="s">
        <v>236</v>
      </c>
      <c r="B22" t="s">
        <v>236</v>
      </c>
      <c r="C22" s="14"/>
      <c r="D22" t="s">
        <v>236</v>
      </c>
      <c r="G22" s="66">
        <v>0</v>
      </c>
      <c r="H22" t="s">
        <v>236</v>
      </c>
      <c r="I22" s="67">
        <v>0</v>
      </c>
      <c r="J22" s="67">
        <v>0</v>
      </c>
      <c r="K22" s="66">
        <v>0</v>
      </c>
      <c r="L22" s="66">
        <v>0</v>
      </c>
      <c r="M22" s="66">
        <v>0</v>
      </c>
      <c r="N22" s="67">
        <v>0</v>
      </c>
      <c r="O22" s="67">
        <v>0</v>
      </c>
      <c r="P22" s="67">
        <v>0</v>
      </c>
    </row>
    <row r="23" spans="1:16">
      <c r="A23" s="68" t="s">
        <v>850</v>
      </c>
      <c r="C23" s="14"/>
      <c r="G23" s="70">
        <v>0</v>
      </c>
      <c r="J23" s="69">
        <v>0</v>
      </c>
      <c r="K23" s="70">
        <v>0</v>
      </c>
      <c r="M23" s="70">
        <v>0</v>
      </c>
      <c r="O23" s="69">
        <v>0</v>
      </c>
      <c r="P23" s="69">
        <v>0</v>
      </c>
    </row>
    <row r="24" spans="1:16">
      <c r="A24" t="s">
        <v>236</v>
      </c>
      <c r="B24" t="s">
        <v>236</v>
      </c>
      <c r="C24" s="14"/>
      <c r="D24" t="s">
        <v>236</v>
      </c>
      <c r="G24" s="66">
        <v>0</v>
      </c>
      <c r="H24" t="s">
        <v>236</v>
      </c>
      <c r="I24" s="67">
        <v>0</v>
      </c>
      <c r="J24" s="67">
        <v>0</v>
      </c>
      <c r="K24" s="66">
        <v>0</v>
      </c>
      <c r="L24" s="66">
        <v>0</v>
      </c>
      <c r="M24" s="66">
        <v>0</v>
      </c>
      <c r="N24" s="67">
        <v>0</v>
      </c>
      <c r="O24" s="67">
        <v>0</v>
      </c>
      <c r="P24" s="67">
        <v>0</v>
      </c>
    </row>
    <row r="25" spans="1:16">
      <c r="A25" s="68" t="s">
        <v>240</v>
      </c>
      <c r="C25" s="14"/>
      <c r="G25" s="70">
        <v>0</v>
      </c>
      <c r="J25" s="69">
        <v>0</v>
      </c>
      <c r="K25" s="70">
        <v>0</v>
      </c>
      <c r="M25" s="70">
        <v>0</v>
      </c>
      <c r="O25" s="69">
        <v>0</v>
      </c>
      <c r="P25" s="69">
        <v>0</v>
      </c>
    </row>
    <row r="26" spans="1:16">
      <c r="A26" s="68" t="s">
        <v>844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t="s">
        <v>236</v>
      </c>
      <c r="B27" t="s">
        <v>236</v>
      </c>
      <c r="C27" s="14"/>
      <c r="D27" t="s">
        <v>236</v>
      </c>
      <c r="G27" s="66">
        <v>0</v>
      </c>
      <c r="H27" t="s">
        <v>236</v>
      </c>
      <c r="I27" s="67">
        <v>0</v>
      </c>
      <c r="J27" s="67">
        <v>0</v>
      </c>
      <c r="K27" s="66">
        <v>0</v>
      </c>
      <c r="L27" s="66">
        <v>0</v>
      </c>
      <c r="M27" s="66">
        <v>0</v>
      </c>
      <c r="N27" s="67">
        <v>0</v>
      </c>
      <c r="O27" s="67">
        <v>0</v>
      </c>
      <c r="P27" s="67">
        <v>0</v>
      </c>
    </row>
    <row r="28" spans="1:16">
      <c r="A28" s="68" t="s">
        <v>845</v>
      </c>
      <c r="C28" s="14"/>
      <c r="G28" s="70">
        <v>0</v>
      </c>
      <c r="J28" s="69">
        <v>0</v>
      </c>
      <c r="K28" s="70">
        <v>0</v>
      </c>
      <c r="M28" s="70">
        <v>0</v>
      </c>
      <c r="O28" s="69">
        <v>0</v>
      </c>
      <c r="P28" s="69">
        <v>0</v>
      </c>
    </row>
    <row r="29" spans="1:16">
      <c r="A29" t="s">
        <v>236</v>
      </c>
      <c r="B29" t="s">
        <v>236</v>
      </c>
      <c r="C29" s="14"/>
      <c r="D29" t="s">
        <v>236</v>
      </c>
      <c r="G29" s="66">
        <v>0</v>
      </c>
      <c r="H29" t="s">
        <v>236</v>
      </c>
      <c r="I29" s="67">
        <v>0</v>
      </c>
      <c r="J29" s="67">
        <v>0</v>
      </c>
      <c r="K29" s="66">
        <v>0</v>
      </c>
      <c r="L29" s="66">
        <v>0</v>
      </c>
      <c r="M29" s="66">
        <v>0</v>
      </c>
      <c r="N29" s="67">
        <v>0</v>
      </c>
      <c r="O29" s="67">
        <v>0</v>
      </c>
      <c r="P29" s="67">
        <v>0</v>
      </c>
    </row>
    <row r="30" spans="1:16">
      <c r="A30" s="68" t="s">
        <v>846</v>
      </c>
      <c r="C30" s="14"/>
      <c r="G30" s="70">
        <v>0</v>
      </c>
      <c r="J30" s="69">
        <v>0</v>
      </c>
      <c r="K30" s="70">
        <v>0</v>
      </c>
      <c r="M30" s="70">
        <v>0</v>
      </c>
      <c r="O30" s="69">
        <v>0</v>
      </c>
      <c r="P30" s="69">
        <v>0</v>
      </c>
    </row>
    <row r="31" spans="1:16">
      <c r="A31" s="68" t="s">
        <v>847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t="s">
        <v>236</v>
      </c>
      <c r="B32" t="s">
        <v>236</v>
      </c>
      <c r="C32" s="14"/>
      <c r="D32" t="s">
        <v>236</v>
      </c>
      <c r="G32" s="66">
        <v>0</v>
      </c>
      <c r="H32" t="s">
        <v>236</v>
      </c>
      <c r="I32" s="67">
        <v>0</v>
      </c>
      <c r="J32" s="67">
        <v>0</v>
      </c>
      <c r="K32" s="66">
        <v>0</v>
      </c>
      <c r="L32" s="66">
        <v>0</v>
      </c>
      <c r="M32" s="66">
        <v>0</v>
      </c>
      <c r="N32" s="67">
        <v>0</v>
      </c>
      <c r="O32" s="67">
        <v>0</v>
      </c>
      <c r="P32" s="67">
        <v>0</v>
      </c>
    </row>
    <row r="33" spans="1:16">
      <c r="A33" s="68" t="s">
        <v>848</v>
      </c>
      <c r="C33" s="14"/>
      <c r="G33" s="70">
        <v>0</v>
      </c>
      <c r="J33" s="69">
        <v>0</v>
      </c>
      <c r="K33" s="70">
        <v>0</v>
      </c>
      <c r="M33" s="70">
        <v>0</v>
      </c>
      <c r="O33" s="69">
        <v>0</v>
      </c>
      <c r="P33" s="69">
        <v>0</v>
      </c>
    </row>
    <row r="34" spans="1:16">
      <c r="A34" t="s">
        <v>236</v>
      </c>
      <c r="B34" t="s">
        <v>236</v>
      </c>
      <c r="C34" s="14"/>
      <c r="D34" t="s">
        <v>236</v>
      </c>
      <c r="G34" s="66">
        <v>0</v>
      </c>
      <c r="H34" t="s">
        <v>236</v>
      </c>
      <c r="I34" s="67">
        <v>0</v>
      </c>
      <c r="J34" s="67">
        <v>0</v>
      </c>
      <c r="K34" s="66">
        <v>0</v>
      </c>
      <c r="L34" s="66">
        <v>0</v>
      </c>
      <c r="M34" s="66">
        <v>0</v>
      </c>
      <c r="N34" s="67">
        <v>0</v>
      </c>
      <c r="O34" s="67">
        <v>0</v>
      </c>
      <c r="P34" s="67">
        <v>0</v>
      </c>
    </row>
    <row r="35" spans="1:16">
      <c r="A35" s="68" t="s">
        <v>849</v>
      </c>
      <c r="C35" s="14"/>
      <c r="G35" s="70">
        <v>0</v>
      </c>
      <c r="J35" s="69">
        <v>0</v>
      </c>
      <c r="K35" s="70">
        <v>0</v>
      </c>
      <c r="M35" s="70">
        <v>0</v>
      </c>
      <c r="O35" s="69">
        <v>0</v>
      </c>
      <c r="P35" s="69">
        <v>0</v>
      </c>
    </row>
    <row r="36" spans="1:16">
      <c r="A36" t="s">
        <v>236</v>
      </c>
      <c r="B36" t="s">
        <v>236</v>
      </c>
      <c r="C36" s="14"/>
      <c r="D36" t="s">
        <v>236</v>
      </c>
      <c r="G36" s="66">
        <v>0</v>
      </c>
      <c r="H36" t="s">
        <v>236</v>
      </c>
      <c r="I36" s="67">
        <v>0</v>
      </c>
      <c r="J36" s="67">
        <v>0</v>
      </c>
      <c r="K36" s="66">
        <v>0</v>
      </c>
      <c r="L36" s="66">
        <v>0</v>
      </c>
      <c r="M36" s="66">
        <v>0</v>
      </c>
      <c r="N36" s="67">
        <v>0</v>
      </c>
      <c r="O36" s="67">
        <v>0</v>
      </c>
      <c r="P36" s="67">
        <v>0</v>
      </c>
    </row>
    <row r="37" spans="1:16">
      <c r="A37" s="68" t="s">
        <v>850</v>
      </c>
      <c r="C37" s="14"/>
      <c r="G37" s="70">
        <v>0</v>
      </c>
      <c r="J37" s="69">
        <v>0</v>
      </c>
      <c r="K37" s="70">
        <v>0</v>
      </c>
      <c r="M37" s="70">
        <v>0</v>
      </c>
      <c r="O37" s="69">
        <v>0</v>
      </c>
      <c r="P37" s="69">
        <v>0</v>
      </c>
    </row>
    <row r="38" spans="1:16">
      <c r="A38" t="s">
        <v>236</v>
      </c>
      <c r="B38" t="s">
        <v>236</v>
      </c>
      <c r="C38" s="14"/>
      <c r="D38" t="s">
        <v>236</v>
      </c>
      <c r="G38" s="66">
        <v>0</v>
      </c>
      <c r="H38" t="s">
        <v>236</v>
      </c>
      <c r="I38" s="67">
        <v>0</v>
      </c>
      <c r="J38" s="67">
        <v>0</v>
      </c>
      <c r="K38" s="66">
        <v>0</v>
      </c>
      <c r="L38" s="66">
        <v>0</v>
      </c>
      <c r="M38" s="66">
        <v>0</v>
      </c>
      <c r="N38" s="67">
        <v>0</v>
      </c>
      <c r="O38" s="67">
        <v>0</v>
      </c>
      <c r="P38" s="67">
        <v>0</v>
      </c>
    </row>
    <row r="39" spans="1:16">
      <c r="A39" s="86" t="s">
        <v>242</v>
      </c>
      <c r="C39" s="14"/>
    </row>
    <row r="40" spans="1:16">
      <c r="A40" s="86" t="s">
        <v>290</v>
      </c>
      <c r="C40" s="14"/>
    </row>
    <row r="41" spans="1:16">
      <c r="A41" s="86" t="s">
        <v>291</v>
      </c>
      <c r="C41" s="14"/>
    </row>
    <row r="42" spans="1:16">
      <c r="A42" s="86" t="s">
        <v>292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8"/>
  <sheetViews>
    <sheetView rightToLeft="1" topLeftCell="A7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47" width="9.140625" style="14" hidden="1"/>
    <col min="48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100" t="s">
        <v>145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2"/>
    </row>
    <row r="6" spans="1:59" s="16" customFormat="1" ht="36">
      <c r="A6" s="41" t="s">
        <v>95</v>
      </c>
      <c r="B6" s="42" t="s">
        <v>146</v>
      </c>
      <c r="C6" s="42" t="s">
        <v>48</v>
      </c>
      <c r="D6" s="103" t="s">
        <v>49</v>
      </c>
      <c r="E6" s="103" t="s">
        <v>50</v>
      </c>
      <c r="F6" s="103" t="s">
        <v>70</v>
      </c>
      <c r="G6" s="103" t="s">
        <v>51</v>
      </c>
      <c r="H6" s="42" t="s">
        <v>71</v>
      </c>
      <c r="I6" s="42" t="s">
        <v>195</v>
      </c>
      <c r="J6" s="42" t="s">
        <v>52</v>
      </c>
      <c r="K6" s="44" t="s">
        <v>147</v>
      </c>
      <c r="L6" s="103" t="s">
        <v>54</v>
      </c>
      <c r="M6" s="42" t="s">
        <v>186</v>
      </c>
      <c r="N6" s="42" t="s">
        <v>187</v>
      </c>
      <c r="O6" s="42" t="s">
        <v>5</v>
      </c>
      <c r="P6" s="42" t="s">
        <v>56</v>
      </c>
      <c r="Q6" s="43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40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7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4">
        <v>1.72</v>
      </c>
      <c r="I9" s="15"/>
      <c r="J9" s="15"/>
      <c r="K9" s="15"/>
      <c r="L9" s="65">
        <v>4.0099999999999997E-2</v>
      </c>
      <c r="M9" s="64">
        <v>38619592.270000003</v>
      </c>
      <c r="N9" s="7"/>
      <c r="O9" s="64">
        <v>42639.138748753605</v>
      </c>
      <c r="P9" s="65">
        <v>1</v>
      </c>
      <c r="Q9" s="65">
        <v>2.2499999999999999E-2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8" t="s">
        <v>202</v>
      </c>
      <c r="H10" s="70">
        <v>1.72</v>
      </c>
      <c r="L10" s="69">
        <v>4.0099999999999997E-2</v>
      </c>
      <c r="M10" s="70">
        <v>38619592.270000003</v>
      </c>
      <c r="O10" s="70">
        <v>42639.138748753605</v>
      </c>
      <c r="P10" s="69">
        <v>1</v>
      </c>
      <c r="Q10" s="69">
        <v>2.2499999999999999E-2</v>
      </c>
    </row>
    <row r="11" spans="1:59">
      <c r="A11" s="68" t="s">
        <v>1005</v>
      </c>
      <c r="H11" s="70">
        <v>1.79</v>
      </c>
      <c r="L11" s="69">
        <v>5.4999999999999997E-3</v>
      </c>
      <c r="M11" s="70">
        <v>12297455.65</v>
      </c>
      <c r="O11" s="70">
        <v>12712.709597509302</v>
      </c>
      <c r="P11" s="69">
        <v>0.29809999999999998</v>
      </c>
      <c r="Q11" s="69">
        <v>6.7000000000000002E-3</v>
      </c>
    </row>
    <row r="12" spans="1:59">
      <c r="A12" t="s">
        <v>1006</v>
      </c>
      <c r="B12" t="s">
        <v>1007</v>
      </c>
      <c r="C12" t="s">
        <v>1008</v>
      </c>
      <c r="D12" t="s">
        <v>1009</v>
      </c>
      <c r="E12" t="s">
        <v>317</v>
      </c>
      <c r="F12" t="s">
        <v>1010</v>
      </c>
      <c r="G12" t="s">
        <v>208</v>
      </c>
      <c r="H12" s="66">
        <v>1.59</v>
      </c>
      <c r="I12" t="s">
        <v>1011</v>
      </c>
      <c r="J12" t="s">
        <v>101</v>
      </c>
      <c r="K12" s="67">
        <v>2.1000000000000001E-2</v>
      </c>
      <c r="L12" s="67">
        <v>7.7000000000000002E-3</v>
      </c>
      <c r="M12" s="76">
        <v>12297455.65</v>
      </c>
      <c r="N12" s="66">
        <f>O12/M12*100*1000</f>
        <v>103.37674685990268</v>
      </c>
      <c r="O12" s="76">
        <v>12712.709597509302</v>
      </c>
      <c r="P12" s="67">
        <v>2.3999999999999998E-3</v>
      </c>
      <c r="Q12" s="67">
        <v>1E-4</v>
      </c>
    </row>
    <row r="13" spans="1:59">
      <c r="A13" s="68" t="s">
        <v>1013</v>
      </c>
      <c r="H13" s="70">
        <v>1.04</v>
      </c>
      <c r="L13" s="69">
        <v>4.5100000000000001E-2</v>
      </c>
      <c r="M13" s="70">
        <v>6005562.1699999999</v>
      </c>
      <c r="O13" s="70">
        <v>6310.0441720190001</v>
      </c>
      <c r="P13" s="69">
        <v>0.14799999999999999</v>
      </c>
      <c r="Q13" s="69">
        <v>3.3E-3</v>
      </c>
    </row>
    <row r="14" spans="1:59">
      <c r="A14" t="s">
        <v>1014</v>
      </c>
      <c r="B14" t="s">
        <v>1007</v>
      </c>
      <c r="C14" t="s">
        <v>1015</v>
      </c>
      <c r="D14" t="s">
        <v>1016</v>
      </c>
      <c r="E14" t="s">
        <v>1017</v>
      </c>
      <c r="F14" t="s">
        <v>1018</v>
      </c>
      <c r="G14" t="s">
        <v>208</v>
      </c>
      <c r="H14" s="66">
        <v>1.04</v>
      </c>
      <c r="I14" t="s">
        <v>435</v>
      </c>
      <c r="J14" t="s">
        <v>101</v>
      </c>
      <c r="K14" s="67">
        <v>7.0000000000000007E-2</v>
      </c>
      <c r="L14" s="67">
        <v>4.5100000000000001E-2</v>
      </c>
      <c r="M14" s="66">
        <v>6005562.1699999999</v>
      </c>
      <c r="N14" s="66">
        <v>105.07</v>
      </c>
      <c r="O14" s="66">
        <v>6310.0441720190001</v>
      </c>
      <c r="P14" s="67">
        <v>0.14799999999999999</v>
      </c>
      <c r="Q14" s="67">
        <v>3.3E-3</v>
      </c>
    </row>
    <row r="15" spans="1:59">
      <c r="A15" s="68" t="s">
        <v>1019</v>
      </c>
      <c r="H15" s="70">
        <v>0</v>
      </c>
      <c r="L15" s="69">
        <v>0</v>
      </c>
      <c r="M15" s="70">
        <v>0</v>
      </c>
      <c r="O15" s="70">
        <v>0</v>
      </c>
      <c r="P15" s="69">
        <v>0</v>
      </c>
      <c r="Q15" s="69">
        <v>0</v>
      </c>
    </row>
    <row r="16" spans="1:59">
      <c r="A16" t="s">
        <v>236</v>
      </c>
      <c r="C16" t="s">
        <v>236</v>
      </c>
      <c r="E16" t="s">
        <v>236</v>
      </c>
      <c r="H16" s="66">
        <v>0</v>
      </c>
      <c r="I16" t="s">
        <v>236</v>
      </c>
      <c r="J16" t="s">
        <v>236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</row>
    <row r="17" spans="1:17">
      <c r="A17" s="68" t="s">
        <v>1020</v>
      </c>
      <c r="H17" s="70">
        <v>1.41</v>
      </c>
      <c r="L17" s="69">
        <v>6.0699999999999997E-2</v>
      </c>
      <c r="M17" s="70">
        <v>12812574.449999999</v>
      </c>
      <c r="O17" s="70">
        <v>15992.3209792253</v>
      </c>
      <c r="P17" s="69">
        <v>0.37509999999999999</v>
      </c>
      <c r="Q17" s="69">
        <v>8.3999999999999995E-3</v>
      </c>
    </row>
    <row r="18" spans="1:17">
      <c r="A18" t="s">
        <v>1021</v>
      </c>
      <c r="B18" t="s">
        <v>1007</v>
      </c>
      <c r="C18" t="s">
        <v>1022</v>
      </c>
      <c r="D18" t="s">
        <v>913</v>
      </c>
      <c r="E18" t="s">
        <v>1023</v>
      </c>
      <c r="F18" t="s">
        <v>456</v>
      </c>
      <c r="G18" t="s">
        <v>1024</v>
      </c>
      <c r="H18" s="66">
        <v>0</v>
      </c>
      <c r="I18" t="s">
        <v>591</v>
      </c>
      <c r="J18" t="s">
        <v>101</v>
      </c>
      <c r="K18" s="67">
        <v>0</v>
      </c>
      <c r="L18" s="67">
        <v>0</v>
      </c>
      <c r="M18" s="66">
        <v>975943</v>
      </c>
      <c r="N18" s="66">
        <v>408.62745100000001</v>
      </c>
      <c r="O18" s="66">
        <v>3987.9710041129301</v>
      </c>
      <c r="P18" s="67">
        <v>9.35E-2</v>
      </c>
      <c r="Q18" s="67">
        <v>2.0999999999999999E-3</v>
      </c>
    </row>
    <row r="19" spans="1:17">
      <c r="A19" t="s">
        <v>1025</v>
      </c>
      <c r="B19" t="s">
        <v>1007</v>
      </c>
      <c r="C19" t="s">
        <v>1026</v>
      </c>
      <c r="D19" t="s">
        <v>913</v>
      </c>
      <c r="E19" t="s">
        <v>1023</v>
      </c>
      <c r="F19" t="s">
        <v>1012</v>
      </c>
      <c r="G19" t="s">
        <v>1024</v>
      </c>
      <c r="H19" s="66">
        <v>1.86</v>
      </c>
      <c r="I19" t="s">
        <v>591</v>
      </c>
      <c r="J19" t="s">
        <v>101</v>
      </c>
      <c r="K19" s="67">
        <v>7.0000000000000007E-2</v>
      </c>
      <c r="L19" s="67">
        <v>6.6500000000000004E-2</v>
      </c>
      <c r="M19" s="66">
        <v>6312540.7000000002</v>
      </c>
      <c r="N19" s="66">
        <v>102.65691</v>
      </c>
      <c r="O19" s="66">
        <v>6480.2592251123697</v>
      </c>
      <c r="P19" s="67">
        <v>0.152</v>
      </c>
      <c r="Q19" s="67">
        <v>3.3999999999999998E-3</v>
      </c>
    </row>
    <row r="20" spans="1:17">
      <c r="A20" t="s">
        <v>1027</v>
      </c>
      <c r="B20" t="s">
        <v>1007</v>
      </c>
      <c r="C20" t="s">
        <v>1028</v>
      </c>
      <c r="D20" t="s">
        <v>913</v>
      </c>
      <c r="E20" t="s">
        <v>236</v>
      </c>
      <c r="F20" t="s">
        <v>1029</v>
      </c>
      <c r="G20" t="s">
        <v>811</v>
      </c>
      <c r="H20" s="66">
        <v>1.83</v>
      </c>
      <c r="I20" t="s">
        <v>591</v>
      </c>
      <c r="J20" t="s">
        <v>101</v>
      </c>
      <c r="K20" s="67">
        <v>0.08</v>
      </c>
      <c r="L20" s="67">
        <v>9.3899999999999997E-2</v>
      </c>
      <c r="M20" s="66">
        <v>5740842</v>
      </c>
      <c r="N20" s="66">
        <v>100</v>
      </c>
      <c r="O20" s="66">
        <v>5740.8419999999996</v>
      </c>
      <c r="P20" s="67">
        <v>0.1346</v>
      </c>
      <c r="Q20" s="67">
        <v>3.0000000000000001E-3</v>
      </c>
    </row>
    <row r="21" spans="1:17">
      <c r="A21" t="s">
        <v>1030</v>
      </c>
      <c r="B21" t="s">
        <v>1007</v>
      </c>
      <c r="C21" t="s">
        <v>1031</v>
      </c>
      <c r="D21" t="s">
        <v>913</v>
      </c>
      <c r="E21" t="s">
        <v>236</v>
      </c>
      <c r="F21" t="s">
        <v>1032</v>
      </c>
      <c r="G21" t="s">
        <v>811</v>
      </c>
      <c r="H21" s="66">
        <v>0</v>
      </c>
      <c r="I21" t="s">
        <v>591</v>
      </c>
      <c r="J21" t="s">
        <v>101</v>
      </c>
      <c r="K21" s="67">
        <v>0</v>
      </c>
      <c r="L21" s="67">
        <v>0</v>
      </c>
      <c r="M21" s="66">
        <v>-216751.25</v>
      </c>
      <c r="N21" s="66">
        <v>100</v>
      </c>
      <c r="O21" s="66">
        <v>-216.75125</v>
      </c>
      <c r="P21" s="67">
        <v>-5.1000000000000004E-3</v>
      </c>
      <c r="Q21" s="67">
        <v>-1E-4</v>
      </c>
    </row>
    <row r="22" spans="1:17">
      <c r="A22" s="68" t="s">
        <v>1033</v>
      </c>
      <c r="H22" s="70">
        <v>0</v>
      </c>
      <c r="L22" s="69">
        <v>0</v>
      </c>
      <c r="M22" s="70">
        <v>0</v>
      </c>
      <c r="O22" s="70">
        <v>0</v>
      </c>
      <c r="P22" s="69">
        <v>0</v>
      </c>
      <c r="Q22" s="69">
        <v>0</v>
      </c>
    </row>
    <row r="23" spans="1:17">
      <c r="A23" t="s">
        <v>236</v>
      </c>
      <c r="C23" t="s">
        <v>236</v>
      </c>
      <c r="E23" t="s">
        <v>236</v>
      </c>
      <c r="H23" s="66">
        <v>0</v>
      </c>
      <c r="I23" t="s">
        <v>236</v>
      </c>
      <c r="J23" t="s">
        <v>236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</row>
    <row r="24" spans="1:17">
      <c r="A24" s="68" t="s">
        <v>1034</v>
      </c>
      <c r="H24" s="70">
        <v>0</v>
      </c>
      <c r="L24" s="69">
        <v>0</v>
      </c>
      <c r="M24" s="70">
        <v>0</v>
      </c>
      <c r="O24" s="70">
        <v>0</v>
      </c>
      <c r="P24" s="69">
        <v>0</v>
      </c>
      <c r="Q24" s="69">
        <v>0</v>
      </c>
    </row>
    <row r="25" spans="1:17">
      <c r="A25" s="68" t="s">
        <v>1035</v>
      </c>
      <c r="H25" s="70">
        <v>0</v>
      </c>
      <c r="L25" s="69">
        <v>0</v>
      </c>
      <c r="M25" s="70">
        <v>0</v>
      </c>
      <c r="O25" s="70">
        <v>0</v>
      </c>
      <c r="P25" s="69">
        <v>0</v>
      </c>
      <c r="Q25" s="69">
        <v>0</v>
      </c>
    </row>
    <row r="26" spans="1:17">
      <c r="A26" t="s">
        <v>236</v>
      </c>
      <c r="C26" t="s">
        <v>236</v>
      </c>
      <c r="E26" t="s">
        <v>236</v>
      </c>
      <c r="H26" s="66">
        <v>0</v>
      </c>
      <c r="I26" t="s">
        <v>236</v>
      </c>
      <c r="J26" t="s">
        <v>236</v>
      </c>
      <c r="K26" s="67">
        <v>0</v>
      </c>
      <c r="L26" s="67">
        <v>0</v>
      </c>
      <c r="M26" s="66">
        <v>0</v>
      </c>
      <c r="N26" s="66">
        <v>0</v>
      </c>
      <c r="O26" s="66">
        <v>0</v>
      </c>
      <c r="P26" s="67">
        <v>0</v>
      </c>
      <c r="Q26" s="67">
        <v>0</v>
      </c>
    </row>
    <row r="27" spans="1:17">
      <c r="A27" s="68" t="s">
        <v>1036</v>
      </c>
      <c r="H27" s="70">
        <v>0</v>
      </c>
      <c r="L27" s="69">
        <v>0</v>
      </c>
      <c r="M27" s="70">
        <v>0</v>
      </c>
      <c r="O27" s="70">
        <v>0</v>
      </c>
      <c r="P27" s="69">
        <v>0</v>
      </c>
      <c r="Q27" s="69">
        <v>0</v>
      </c>
    </row>
    <row r="28" spans="1:17">
      <c r="A28" t="s">
        <v>236</v>
      </c>
      <c r="C28" t="s">
        <v>236</v>
      </c>
      <c r="E28" t="s">
        <v>236</v>
      </c>
      <c r="H28" s="66">
        <v>0</v>
      </c>
      <c r="I28" t="s">
        <v>236</v>
      </c>
      <c r="J28" t="s">
        <v>236</v>
      </c>
      <c r="K28" s="67">
        <v>0</v>
      </c>
      <c r="L28" s="67">
        <v>0</v>
      </c>
      <c r="M28" s="66">
        <v>0</v>
      </c>
      <c r="N28" s="66">
        <v>0</v>
      </c>
      <c r="O28" s="66">
        <v>0</v>
      </c>
      <c r="P28" s="67">
        <v>0</v>
      </c>
      <c r="Q28" s="67">
        <v>0</v>
      </c>
    </row>
    <row r="29" spans="1:17">
      <c r="A29" s="68" t="s">
        <v>1037</v>
      </c>
      <c r="H29" s="70">
        <v>0</v>
      </c>
      <c r="L29" s="69">
        <v>0</v>
      </c>
      <c r="M29" s="70">
        <v>0</v>
      </c>
      <c r="O29" s="70">
        <v>0</v>
      </c>
      <c r="P29" s="69">
        <v>0</v>
      </c>
      <c r="Q29" s="69">
        <v>0</v>
      </c>
    </row>
    <row r="30" spans="1:17">
      <c r="A30" t="s">
        <v>236</v>
      </c>
      <c r="C30" t="s">
        <v>236</v>
      </c>
      <c r="E30" t="s">
        <v>236</v>
      </c>
      <c r="H30" s="66">
        <v>0</v>
      </c>
      <c r="I30" t="s">
        <v>236</v>
      </c>
      <c r="J30" t="s">
        <v>236</v>
      </c>
      <c r="K30" s="67">
        <v>0</v>
      </c>
      <c r="L30" s="67">
        <v>0</v>
      </c>
      <c r="M30" s="66">
        <v>0</v>
      </c>
      <c r="N30" s="66">
        <v>0</v>
      </c>
      <c r="O30" s="66">
        <v>0</v>
      </c>
      <c r="P30" s="67">
        <v>0</v>
      </c>
      <c r="Q30" s="67">
        <v>0</v>
      </c>
    </row>
    <row r="31" spans="1:17">
      <c r="A31" s="68" t="s">
        <v>1038</v>
      </c>
      <c r="H31" s="70">
        <v>2.82</v>
      </c>
      <c r="L31" s="69">
        <v>5.0599999999999999E-2</v>
      </c>
      <c r="M31" s="70">
        <v>7504000</v>
      </c>
      <c r="O31" s="70">
        <v>7624.0640000000003</v>
      </c>
      <c r="P31" s="69">
        <v>0.17879999999999999</v>
      </c>
      <c r="Q31" s="69">
        <v>4.0000000000000001E-3</v>
      </c>
    </row>
    <row r="32" spans="1:17">
      <c r="A32" t="s">
        <v>1039</v>
      </c>
      <c r="B32" t="s">
        <v>1007</v>
      </c>
      <c r="C32" t="s">
        <v>1040</v>
      </c>
      <c r="D32" t="s">
        <v>891</v>
      </c>
      <c r="E32" t="s">
        <v>436</v>
      </c>
      <c r="F32" t="s">
        <v>1041</v>
      </c>
      <c r="G32" t="s">
        <v>149</v>
      </c>
      <c r="H32" s="66">
        <v>2.82</v>
      </c>
      <c r="I32" t="s">
        <v>412</v>
      </c>
      <c r="J32" t="s">
        <v>101</v>
      </c>
      <c r="K32" s="67">
        <v>5.1799999999999999E-2</v>
      </c>
      <c r="L32" s="67">
        <v>5.0599999999999999E-2</v>
      </c>
      <c r="M32" s="66">
        <v>7504000</v>
      </c>
      <c r="N32" s="66">
        <v>101.6</v>
      </c>
      <c r="O32" s="66">
        <v>7624.0640000000003</v>
      </c>
      <c r="P32" s="67">
        <v>0.17879999999999999</v>
      </c>
      <c r="Q32" s="67">
        <v>4.0000000000000001E-3</v>
      </c>
    </row>
    <row r="33" spans="1:17">
      <c r="A33" s="68" t="s">
        <v>240</v>
      </c>
      <c r="H33" s="70">
        <v>0</v>
      </c>
      <c r="L33" s="69">
        <v>0</v>
      </c>
      <c r="M33" s="70">
        <v>0</v>
      </c>
      <c r="O33" s="70">
        <v>0</v>
      </c>
      <c r="P33" s="69">
        <v>0</v>
      </c>
      <c r="Q33" s="69">
        <v>0</v>
      </c>
    </row>
    <row r="34" spans="1:17">
      <c r="A34" s="68" t="s">
        <v>1042</v>
      </c>
      <c r="H34" s="70">
        <v>0</v>
      </c>
      <c r="L34" s="69">
        <v>0</v>
      </c>
      <c r="M34" s="70">
        <v>0</v>
      </c>
      <c r="O34" s="70">
        <v>0</v>
      </c>
      <c r="P34" s="69">
        <v>0</v>
      </c>
      <c r="Q34" s="69">
        <v>0</v>
      </c>
    </row>
    <row r="35" spans="1:17">
      <c r="A35" t="s">
        <v>236</v>
      </c>
      <c r="C35" t="s">
        <v>236</v>
      </c>
      <c r="E35" t="s">
        <v>236</v>
      </c>
      <c r="H35" s="66">
        <v>0</v>
      </c>
      <c r="I35" t="s">
        <v>236</v>
      </c>
      <c r="J35" t="s">
        <v>236</v>
      </c>
      <c r="K35" s="67">
        <v>0</v>
      </c>
      <c r="L35" s="67">
        <v>0</v>
      </c>
      <c r="M35" s="66">
        <v>0</v>
      </c>
      <c r="N35" s="66">
        <v>0</v>
      </c>
      <c r="O35" s="66">
        <v>0</v>
      </c>
      <c r="P35" s="67">
        <v>0</v>
      </c>
      <c r="Q35" s="67">
        <v>0</v>
      </c>
    </row>
    <row r="36" spans="1:17">
      <c r="A36" s="68" t="s">
        <v>1019</v>
      </c>
      <c r="H36" s="70">
        <v>0</v>
      </c>
      <c r="L36" s="69">
        <v>0</v>
      </c>
      <c r="M36" s="70">
        <v>0</v>
      </c>
      <c r="O36" s="70">
        <v>0</v>
      </c>
      <c r="P36" s="69">
        <v>0</v>
      </c>
      <c r="Q36" s="69">
        <v>0</v>
      </c>
    </row>
    <row r="37" spans="1:17">
      <c r="A37" t="s">
        <v>236</v>
      </c>
      <c r="C37" t="s">
        <v>236</v>
      </c>
      <c r="E37" t="s">
        <v>236</v>
      </c>
      <c r="H37" s="66">
        <v>0</v>
      </c>
      <c r="I37" t="s">
        <v>236</v>
      </c>
      <c r="J37" t="s">
        <v>236</v>
      </c>
      <c r="K37" s="67">
        <v>0</v>
      </c>
      <c r="L37" s="67">
        <v>0</v>
      </c>
      <c r="M37" s="66">
        <v>0</v>
      </c>
      <c r="N37" s="66">
        <v>0</v>
      </c>
      <c r="O37" s="66">
        <v>0</v>
      </c>
      <c r="P37" s="67">
        <v>0</v>
      </c>
      <c r="Q37" s="67">
        <v>0</v>
      </c>
    </row>
    <row r="38" spans="1:17">
      <c r="A38" s="68" t="s">
        <v>1020</v>
      </c>
      <c r="H38" s="70">
        <v>0</v>
      </c>
      <c r="L38" s="69">
        <v>0</v>
      </c>
      <c r="M38" s="70">
        <v>0</v>
      </c>
      <c r="O38" s="70">
        <v>0</v>
      </c>
      <c r="P38" s="69">
        <v>0</v>
      </c>
      <c r="Q38" s="69">
        <v>0</v>
      </c>
    </row>
    <row r="39" spans="1:17">
      <c r="A39" t="s">
        <v>236</v>
      </c>
      <c r="C39" t="s">
        <v>236</v>
      </c>
      <c r="E39" t="s">
        <v>236</v>
      </c>
      <c r="H39" s="66">
        <v>0</v>
      </c>
      <c r="I39" t="s">
        <v>236</v>
      </c>
      <c r="J39" t="s">
        <v>236</v>
      </c>
      <c r="K39" s="67">
        <v>0</v>
      </c>
      <c r="L39" s="67">
        <v>0</v>
      </c>
      <c r="M39" s="66">
        <v>0</v>
      </c>
      <c r="N39" s="66">
        <v>0</v>
      </c>
      <c r="O39" s="66">
        <v>0</v>
      </c>
      <c r="P39" s="67">
        <v>0</v>
      </c>
      <c r="Q39" s="67">
        <v>0</v>
      </c>
    </row>
    <row r="40" spans="1:17">
      <c r="A40" s="68" t="s">
        <v>1038</v>
      </c>
      <c r="H40" s="70">
        <v>0</v>
      </c>
      <c r="L40" s="69">
        <v>0</v>
      </c>
      <c r="M40" s="70">
        <v>0</v>
      </c>
      <c r="O40" s="70">
        <v>0</v>
      </c>
      <c r="P40" s="69">
        <v>0</v>
      </c>
      <c r="Q40" s="69">
        <v>0</v>
      </c>
    </row>
    <row r="41" spans="1:17">
      <c r="A41" t="s">
        <v>236</v>
      </c>
      <c r="C41" t="s">
        <v>236</v>
      </c>
      <c r="E41" t="s">
        <v>236</v>
      </c>
      <c r="H41" s="66">
        <v>0</v>
      </c>
      <c r="I41" t="s">
        <v>236</v>
      </c>
      <c r="J41" t="s">
        <v>236</v>
      </c>
      <c r="K41" s="67">
        <v>0</v>
      </c>
      <c r="L41" s="67">
        <v>0</v>
      </c>
      <c r="M41" s="66">
        <v>0</v>
      </c>
      <c r="N41" s="66">
        <v>0</v>
      </c>
      <c r="O41" s="66">
        <v>0</v>
      </c>
      <c r="P41" s="67">
        <v>0</v>
      </c>
      <c r="Q41" s="67">
        <v>0</v>
      </c>
    </row>
    <row r="42" spans="1:17">
      <c r="A42" s="86" t="s">
        <v>242</v>
      </c>
    </row>
    <row r="43" spans="1:17">
      <c r="A43" s="86" t="s">
        <v>290</v>
      </c>
    </row>
    <row r="44" spans="1:17">
      <c r="A44" s="86" t="s">
        <v>291</v>
      </c>
    </row>
    <row r="45" spans="1:17">
      <c r="A45" s="86" t="s">
        <v>292</v>
      </c>
    </row>
    <row r="46" spans="1:17" hidden="1"/>
    <row r="47" spans="1:17" hidden="1"/>
    <row r="48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  <c r="B2" t="s">
        <v>197</v>
      </c>
    </row>
    <row r="3" spans="1:63">
      <c r="A3" s="2" t="s">
        <v>2</v>
      </c>
      <c r="B3" t="s">
        <v>198</v>
      </c>
    </row>
    <row r="4" spans="1:63">
      <c r="A4" s="2" t="s">
        <v>3</v>
      </c>
      <c r="B4" t="s">
        <v>199</v>
      </c>
    </row>
    <row r="5" spans="1:63" ht="26.25" customHeight="1">
      <c r="A5" s="108" t="s">
        <v>152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10"/>
    </row>
    <row r="6" spans="1:63" s="16" customFormat="1" ht="63">
      <c r="A6" s="41" t="s">
        <v>95</v>
      </c>
      <c r="B6" s="42" t="s">
        <v>48</v>
      </c>
      <c r="C6" s="42" t="s">
        <v>49</v>
      </c>
      <c r="D6" s="42" t="s">
        <v>50</v>
      </c>
      <c r="E6" s="42" t="s">
        <v>51</v>
      </c>
      <c r="F6" s="42" t="s">
        <v>71</v>
      </c>
      <c r="G6" s="42" t="s">
        <v>52</v>
      </c>
      <c r="H6" s="42" t="s">
        <v>153</v>
      </c>
      <c r="I6" s="42" t="s">
        <v>54</v>
      </c>
      <c r="J6" s="42" t="s">
        <v>186</v>
      </c>
      <c r="K6" s="42" t="s">
        <v>187</v>
      </c>
      <c r="L6" s="42" t="s">
        <v>5</v>
      </c>
      <c r="M6" s="42" t="s">
        <v>56</v>
      </c>
      <c r="N6" s="43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7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4">
        <v>0</v>
      </c>
      <c r="K9" s="7"/>
      <c r="L9" s="64">
        <v>0</v>
      </c>
      <c r="M9" s="65">
        <v>0</v>
      </c>
      <c r="N9" s="65">
        <v>0</v>
      </c>
      <c r="O9" s="14"/>
      <c r="P9" s="14"/>
      <c r="Q9" s="14"/>
      <c r="R9" s="14"/>
      <c r="S9" s="14"/>
      <c r="T9" s="14"/>
      <c r="BK9" s="14"/>
    </row>
    <row r="10" spans="1:63">
      <c r="A10" s="68" t="s">
        <v>202</v>
      </c>
      <c r="F10" s="70">
        <v>0</v>
      </c>
      <c r="I10" s="69">
        <v>0</v>
      </c>
      <c r="J10" s="70">
        <v>0</v>
      </c>
      <c r="L10" s="70">
        <v>0</v>
      </c>
      <c r="M10" s="69">
        <v>0</v>
      </c>
      <c r="N10" s="69">
        <v>0</v>
      </c>
    </row>
    <row r="11" spans="1:63">
      <c r="A11" s="68" t="s">
        <v>856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t="s">
        <v>236</v>
      </c>
      <c r="B12" t="s">
        <v>236</v>
      </c>
      <c r="D12" t="s">
        <v>236</v>
      </c>
      <c r="F12" s="66">
        <v>0</v>
      </c>
      <c r="G12" t="s">
        <v>236</v>
      </c>
      <c r="H12" s="67">
        <v>0</v>
      </c>
      <c r="I12" s="67">
        <v>0</v>
      </c>
      <c r="J12" s="66">
        <v>0</v>
      </c>
      <c r="K12" s="66">
        <v>0</v>
      </c>
      <c r="L12" s="66">
        <v>0</v>
      </c>
      <c r="M12" s="67">
        <v>0</v>
      </c>
      <c r="N12" s="67">
        <v>0</v>
      </c>
    </row>
    <row r="13" spans="1:63">
      <c r="A13" s="68" t="s">
        <v>857</v>
      </c>
      <c r="F13" s="70">
        <v>0</v>
      </c>
      <c r="I13" s="69">
        <v>0</v>
      </c>
      <c r="J13" s="70">
        <v>0</v>
      </c>
      <c r="L13" s="70">
        <v>0</v>
      </c>
      <c r="M13" s="69">
        <v>0</v>
      </c>
      <c r="N13" s="69">
        <v>0</v>
      </c>
    </row>
    <row r="14" spans="1:63">
      <c r="A14" t="s">
        <v>236</v>
      </c>
      <c r="B14" t="s">
        <v>236</v>
      </c>
      <c r="D14" t="s">
        <v>236</v>
      </c>
      <c r="F14" s="66">
        <v>0</v>
      </c>
      <c r="G14" t="s">
        <v>236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</row>
    <row r="15" spans="1:63">
      <c r="A15" s="68" t="s">
        <v>1043</v>
      </c>
      <c r="F15" s="70">
        <v>0</v>
      </c>
      <c r="I15" s="69">
        <v>0</v>
      </c>
      <c r="J15" s="70">
        <v>0</v>
      </c>
      <c r="L15" s="70">
        <v>0</v>
      </c>
      <c r="M15" s="69">
        <v>0</v>
      </c>
      <c r="N15" s="69">
        <v>0</v>
      </c>
    </row>
    <row r="16" spans="1:63">
      <c r="A16" t="s">
        <v>236</v>
      </c>
      <c r="B16" t="s">
        <v>236</v>
      </c>
      <c r="D16" t="s">
        <v>236</v>
      </c>
      <c r="F16" s="66">
        <v>0</v>
      </c>
      <c r="G16" t="s">
        <v>236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</row>
    <row r="17" spans="1:14">
      <c r="A17" s="68" t="s">
        <v>1044</v>
      </c>
      <c r="F17" s="70">
        <v>0</v>
      </c>
      <c r="I17" s="69">
        <v>0</v>
      </c>
      <c r="J17" s="70">
        <v>0</v>
      </c>
      <c r="L17" s="70">
        <v>0</v>
      </c>
      <c r="M17" s="69">
        <v>0</v>
      </c>
      <c r="N17" s="69">
        <v>0</v>
      </c>
    </row>
    <row r="18" spans="1:14">
      <c r="A18" t="s">
        <v>236</v>
      </c>
      <c r="B18" t="s">
        <v>236</v>
      </c>
      <c r="D18" t="s">
        <v>236</v>
      </c>
      <c r="F18" s="66">
        <v>0</v>
      </c>
      <c r="G18" t="s">
        <v>236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</row>
    <row r="19" spans="1:14">
      <c r="A19" s="68" t="s">
        <v>497</v>
      </c>
      <c r="F19" s="70">
        <v>0</v>
      </c>
      <c r="I19" s="69">
        <v>0</v>
      </c>
      <c r="J19" s="70">
        <v>0</v>
      </c>
      <c r="L19" s="70">
        <v>0</v>
      </c>
      <c r="M19" s="69">
        <v>0</v>
      </c>
      <c r="N19" s="69">
        <v>0</v>
      </c>
    </row>
    <row r="20" spans="1:14">
      <c r="A20" t="s">
        <v>236</v>
      </c>
      <c r="B20" t="s">
        <v>236</v>
      </c>
      <c r="D20" t="s">
        <v>236</v>
      </c>
      <c r="F20" s="66">
        <v>0</v>
      </c>
      <c r="G20" t="s">
        <v>236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</row>
    <row r="21" spans="1:14">
      <c r="A21" s="68" t="s">
        <v>240</v>
      </c>
      <c r="F21" s="70">
        <v>0</v>
      </c>
      <c r="I21" s="69">
        <v>0</v>
      </c>
      <c r="J21" s="70">
        <v>0</v>
      </c>
      <c r="L21" s="70">
        <v>0</v>
      </c>
      <c r="M21" s="69">
        <v>0</v>
      </c>
      <c r="N21" s="69">
        <v>0</v>
      </c>
    </row>
    <row r="22" spans="1:14">
      <c r="A22" t="s">
        <v>236</v>
      </c>
      <c r="B22" t="s">
        <v>236</v>
      </c>
      <c r="D22" t="s">
        <v>236</v>
      </c>
      <c r="F22" s="66">
        <v>0</v>
      </c>
      <c r="G22" t="s">
        <v>236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</row>
    <row r="23" spans="1:14">
      <c r="A23" s="86" t="s">
        <v>242</v>
      </c>
    </row>
    <row r="24" spans="1:14">
      <c r="A24" s="86" t="s">
        <v>290</v>
      </c>
    </row>
    <row r="25" spans="1:14">
      <c r="A25" s="86" t="s">
        <v>291</v>
      </c>
    </row>
    <row r="26" spans="1:14">
      <c r="A26" s="86" t="s">
        <v>292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5"/>
  <sheetViews>
    <sheetView rightToLeft="1" workbookViewId="0">
      <selection activeCell="J7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  <c r="B2" t="s">
        <v>197</v>
      </c>
    </row>
    <row r="3" spans="1:54">
      <c r="A3" s="2" t="s">
        <v>2</v>
      </c>
      <c r="B3" t="s">
        <v>198</v>
      </c>
    </row>
    <row r="4" spans="1:54">
      <c r="A4" s="2" t="s">
        <v>3</v>
      </c>
      <c r="B4" t="s">
        <v>199</v>
      </c>
    </row>
    <row r="5" spans="1:54" ht="26.25" customHeight="1">
      <c r="A5" s="108" t="s">
        <v>155</v>
      </c>
      <c r="B5" s="109"/>
      <c r="C5" s="109"/>
      <c r="D5" s="109"/>
      <c r="E5" s="109"/>
      <c r="F5" s="109"/>
      <c r="G5" s="109"/>
      <c r="H5" s="109"/>
      <c r="I5" s="110"/>
    </row>
    <row r="6" spans="1:54" s="16" customFormat="1" ht="63">
      <c r="A6" s="41" t="s">
        <v>95</v>
      </c>
      <c r="B6" s="44" t="s">
        <v>156</v>
      </c>
      <c r="C6" s="44" t="s">
        <v>157</v>
      </c>
      <c r="D6" s="44" t="s">
        <v>158</v>
      </c>
      <c r="E6" s="44" t="s">
        <v>52</v>
      </c>
      <c r="F6" s="44" t="s">
        <v>159</v>
      </c>
      <c r="G6" s="44" t="s">
        <v>56</v>
      </c>
      <c r="H6" s="45" t="s">
        <v>57</v>
      </c>
      <c r="I6" s="63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7" t="s">
        <v>7</v>
      </c>
      <c r="I7" s="37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65">
        <v>0</v>
      </c>
      <c r="E9" s="7"/>
      <c r="F9" s="64">
        <f>F10</f>
        <v>73907.049467612596</v>
      </c>
      <c r="G9" s="65">
        <v>1</v>
      </c>
      <c r="H9" s="65">
        <f>F9/'סכום נכסי הקרן'!$C$41</f>
        <v>3.8868881112775887E-2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8" t="s">
        <v>202</v>
      </c>
      <c r="D10" s="69">
        <v>0</v>
      </c>
      <c r="E10" s="16"/>
      <c r="F10" s="70">
        <f>F11</f>
        <v>73907.049467612596</v>
      </c>
      <c r="G10" s="69">
        <v>1</v>
      </c>
      <c r="H10" s="69">
        <f>F10/'סכום נכסי הקרן'!$C$41</f>
        <v>3.8868881112775887E-2</v>
      </c>
    </row>
    <row r="11" spans="1:54">
      <c r="A11" s="68" t="s">
        <v>1045</v>
      </c>
      <c r="D11" s="69">
        <v>0</v>
      </c>
      <c r="E11" s="16"/>
      <c r="F11" s="70">
        <f>SUM(F12:F13)</f>
        <v>73907.049467612596</v>
      </c>
      <c r="G11" s="69">
        <v>1</v>
      </c>
      <c r="H11" s="69">
        <f>F11/'סכום נכסי הקרן'!$C$41</f>
        <v>3.8868881112775887E-2</v>
      </c>
    </row>
    <row r="12" spans="1:54">
      <c r="A12" t="s">
        <v>1046</v>
      </c>
      <c r="B12" t="s">
        <v>1047</v>
      </c>
      <c r="C12" t="s">
        <v>1048</v>
      </c>
      <c r="D12" s="67">
        <v>0</v>
      </c>
      <c r="E12" t="s">
        <v>101</v>
      </c>
      <c r="F12" s="66">
        <v>43371.250104531398</v>
      </c>
      <c r="G12" s="67">
        <v>0.54449999999999998</v>
      </c>
      <c r="H12" s="67">
        <f>F12/'סכום נכסי הקרן'!$C$41</f>
        <v>2.2809623387336605E-2</v>
      </c>
      <c r="I12" t="s">
        <v>1049</v>
      </c>
    </row>
    <row r="13" spans="1:54">
      <c r="A13" t="s">
        <v>1050</v>
      </c>
      <c r="B13" t="s">
        <v>1047</v>
      </c>
      <c r="C13" t="s">
        <v>1048</v>
      </c>
      <c r="D13" s="67">
        <v>0</v>
      </c>
      <c r="E13" t="s">
        <v>101</v>
      </c>
      <c r="F13" s="66">
        <v>30535.799363081202</v>
      </c>
      <c r="G13" s="67">
        <v>0.38340000000000002</v>
      </c>
      <c r="H13" s="67">
        <f>F13/'סכום נכסי הקרן'!$C$41</f>
        <v>1.6059257725439285E-2</v>
      </c>
      <c r="I13" t="s">
        <v>1049</v>
      </c>
    </row>
    <row r="14" spans="1:54">
      <c r="A14" s="68" t="s">
        <v>1051</v>
      </c>
      <c r="D14" s="69">
        <v>0</v>
      </c>
      <c r="E14" s="16"/>
      <c r="F14" s="70">
        <v>0</v>
      </c>
      <c r="G14" s="69">
        <v>0</v>
      </c>
      <c r="H14" s="69">
        <f>F14/'סכום נכסי הקרן'!$C$41</f>
        <v>0</v>
      </c>
    </row>
    <row r="15" spans="1:54">
      <c r="A15" t="s">
        <v>236</v>
      </c>
      <c r="D15" s="67">
        <v>0</v>
      </c>
      <c r="E15" t="s">
        <v>236</v>
      </c>
      <c r="F15" s="66">
        <v>0</v>
      </c>
      <c r="G15" s="67">
        <v>0</v>
      </c>
      <c r="H15" s="67">
        <f>F15/'סכום נכסי הקרן'!$C$41</f>
        <v>0</v>
      </c>
    </row>
    <row r="16" spans="1:54">
      <c r="A16" s="68" t="s">
        <v>240</v>
      </c>
      <c r="D16" s="69">
        <v>0</v>
      </c>
      <c r="E16" s="16"/>
      <c r="F16" s="70">
        <v>0</v>
      </c>
      <c r="G16" s="69">
        <v>0</v>
      </c>
      <c r="H16" s="69">
        <f>F16/'סכום נכסי הקרן'!$C$41</f>
        <v>0</v>
      </c>
    </row>
    <row r="17" spans="1:8">
      <c r="A17" s="68" t="s">
        <v>1045</v>
      </c>
      <c r="D17" s="69">
        <v>0</v>
      </c>
      <c r="E17" s="16"/>
      <c r="F17" s="70">
        <v>0</v>
      </c>
      <c r="G17" s="69">
        <v>0</v>
      </c>
      <c r="H17" s="69">
        <f>F17/'סכום נכסי הקרן'!$C$41</f>
        <v>0</v>
      </c>
    </row>
    <row r="18" spans="1:8">
      <c r="A18" t="s">
        <v>236</v>
      </c>
      <c r="D18" s="67">
        <v>0</v>
      </c>
      <c r="E18" t="s">
        <v>236</v>
      </c>
      <c r="F18" s="66">
        <v>0</v>
      </c>
      <c r="G18" s="67">
        <v>0</v>
      </c>
      <c r="H18" s="67">
        <f>F18/'סכום נכסי הקרן'!$C$41</f>
        <v>0</v>
      </c>
    </row>
    <row r="19" spans="1:8">
      <c r="A19" s="68" t="s">
        <v>1051</v>
      </c>
      <c r="D19" s="69">
        <v>0</v>
      </c>
      <c r="E19" s="16"/>
      <c r="F19" s="70">
        <v>0</v>
      </c>
      <c r="G19" s="69">
        <v>0</v>
      </c>
      <c r="H19" s="69">
        <f>F19/'סכום נכסי הקרן'!$C$41</f>
        <v>0</v>
      </c>
    </row>
    <row r="20" spans="1:8">
      <c r="A20" t="s">
        <v>236</v>
      </c>
      <c r="D20" s="67">
        <v>0</v>
      </c>
      <c r="E20" t="s">
        <v>236</v>
      </c>
      <c r="F20" s="66">
        <v>0</v>
      </c>
      <c r="G20" s="67">
        <v>0</v>
      </c>
      <c r="H20" s="67">
        <f>F20/'סכום נכסי הקרן'!$C$41</f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/>
    <row r="844" spans="5:7" hidden="1"/>
    <row r="845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108" t="s">
        <v>161</v>
      </c>
      <c r="B5" s="109"/>
      <c r="C5" s="109"/>
      <c r="D5" s="109"/>
      <c r="E5" s="109"/>
      <c r="F5" s="109"/>
      <c r="G5" s="109"/>
      <c r="H5" s="109"/>
      <c r="I5" s="109"/>
      <c r="J5" s="110"/>
    </row>
    <row r="6" spans="1:59" s="16" customFormat="1" ht="66">
      <c r="A6" s="41" t="s">
        <v>95</v>
      </c>
      <c r="B6" s="41" t="s">
        <v>49</v>
      </c>
      <c r="C6" s="41" t="s">
        <v>50</v>
      </c>
      <c r="D6" s="41" t="s">
        <v>162</v>
      </c>
      <c r="E6" s="41" t="s">
        <v>163</v>
      </c>
      <c r="F6" s="41" t="s">
        <v>52</v>
      </c>
      <c r="G6" s="41" t="s">
        <v>164</v>
      </c>
      <c r="H6" s="41" t="s">
        <v>5</v>
      </c>
      <c r="I6" s="41" t="s">
        <v>56</v>
      </c>
      <c r="J6" s="41" t="s">
        <v>57</v>
      </c>
    </row>
    <row r="7" spans="1:59" s="16" customFormat="1" ht="21.75" customHeight="1">
      <c r="A7" s="17"/>
      <c r="B7" s="40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7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4">
        <v>0</v>
      </c>
      <c r="I9" s="65">
        <v>0</v>
      </c>
      <c r="J9" s="65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8" t="s">
        <v>202</v>
      </c>
      <c r="C10" s="16"/>
      <c r="D10" s="16"/>
      <c r="E10" s="16"/>
      <c r="F10" s="16"/>
      <c r="G10" s="69">
        <v>0</v>
      </c>
      <c r="H10" s="70">
        <v>0</v>
      </c>
      <c r="I10" s="69">
        <v>0</v>
      </c>
      <c r="J10" s="69">
        <v>0</v>
      </c>
    </row>
    <row r="11" spans="1:59">
      <c r="A11" t="s">
        <v>236</v>
      </c>
      <c r="C11" t="s">
        <v>236</v>
      </c>
      <c r="D11" s="16"/>
      <c r="E11" s="67">
        <v>0</v>
      </c>
      <c r="F11" t="s">
        <v>236</v>
      </c>
      <c r="G11" s="67">
        <v>0</v>
      </c>
      <c r="H11" s="66">
        <v>0</v>
      </c>
      <c r="I11" s="67">
        <v>0</v>
      </c>
      <c r="J11" s="67">
        <v>0</v>
      </c>
    </row>
    <row r="12" spans="1:59">
      <c r="A12" s="68" t="s">
        <v>240</v>
      </c>
      <c r="C12" s="16"/>
      <c r="D12" s="16"/>
      <c r="E12" s="16"/>
      <c r="F12" s="16"/>
      <c r="G12" s="69">
        <v>0</v>
      </c>
      <c r="H12" s="70">
        <v>0</v>
      </c>
      <c r="I12" s="69">
        <v>0</v>
      </c>
      <c r="J12" s="69">
        <v>0</v>
      </c>
    </row>
    <row r="13" spans="1:59">
      <c r="A13" t="s">
        <v>236</v>
      </c>
      <c r="C13" t="s">
        <v>236</v>
      </c>
      <c r="D13" s="16"/>
      <c r="E13" s="67">
        <v>0</v>
      </c>
      <c r="F13" t="s">
        <v>236</v>
      </c>
      <c r="G13" s="67">
        <v>0</v>
      </c>
      <c r="H13" s="66">
        <v>0</v>
      </c>
      <c r="I13" s="67">
        <v>0</v>
      </c>
      <c r="J13" s="67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6"/>
      <c r="F599" s="46"/>
    </row>
    <row r="600" spans="3:7" hidden="1">
      <c r="D600" s="46"/>
      <c r="F600" s="46"/>
    </row>
    <row r="601" spans="3:7" hidden="1">
      <c r="D601" s="46"/>
      <c r="F601" s="46"/>
    </row>
    <row r="602" spans="3:7" hidden="1">
      <c r="D602" s="46"/>
      <c r="F602" s="46"/>
    </row>
    <row r="603" spans="3:7" hidden="1">
      <c r="D603" s="46"/>
      <c r="F603" s="46"/>
    </row>
    <row r="604" spans="3:7" hidden="1">
      <c r="D604" s="46"/>
      <c r="F604" s="46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K4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108" t="s">
        <v>166</v>
      </c>
      <c r="B5" s="109"/>
      <c r="C5" s="109"/>
      <c r="D5" s="109"/>
      <c r="E5" s="109"/>
      <c r="F5" s="109"/>
      <c r="G5" s="109"/>
      <c r="H5" s="109"/>
      <c r="I5" s="109"/>
      <c r="J5" s="110"/>
    </row>
    <row r="6" spans="1:59" s="16" customFormat="1" ht="63">
      <c r="A6" s="41" t="s">
        <v>95</v>
      </c>
      <c r="B6" s="44" t="s">
        <v>48</v>
      </c>
      <c r="C6" s="44" t="s">
        <v>50</v>
      </c>
      <c r="D6" s="44" t="s">
        <v>162</v>
      </c>
      <c r="E6" s="44" t="s">
        <v>163</v>
      </c>
      <c r="F6" s="44" t="s">
        <v>52</v>
      </c>
      <c r="G6" s="44" t="s">
        <v>164</v>
      </c>
      <c r="H6" s="44" t="s">
        <v>5</v>
      </c>
      <c r="I6" s="44" t="s">
        <v>56</v>
      </c>
      <c r="J6" s="45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7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5">
        <v>0</v>
      </c>
      <c r="H9" s="64">
        <v>12212.079855546999</v>
      </c>
      <c r="I9" s="65">
        <v>1</v>
      </c>
      <c r="J9" s="65">
        <v>6.4000000000000003E-3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8" t="s">
        <v>202</v>
      </c>
      <c r="B10" s="13"/>
      <c r="C10" s="13"/>
      <c r="D10" s="13"/>
      <c r="E10" s="13"/>
      <c r="F10" s="13"/>
      <c r="G10" s="69">
        <v>0</v>
      </c>
      <c r="H10" s="70">
        <v>0</v>
      </c>
      <c r="I10" s="69">
        <v>0</v>
      </c>
      <c r="J10" s="69">
        <v>0</v>
      </c>
    </row>
    <row r="11" spans="1:59">
      <c r="A11" t="s">
        <v>236</v>
      </c>
      <c r="B11" t="s">
        <v>236</v>
      </c>
      <c r="C11" t="s">
        <v>236</v>
      </c>
      <c r="D11" s="16"/>
      <c r="E11" s="67">
        <v>0</v>
      </c>
      <c r="F11" t="s">
        <v>236</v>
      </c>
      <c r="G11" s="67">
        <v>0</v>
      </c>
      <c r="H11" s="66">
        <v>0</v>
      </c>
      <c r="I11" s="67">
        <v>0</v>
      </c>
      <c r="J11" s="67">
        <v>0</v>
      </c>
    </row>
    <row r="12" spans="1:59">
      <c r="A12" s="68" t="s">
        <v>240</v>
      </c>
      <c r="C12" s="16"/>
      <c r="D12" s="16"/>
      <c r="E12" s="16"/>
      <c r="F12" s="16"/>
      <c r="G12" s="69">
        <v>0</v>
      </c>
      <c r="H12" s="70">
        <v>12212.079855546999</v>
      </c>
      <c r="I12" s="69">
        <v>1</v>
      </c>
      <c r="J12" s="69">
        <v>6.4000000000000003E-3</v>
      </c>
    </row>
    <row r="13" spans="1:59">
      <c r="A13" t="s">
        <v>1052</v>
      </c>
      <c r="B13" t="s">
        <v>1053</v>
      </c>
      <c r="C13" t="s">
        <v>236</v>
      </c>
      <c r="D13" t="s">
        <v>811</v>
      </c>
      <c r="E13" s="67">
        <v>0</v>
      </c>
      <c r="F13" t="s">
        <v>201</v>
      </c>
      <c r="G13" s="67">
        <v>0</v>
      </c>
      <c r="H13" s="66">
        <v>1172.124202579</v>
      </c>
      <c r="I13" s="67">
        <v>9.6000000000000002E-2</v>
      </c>
      <c r="J13" s="67">
        <v>5.9999999999999995E-4</v>
      </c>
    </row>
    <row r="14" spans="1:59">
      <c r="A14" t="s">
        <v>1054</v>
      </c>
      <c r="B14" t="s">
        <v>1055</v>
      </c>
      <c r="C14" t="s">
        <v>236</v>
      </c>
      <c r="D14" t="s">
        <v>811</v>
      </c>
      <c r="E14" s="67">
        <v>0</v>
      </c>
      <c r="F14" t="s">
        <v>112</v>
      </c>
      <c r="G14" s="67">
        <v>0</v>
      </c>
      <c r="H14" s="66">
        <v>283.48840064799998</v>
      </c>
      <c r="I14" s="67">
        <v>2.3199999999999998E-2</v>
      </c>
      <c r="J14" s="67">
        <v>1E-4</v>
      </c>
    </row>
    <row r="15" spans="1:59">
      <c r="A15" t="s">
        <v>1056</v>
      </c>
      <c r="B15" t="s">
        <v>1057</v>
      </c>
      <c r="C15" t="s">
        <v>236</v>
      </c>
      <c r="D15" t="s">
        <v>811</v>
      </c>
      <c r="E15" s="67">
        <v>0</v>
      </c>
      <c r="F15" t="s">
        <v>109</v>
      </c>
      <c r="G15" s="67">
        <v>0</v>
      </c>
      <c r="H15" s="66">
        <v>3440.6742196199998</v>
      </c>
      <c r="I15" s="67">
        <v>0.28170000000000001</v>
      </c>
      <c r="J15" s="67">
        <v>1.8E-3</v>
      </c>
    </row>
    <row r="16" spans="1:59">
      <c r="A16" t="s">
        <v>1058</v>
      </c>
      <c r="B16" t="s">
        <v>1059</v>
      </c>
      <c r="C16" t="s">
        <v>236</v>
      </c>
      <c r="D16" t="s">
        <v>811</v>
      </c>
      <c r="E16" s="67">
        <v>0</v>
      </c>
      <c r="F16" t="s">
        <v>105</v>
      </c>
      <c r="G16" s="67">
        <v>0</v>
      </c>
      <c r="H16" s="66">
        <v>7315.7930327000004</v>
      </c>
      <c r="I16" s="67">
        <v>0.59909999999999997</v>
      </c>
      <c r="J16" s="67">
        <v>3.8999999999999998E-3</v>
      </c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6"/>
      <c r="F600" s="46"/>
    </row>
    <row r="601" spans="3:7" hidden="1">
      <c r="D601" s="46"/>
      <c r="F601" s="46"/>
    </row>
    <row r="602" spans="3:7" hidden="1">
      <c r="D602" s="46"/>
      <c r="F602" s="46"/>
    </row>
    <row r="603" spans="3:7" hidden="1">
      <c r="D603" s="46"/>
      <c r="F603" s="46"/>
    </row>
    <row r="604" spans="3:7" hidden="1">
      <c r="D604" s="46"/>
      <c r="F604" s="46"/>
    </row>
    <row r="605" spans="3:7" hidden="1">
      <c r="D605" s="46"/>
      <c r="F605" s="46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31"/>
  <sheetViews>
    <sheetView rightToLeft="1" topLeftCell="A4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  <c r="B2" t="s">
        <v>197</v>
      </c>
    </row>
    <row r="3" spans="1:16">
      <c r="A3" s="2" t="s">
        <v>2</v>
      </c>
      <c r="B3" t="s">
        <v>198</v>
      </c>
    </row>
    <row r="4" spans="1:16">
      <c r="A4" s="2" t="s">
        <v>3</v>
      </c>
      <c r="B4" t="s">
        <v>199</v>
      </c>
    </row>
    <row r="5" spans="1:16" ht="26.25" customHeight="1">
      <c r="A5" s="108" t="s">
        <v>168</v>
      </c>
      <c r="B5" s="109"/>
      <c r="C5" s="109"/>
    </row>
    <row r="6" spans="1:16" s="16" customFormat="1" ht="47.25">
      <c r="A6" s="41" t="s">
        <v>95</v>
      </c>
      <c r="B6" s="47" t="s">
        <v>169</v>
      </c>
      <c r="C6" s="48" t="s">
        <v>170</v>
      </c>
    </row>
    <row r="7" spans="1:16" s="16" customFormat="1">
      <c r="A7" s="17"/>
      <c r="B7" s="26" t="s">
        <v>184</v>
      </c>
      <c r="C7" s="37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4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8" t="s">
        <v>202</v>
      </c>
      <c r="B10" s="73">
        <f>SUM(B11:B18)</f>
        <v>58964.374730265336</v>
      </c>
    </row>
    <row r="11" spans="1:16">
      <c r="A11" s="71" t="s">
        <v>1060</v>
      </c>
      <c r="B11" s="74">
        <v>6631.5727159999979</v>
      </c>
      <c r="C11" s="72">
        <v>44407</v>
      </c>
    </row>
    <row r="12" spans="1:16">
      <c r="A12" s="71" t="s">
        <v>1061</v>
      </c>
      <c r="B12" s="74">
        <v>5428.7950000000001</v>
      </c>
      <c r="C12" s="72">
        <v>44961</v>
      </c>
    </row>
    <row r="13" spans="1:16">
      <c r="A13" s="71" t="s">
        <v>1062</v>
      </c>
      <c r="B13" s="74">
        <v>7303.0016799999994</v>
      </c>
      <c r="C13" s="72">
        <v>44561</v>
      </c>
    </row>
    <row r="14" spans="1:16">
      <c r="A14" s="71" t="s">
        <v>1063</v>
      </c>
      <c r="B14" s="74">
        <v>2564.3527680000002</v>
      </c>
      <c r="C14" s="72">
        <v>44311</v>
      </c>
    </row>
    <row r="15" spans="1:16">
      <c r="A15" s="71" t="s">
        <v>1064</v>
      </c>
      <c r="B15" s="74">
        <v>7701.491</v>
      </c>
      <c r="C15" s="72">
        <v>44854</v>
      </c>
    </row>
    <row r="16" spans="1:16">
      <c r="A16" s="71" t="s">
        <v>1065</v>
      </c>
      <c r="B16" s="74">
        <v>5847.5095662653412</v>
      </c>
      <c r="C16" s="72">
        <v>45307</v>
      </c>
    </row>
    <row r="17" spans="1:3">
      <c r="A17" s="71" t="s">
        <v>1066</v>
      </c>
      <c r="B17" s="74">
        <v>20345.562000000002</v>
      </c>
      <c r="C17" s="72">
        <v>44926</v>
      </c>
    </row>
    <row r="18" spans="1:3">
      <c r="A18" s="71" t="s">
        <v>1067</v>
      </c>
      <c r="B18" s="74">
        <v>3142.09</v>
      </c>
      <c r="C18" s="72">
        <v>44926</v>
      </c>
    </row>
    <row r="19" spans="1:3">
      <c r="A19" s="68" t="s">
        <v>240</v>
      </c>
      <c r="B19" s="73">
        <f>SUM(B20:B28)</f>
        <v>43303.11319086</v>
      </c>
    </row>
    <row r="20" spans="1:3">
      <c r="A20" s="71" t="s">
        <v>1068</v>
      </c>
      <c r="B20" s="74">
        <v>1103.7740439999998</v>
      </c>
      <c r="C20" s="72">
        <v>44347</v>
      </c>
    </row>
    <row r="21" spans="1:3">
      <c r="A21" s="71" t="s">
        <v>1069</v>
      </c>
      <c r="B21" s="74">
        <v>4342.8550640000003</v>
      </c>
      <c r="C21" s="72">
        <v>44926</v>
      </c>
    </row>
    <row r="22" spans="1:3">
      <c r="A22" s="71" t="s">
        <v>1070</v>
      </c>
      <c r="B22" s="74">
        <v>9520.5137219999997</v>
      </c>
      <c r="C22" s="72">
        <v>44926</v>
      </c>
    </row>
    <row r="23" spans="1:3">
      <c r="A23" s="71" t="s">
        <v>1071</v>
      </c>
      <c r="B23" s="74">
        <v>4825.4015539999991</v>
      </c>
      <c r="C23" s="72">
        <v>44926</v>
      </c>
    </row>
    <row r="24" spans="1:3">
      <c r="A24" s="71" t="s">
        <v>1072</v>
      </c>
      <c r="B24" s="74">
        <v>2554.8475340000005</v>
      </c>
      <c r="C24" s="72">
        <v>44926</v>
      </c>
    </row>
    <row r="25" spans="1:3">
      <c r="A25" s="71" t="s">
        <v>1073</v>
      </c>
      <c r="B25" s="74">
        <v>2247.0558879800001</v>
      </c>
      <c r="C25" s="72">
        <v>44977</v>
      </c>
    </row>
    <row r="26" spans="1:3">
      <c r="A26" s="71" t="s">
        <v>1074</v>
      </c>
      <c r="B26" s="74">
        <v>2983.2534313800002</v>
      </c>
      <c r="C26" s="72">
        <v>45859</v>
      </c>
    </row>
    <row r="27" spans="1:3">
      <c r="A27" s="71" t="s">
        <v>1075</v>
      </c>
      <c r="B27" s="74">
        <v>8150.0962599799986</v>
      </c>
      <c r="C27" s="72">
        <v>45658</v>
      </c>
    </row>
    <row r="28" spans="1:3">
      <c r="A28" s="71" t="s">
        <v>980</v>
      </c>
      <c r="B28" s="74">
        <v>7575.3156935200004</v>
      </c>
      <c r="C28" s="72">
        <v>45748</v>
      </c>
    </row>
    <row r="29" spans="1:3" hidden="1"/>
    <row r="30" spans="1:3" hidden="1"/>
    <row r="31" spans="1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P1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100" t="s">
        <v>172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2"/>
    </row>
    <row r="6" spans="1:17" s="16" customFormat="1">
      <c r="A6" s="41" t="s">
        <v>95</v>
      </c>
      <c r="B6" s="42" t="s">
        <v>48</v>
      </c>
      <c r="C6" s="42" t="s">
        <v>83</v>
      </c>
      <c r="D6" s="42" t="s">
        <v>50</v>
      </c>
      <c r="E6" s="42" t="s">
        <v>51</v>
      </c>
      <c r="F6" s="42" t="s">
        <v>70</v>
      </c>
      <c r="G6" s="42" t="s">
        <v>71</v>
      </c>
      <c r="H6" s="42" t="s">
        <v>52</v>
      </c>
      <c r="I6" s="42" t="s">
        <v>53</v>
      </c>
      <c r="J6" s="42" t="s">
        <v>173</v>
      </c>
      <c r="K6" s="42" t="s">
        <v>189</v>
      </c>
      <c r="L6" s="42" t="s">
        <v>174</v>
      </c>
      <c r="M6" s="42" t="s">
        <v>72</v>
      </c>
      <c r="N6" s="42" t="s">
        <v>56</v>
      </c>
      <c r="O6" s="43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4">
        <v>0</v>
      </c>
      <c r="L9" s="64">
        <v>0</v>
      </c>
      <c r="M9" s="7"/>
      <c r="N9" s="65">
        <v>0</v>
      </c>
      <c r="O9" s="65">
        <v>0</v>
      </c>
      <c r="P9" s="30"/>
    </row>
    <row r="10" spans="1:17">
      <c r="A10" s="68" t="s">
        <v>202</v>
      </c>
      <c r="C10" s="14"/>
      <c r="G10" s="70">
        <v>0</v>
      </c>
      <c r="K10" s="70">
        <v>0</v>
      </c>
      <c r="L10" s="70">
        <v>0</v>
      </c>
      <c r="N10" s="69">
        <v>0</v>
      </c>
      <c r="O10" s="69">
        <v>0</v>
      </c>
    </row>
    <row r="11" spans="1:17">
      <c r="A11" s="68" t="s">
        <v>294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t="s">
        <v>236</v>
      </c>
      <c r="B12" t="s">
        <v>236</v>
      </c>
      <c r="C12" t="s">
        <v>236</v>
      </c>
      <c r="D12" t="s">
        <v>236</v>
      </c>
      <c r="G12" s="66">
        <v>0</v>
      </c>
      <c r="H12" t="s">
        <v>236</v>
      </c>
      <c r="I12" s="67">
        <v>0</v>
      </c>
      <c r="J12" s="67">
        <v>0</v>
      </c>
      <c r="K12" s="66">
        <v>0</v>
      </c>
      <c r="L12" s="66">
        <v>0</v>
      </c>
      <c r="M12" s="67">
        <v>0</v>
      </c>
      <c r="N12" s="67">
        <v>0</v>
      </c>
      <c r="O12" s="67">
        <v>0</v>
      </c>
    </row>
    <row r="13" spans="1:17">
      <c r="A13" s="68" t="s">
        <v>257</v>
      </c>
      <c r="C13" s="14"/>
      <c r="G13" s="70">
        <v>0</v>
      </c>
      <c r="K13" s="70">
        <v>0</v>
      </c>
      <c r="L13" s="70">
        <v>0</v>
      </c>
      <c r="N13" s="69">
        <v>0</v>
      </c>
      <c r="O13" s="69">
        <v>0</v>
      </c>
    </row>
    <row r="14" spans="1:17">
      <c r="A14" t="s">
        <v>236</v>
      </c>
      <c r="B14" t="s">
        <v>236</v>
      </c>
      <c r="C14" t="s">
        <v>236</v>
      </c>
      <c r="D14" t="s">
        <v>236</v>
      </c>
      <c r="G14" s="66">
        <v>0</v>
      </c>
      <c r="H14" t="s">
        <v>236</v>
      </c>
      <c r="I14" s="67">
        <v>0</v>
      </c>
      <c r="J14" s="67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17">
      <c r="A15" s="68" t="s">
        <v>295</v>
      </c>
      <c r="C15" s="14"/>
      <c r="G15" s="70">
        <v>0</v>
      </c>
      <c r="K15" s="70">
        <v>0</v>
      </c>
      <c r="L15" s="70">
        <v>0</v>
      </c>
      <c r="N15" s="69">
        <v>0</v>
      </c>
      <c r="O15" s="69">
        <v>0</v>
      </c>
    </row>
    <row r="16" spans="1:17">
      <c r="A16" t="s">
        <v>236</v>
      </c>
      <c r="B16" t="s">
        <v>236</v>
      </c>
      <c r="C16" t="s">
        <v>236</v>
      </c>
      <c r="D16" t="s">
        <v>236</v>
      </c>
      <c r="G16" s="66">
        <v>0</v>
      </c>
      <c r="H16" t="s">
        <v>236</v>
      </c>
      <c r="I16" s="67">
        <v>0</v>
      </c>
      <c r="J16" s="67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497</v>
      </c>
      <c r="C17" s="14"/>
      <c r="G17" s="70">
        <v>0</v>
      </c>
      <c r="K17" s="70">
        <v>0</v>
      </c>
      <c r="L17" s="70">
        <v>0</v>
      </c>
      <c r="N17" s="69">
        <v>0</v>
      </c>
      <c r="O17" s="69">
        <v>0</v>
      </c>
    </row>
    <row r="18" spans="1:15">
      <c r="A18" t="s">
        <v>236</v>
      </c>
      <c r="B18" t="s">
        <v>236</v>
      </c>
      <c r="C18" t="s">
        <v>236</v>
      </c>
      <c r="D18" t="s">
        <v>236</v>
      </c>
      <c r="G18" s="66">
        <v>0</v>
      </c>
      <c r="H18" t="s">
        <v>236</v>
      </c>
      <c r="I18" s="67">
        <v>0</v>
      </c>
      <c r="J18" s="67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240</v>
      </c>
      <c r="C19" s="14"/>
      <c r="G19" s="70">
        <v>0</v>
      </c>
      <c r="K19" s="70">
        <v>0</v>
      </c>
      <c r="L19" s="70">
        <v>0</v>
      </c>
      <c r="N19" s="69">
        <v>0</v>
      </c>
      <c r="O19" s="69">
        <v>0</v>
      </c>
    </row>
    <row r="20" spans="1:15">
      <c r="A20" s="68" t="s">
        <v>296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t="s">
        <v>236</v>
      </c>
      <c r="B21" t="s">
        <v>236</v>
      </c>
      <c r="C21" t="s">
        <v>236</v>
      </c>
      <c r="D21" t="s">
        <v>236</v>
      </c>
      <c r="G21" s="66">
        <v>0</v>
      </c>
      <c r="H21" t="s">
        <v>236</v>
      </c>
      <c r="I21" s="67">
        <v>0</v>
      </c>
      <c r="J21" s="67">
        <v>0</v>
      </c>
      <c r="K21" s="66">
        <v>0</v>
      </c>
      <c r="L21" s="66">
        <v>0</v>
      </c>
      <c r="M21" s="67">
        <v>0</v>
      </c>
      <c r="N21" s="67">
        <v>0</v>
      </c>
      <c r="O21" s="67">
        <v>0</v>
      </c>
    </row>
    <row r="22" spans="1:15">
      <c r="A22" s="68" t="s">
        <v>297</v>
      </c>
      <c r="C22" s="14"/>
      <c r="G22" s="70">
        <v>0</v>
      </c>
      <c r="K22" s="70">
        <v>0</v>
      </c>
      <c r="L22" s="70">
        <v>0</v>
      </c>
      <c r="N22" s="69">
        <v>0</v>
      </c>
      <c r="O22" s="69">
        <v>0</v>
      </c>
    </row>
    <row r="23" spans="1:15">
      <c r="A23" t="s">
        <v>236</v>
      </c>
      <c r="B23" t="s">
        <v>236</v>
      </c>
      <c r="C23" t="s">
        <v>236</v>
      </c>
      <c r="D23" t="s">
        <v>236</v>
      </c>
      <c r="G23" s="66">
        <v>0</v>
      </c>
      <c r="H23" t="s">
        <v>236</v>
      </c>
      <c r="I23" s="67">
        <v>0</v>
      </c>
      <c r="J23" s="67">
        <v>0</v>
      </c>
      <c r="K23" s="66">
        <v>0</v>
      </c>
      <c r="L23" s="66">
        <v>0</v>
      </c>
      <c r="M23" s="67">
        <v>0</v>
      </c>
      <c r="N23" s="67">
        <v>0</v>
      </c>
      <c r="O23" s="67">
        <v>0</v>
      </c>
    </row>
    <row r="24" spans="1:15">
      <c r="A24" s="86" t="s">
        <v>242</v>
      </c>
      <c r="C24" s="14"/>
    </row>
    <row r="25" spans="1:15">
      <c r="A25" s="86" t="s">
        <v>290</v>
      </c>
      <c r="C25" s="14"/>
    </row>
    <row r="26" spans="1:15">
      <c r="A26" s="86" t="s">
        <v>292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A2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100" t="s">
        <v>176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2"/>
    </row>
    <row r="6" spans="1:17" s="16" customFormat="1">
      <c r="A6" s="41" t="s">
        <v>95</v>
      </c>
      <c r="B6" s="42" t="s">
        <v>48</v>
      </c>
      <c r="C6" s="42" t="s">
        <v>83</v>
      </c>
      <c r="D6" s="42" t="s">
        <v>50</v>
      </c>
      <c r="E6" s="42" t="s">
        <v>51</v>
      </c>
      <c r="F6" s="42" t="s">
        <v>70</v>
      </c>
      <c r="G6" s="42" t="s">
        <v>71</v>
      </c>
      <c r="H6" s="42" t="s">
        <v>52</v>
      </c>
      <c r="I6" s="42" t="s">
        <v>53</v>
      </c>
      <c r="J6" s="42" t="s">
        <v>173</v>
      </c>
      <c r="K6" s="42" t="s">
        <v>186</v>
      </c>
      <c r="L6" s="42" t="s">
        <v>174</v>
      </c>
      <c r="M6" s="42" t="s">
        <v>72</v>
      </c>
      <c r="N6" s="42" t="s">
        <v>56</v>
      </c>
      <c r="O6" s="43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4">
        <v>0</v>
      </c>
      <c r="L9" s="64">
        <v>0</v>
      </c>
      <c r="M9" s="7"/>
      <c r="N9" s="65">
        <v>0</v>
      </c>
      <c r="O9" s="65">
        <v>0</v>
      </c>
      <c r="P9" s="30"/>
    </row>
    <row r="10" spans="1:17">
      <c r="A10" s="68" t="s">
        <v>202</v>
      </c>
      <c r="B10" s="14"/>
      <c r="C10" s="14"/>
      <c r="G10" s="70">
        <v>0</v>
      </c>
      <c r="K10" s="70">
        <v>0</v>
      </c>
      <c r="L10" s="70">
        <v>0</v>
      </c>
      <c r="N10" s="69">
        <v>0</v>
      </c>
      <c r="O10" s="69">
        <v>0</v>
      </c>
    </row>
    <row r="11" spans="1:17">
      <c r="A11" s="68" t="s">
        <v>856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t="s">
        <v>236</v>
      </c>
      <c r="B12" t="s">
        <v>236</v>
      </c>
      <c r="C12" t="s">
        <v>236</v>
      </c>
      <c r="D12" t="s">
        <v>236</v>
      </c>
      <c r="G12" s="66">
        <v>0</v>
      </c>
      <c r="H12" t="s">
        <v>236</v>
      </c>
      <c r="I12" s="67">
        <v>0</v>
      </c>
      <c r="J12" s="67">
        <v>0</v>
      </c>
      <c r="K12" s="66">
        <v>0</v>
      </c>
      <c r="L12" s="66">
        <v>0</v>
      </c>
      <c r="M12" s="67">
        <v>0</v>
      </c>
      <c r="N12" s="67">
        <v>0</v>
      </c>
      <c r="O12" s="67">
        <v>0</v>
      </c>
    </row>
    <row r="13" spans="1:17">
      <c r="A13" s="68" t="s">
        <v>857</v>
      </c>
      <c r="B13" s="14"/>
      <c r="C13" s="14"/>
      <c r="G13" s="70">
        <v>0</v>
      </c>
      <c r="K13" s="70">
        <v>0</v>
      </c>
      <c r="L13" s="70">
        <v>0</v>
      </c>
      <c r="N13" s="69">
        <v>0</v>
      </c>
      <c r="O13" s="69">
        <v>0</v>
      </c>
    </row>
    <row r="14" spans="1:17">
      <c r="A14" t="s">
        <v>236</v>
      </c>
      <c r="B14" t="s">
        <v>236</v>
      </c>
      <c r="C14" t="s">
        <v>236</v>
      </c>
      <c r="D14" t="s">
        <v>236</v>
      </c>
      <c r="G14" s="66">
        <v>0</v>
      </c>
      <c r="H14" t="s">
        <v>236</v>
      </c>
      <c r="I14" s="67">
        <v>0</v>
      </c>
      <c r="J14" s="67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17">
      <c r="A15" s="68" t="s">
        <v>295</v>
      </c>
      <c r="C15" s="14"/>
      <c r="G15" s="70">
        <v>0</v>
      </c>
      <c r="K15" s="70">
        <v>0</v>
      </c>
      <c r="L15" s="70">
        <v>0</v>
      </c>
      <c r="N15" s="69">
        <v>0</v>
      </c>
      <c r="O15" s="69">
        <v>0</v>
      </c>
    </row>
    <row r="16" spans="1:17">
      <c r="A16" t="s">
        <v>236</v>
      </c>
      <c r="B16" t="s">
        <v>236</v>
      </c>
      <c r="C16" t="s">
        <v>236</v>
      </c>
      <c r="D16" t="s">
        <v>236</v>
      </c>
      <c r="G16" s="66">
        <v>0</v>
      </c>
      <c r="H16" t="s">
        <v>236</v>
      </c>
      <c r="I16" s="67">
        <v>0</v>
      </c>
      <c r="J16" s="67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497</v>
      </c>
      <c r="C17" s="14"/>
      <c r="G17" s="70">
        <v>0</v>
      </c>
      <c r="K17" s="70">
        <v>0</v>
      </c>
      <c r="L17" s="70">
        <v>0</v>
      </c>
      <c r="N17" s="69">
        <v>0</v>
      </c>
      <c r="O17" s="69">
        <v>0</v>
      </c>
    </row>
    <row r="18" spans="1:15">
      <c r="A18" t="s">
        <v>236</v>
      </c>
      <c r="B18" t="s">
        <v>236</v>
      </c>
      <c r="C18" t="s">
        <v>236</v>
      </c>
      <c r="D18" t="s">
        <v>236</v>
      </c>
      <c r="G18" s="66">
        <v>0</v>
      </c>
      <c r="H18" t="s">
        <v>236</v>
      </c>
      <c r="I18" s="67">
        <v>0</v>
      </c>
      <c r="J18" s="67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240</v>
      </c>
      <c r="C19" s="14"/>
      <c r="G19" s="70">
        <v>0</v>
      </c>
      <c r="K19" s="70">
        <v>0</v>
      </c>
      <c r="L19" s="70">
        <v>0</v>
      </c>
      <c r="N19" s="69">
        <v>0</v>
      </c>
      <c r="O19" s="69">
        <v>0</v>
      </c>
    </row>
    <row r="20" spans="1:15">
      <c r="A20" s="68" t="s">
        <v>296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t="s">
        <v>236</v>
      </c>
      <c r="B21" t="s">
        <v>236</v>
      </c>
      <c r="C21" t="s">
        <v>236</v>
      </c>
      <c r="D21" t="s">
        <v>236</v>
      </c>
      <c r="G21" s="66">
        <v>0</v>
      </c>
      <c r="H21" t="s">
        <v>236</v>
      </c>
      <c r="I21" s="67">
        <v>0</v>
      </c>
      <c r="J21" s="67">
        <v>0</v>
      </c>
      <c r="K21" s="66">
        <v>0</v>
      </c>
      <c r="L21" s="66">
        <v>0</v>
      </c>
      <c r="M21" s="67">
        <v>0</v>
      </c>
      <c r="N21" s="67">
        <v>0</v>
      </c>
      <c r="O21" s="67">
        <v>0</v>
      </c>
    </row>
    <row r="22" spans="1:15">
      <c r="A22" s="68" t="s">
        <v>297</v>
      </c>
      <c r="C22" s="14"/>
      <c r="G22" s="70">
        <v>0</v>
      </c>
      <c r="K22" s="70">
        <v>0</v>
      </c>
      <c r="L22" s="70">
        <v>0</v>
      </c>
      <c r="N22" s="69">
        <v>0</v>
      </c>
      <c r="O22" s="69">
        <v>0</v>
      </c>
    </row>
    <row r="23" spans="1:15">
      <c r="A23" t="s">
        <v>236</v>
      </c>
      <c r="B23" t="s">
        <v>236</v>
      </c>
      <c r="C23" t="s">
        <v>236</v>
      </c>
      <c r="D23" t="s">
        <v>236</v>
      </c>
      <c r="G23" s="66">
        <v>0</v>
      </c>
      <c r="H23" t="s">
        <v>236</v>
      </c>
      <c r="I23" s="67">
        <v>0</v>
      </c>
      <c r="J23" s="67">
        <v>0</v>
      </c>
      <c r="K23" s="66">
        <v>0</v>
      </c>
      <c r="L23" s="66">
        <v>0</v>
      </c>
      <c r="M23" s="67">
        <v>0</v>
      </c>
      <c r="N23" s="67">
        <v>0</v>
      </c>
      <c r="O23" s="67">
        <v>0</v>
      </c>
    </row>
    <row r="24" spans="1:15">
      <c r="A24" s="86" t="s">
        <v>242</v>
      </c>
      <c r="C24" s="14"/>
    </row>
    <row r="25" spans="1:15">
      <c r="A25" s="86" t="s">
        <v>290</v>
      </c>
      <c r="C25" s="14"/>
    </row>
    <row r="26" spans="1:15">
      <c r="A26" s="86" t="s">
        <v>292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C26" sqref="C2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  <c r="B2" t="s">
        <v>197</v>
      </c>
    </row>
    <row r="3" spans="1:22">
      <c r="A3" s="2" t="s">
        <v>2</v>
      </c>
      <c r="B3" t="s">
        <v>198</v>
      </c>
    </row>
    <row r="4" spans="1:22">
      <c r="A4" s="2" t="s">
        <v>3</v>
      </c>
      <c r="B4" t="s">
        <v>199</v>
      </c>
    </row>
    <row r="5" spans="1:22" ht="26.25" customHeight="1">
      <c r="A5" s="100" t="s">
        <v>178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2"/>
    </row>
    <row r="6" spans="1:22" s="16" customFormat="1">
      <c r="A6" s="41" t="s">
        <v>95</v>
      </c>
      <c r="B6" s="42" t="s">
        <v>48</v>
      </c>
      <c r="C6" s="42" t="s">
        <v>83</v>
      </c>
      <c r="D6" s="42" t="s">
        <v>50</v>
      </c>
      <c r="E6" s="42" t="s">
        <v>51</v>
      </c>
      <c r="F6" s="42" t="s">
        <v>70</v>
      </c>
      <c r="G6" s="42" t="s">
        <v>71</v>
      </c>
      <c r="H6" s="42" t="s">
        <v>52</v>
      </c>
      <c r="I6" s="42" t="s">
        <v>53</v>
      </c>
      <c r="J6" s="42" t="s">
        <v>173</v>
      </c>
      <c r="K6" s="42" t="s">
        <v>186</v>
      </c>
      <c r="L6" s="42" t="s">
        <v>174</v>
      </c>
      <c r="M6" s="42" t="s">
        <v>72</v>
      </c>
      <c r="N6" s="42" t="s">
        <v>56</v>
      </c>
      <c r="O6" s="43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4">
        <v>0</v>
      </c>
      <c r="L9" s="64">
        <v>0</v>
      </c>
      <c r="M9" s="7"/>
      <c r="N9" s="65">
        <v>0</v>
      </c>
      <c r="O9" s="65">
        <v>0</v>
      </c>
      <c r="P9" s="30"/>
    </row>
    <row r="10" spans="1:22">
      <c r="A10" s="68" t="s">
        <v>202</v>
      </c>
      <c r="D10" s="13"/>
      <c r="E10" s="13"/>
      <c r="F10" s="13"/>
      <c r="G10" s="70">
        <v>0</v>
      </c>
      <c r="H10" s="13"/>
      <c r="I10" s="13"/>
      <c r="J10" s="13"/>
      <c r="K10" s="70">
        <v>0</v>
      </c>
      <c r="L10" s="70">
        <v>0</v>
      </c>
      <c r="M10" s="13"/>
      <c r="N10" s="69">
        <v>0</v>
      </c>
      <c r="O10" s="69">
        <v>0</v>
      </c>
      <c r="P10" s="13"/>
      <c r="Q10" s="13"/>
      <c r="R10" s="13"/>
      <c r="S10" s="13"/>
      <c r="T10" s="13"/>
      <c r="U10" s="13"/>
      <c r="V10" s="13"/>
    </row>
    <row r="11" spans="1:22">
      <c r="A11" s="68" t="s">
        <v>856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236</v>
      </c>
      <c r="B12" t="s">
        <v>236</v>
      </c>
      <c r="C12" t="s">
        <v>236</v>
      </c>
      <c r="D12" t="s">
        <v>236</v>
      </c>
      <c r="E12" s="13"/>
      <c r="F12" s="13"/>
      <c r="G12" s="66">
        <v>0</v>
      </c>
      <c r="H12" t="s">
        <v>236</v>
      </c>
      <c r="I12" s="67">
        <v>0</v>
      </c>
      <c r="J12" s="67">
        <v>0</v>
      </c>
      <c r="K12" s="66">
        <v>0</v>
      </c>
      <c r="L12" s="66">
        <v>0</v>
      </c>
      <c r="M12" s="67">
        <v>0</v>
      </c>
      <c r="N12" s="67">
        <v>0</v>
      </c>
      <c r="O12" s="67">
        <v>0</v>
      </c>
      <c r="P12" s="13"/>
      <c r="Q12" s="13"/>
      <c r="R12" s="13"/>
      <c r="S12" s="13"/>
      <c r="T12" s="13"/>
      <c r="U12" s="13"/>
      <c r="V12" s="13"/>
    </row>
    <row r="13" spans="1:22">
      <c r="A13" s="68" t="s">
        <v>857</v>
      </c>
      <c r="D13" s="13"/>
      <c r="E13" s="13"/>
      <c r="F13" s="13"/>
      <c r="G13" s="70">
        <v>0</v>
      </c>
      <c r="H13" s="13"/>
      <c r="I13" s="13"/>
      <c r="J13" s="13"/>
      <c r="K13" s="70">
        <v>0</v>
      </c>
      <c r="L13" s="70">
        <v>0</v>
      </c>
      <c r="M13" s="13"/>
      <c r="N13" s="69">
        <v>0</v>
      </c>
      <c r="O13" s="69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236</v>
      </c>
      <c r="B14" t="s">
        <v>236</v>
      </c>
      <c r="C14" t="s">
        <v>236</v>
      </c>
      <c r="D14" t="s">
        <v>236</v>
      </c>
      <c r="E14" s="13"/>
      <c r="F14" s="13"/>
      <c r="G14" s="66">
        <v>0</v>
      </c>
      <c r="H14" t="s">
        <v>236</v>
      </c>
      <c r="I14" s="67">
        <v>0</v>
      </c>
      <c r="J14" s="67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  <c r="P14" s="13"/>
      <c r="Q14" s="13"/>
      <c r="R14" s="13"/>
      <c r="S14" s="13"/>
      <c r="T14" s="13"/>
      <c r="U14" s="13"/>
      <c r="V14" s="13"/>
    </row>
    <row r="15" spans="1:22">
      <c r="A15" s="68" t="s">
        <v>295</v>
      </c>
      <c r="D15" s="13"/>
      <c r="E15" s="13"/>
      <c r="F15" s="13"/>
      <c r="G15" s="70">
        <v>0</v>
      </c>
      <c r="H15" s="13"/>
      <c r="I15" s="13"/>
      <c r="J15" s="13"/>
      <c r="K15" s="70">
        <v>0</v>
      </c>
      <c r="L15" s="70">
        <v>0</v>
      </c>
      <c r="M15" s="13"/>
      <c r="N15" s="69">
        <v>0</v>
      </c>
      <c r="O15" s="69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236</v>
      </c>
      <c r="B16" t="s">
        <v>236</v>
      </c>
      <c r="C16" t="s">
        <v>236</v>
      </c>
      <c r="D16" t="s">
        <v>236</v>
      </c>
      <c r="E16" s="13"/>
      <c r="F16" s="13"/>
      <c r="G16" s="66">
        <v>0</v>
      </c>
      <c r="H16" t="s">
        <v>236</v>
      </c>
      <c r="I16" s="67">
        <v>0</v>
      </c>
      <c r="J16" s="67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  <c r="P16" s="13"/>
      <c r="Q16" s="13"/>
      <c r="R16" s="13"/>
      <c r="S16" s="13"/>
      <c r="T16" s="13"/>
      <c r="U16" s="13"/>
      <c r="V16" s="13"/>
    </row>
    <row r="17" spans="1:22">
      <c r="A17" s="68" t="s">
        <v>497</v>
      </c>
      <c r="D17" s="13"/>
      <c r="E17" s="13"/>
      <c r="F17" s="13"/>
      <c r="G17" s="70">
        <v>0</v>
      </c>
      <c r="H17" s="13"/>
      <c r="I17" s="13"/>
      <c r="J17" s="13"/>
      <c r="K17" s="70">
        <v>0</v>
      </c>
      <c r="L17" s="70">
        <v>0</v>
      </c>
      <c r="M17" s="13"/>
      <c r="N17" s="69">
        <v>0</v>
      </c>
      <c r="O17" s="69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236</v>
      </c>
      <c r="B18" t="s">
        <v>236</v>
      </c>
      <c r="C18" t="s">
        <v>236</v>
      </c>
      <c r="D18" t="s">
        <v>236</v>
      </c>
      <c r="E18" s="13"/>
      <c r="F18" s="13"/>
      <c r="G18" s="66">
        <v>0</v>
      </c>
      <c r="H18" t="s">
        <v>236</v>
      </c>
      <c r="I18" s="67">
        <v>0</v>
      </c>
      <c r="J18" s="67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  <c r="P18" s="13"/>
      <c r="Q18" s="13"/>
      <c r="R18" s="13"/>
      <c r="S18" s="13"/>
      <c r="T18" s="13"/>
      <c r="U18" s="13"/>
      <c r="V18" s="13"/>
    </row>
    <row r="19" spans="1:22">
      <c r="A19" s="68" t="s">
        <v>240</v>
      </c>
      <c r="C19" s="14"/>
      <c r="G19" s="70">
        <v>0</v>
      </c>
      <c r="K19" s="70">
        <v>0</v>
      </c>
      <c r="L19" s="70">
        <v>0</v>
      </c>
      <c r="N19" s="69">
        <v>0</v>
      </c>
      <c r="O19" s="69">
        <v>0</v>
      </c>
    </row>
    <row r="20" spans="1:22">
      <c r="A20" s="68" t="s">
        <v>296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t="s">
        <v>236</v>
      </c>
      <c r="B21" t="s">
        <v>236</v>
      </c>
      <c r="C21" t="s">
        <v>236</v>
      </c>
      <c r="D21" t="s">
        <v>236</v>
      </c>
      <c r="G21" s="66">
        <v>0</v>
      </c>
      <c r="H21" t="s">
        <v>236</v>
      </c>
      <c r="I21" s="67">
        <v>0</v>
      </c>
      <c r="J21" s="67">
        <v>0</v>
      </c>
      <c r="K21" s="66">
        <v>0</v>
      </c>
      <c r="L21" s="66">
        <v>0</v>
      </c>
      <c r="M21" s="67">
        <v>0</v>
      </c>
      <c r="N21" s="67">
        <v>0</v>
      </c>
      <c r="O21" s="67">
        <v>0</v>
      </c>
    </row>
    <row r="22" spans="1:22">
      <c r="A22" s="68" t="s">
        <v>297</v>
      </c>
      <c r="C22" s="14"/>
      <c r="G22" s="70">
        <v>0</v>
      </c>
      <c r="K22" s="70">
        <v>0</v>
      </c>
      <c r="L22" s="70">
        <v>0</v>
      </c>
      <c r="N22" s="69">
        <v>0</v>
      </c>
      <c r="O22" s="69">
        <v>0</v>
      </c>
    </row>
    <row r="23" spans="1:22">
      <c r="A23" t="s">
        <v>236</v>
      </c>
      <c r="B23" t="s">
        <v>236</v>
      </c>
      <c r="C23" t="s">
        <v>236</v>
      </c>
      <c r="D23" t="s">
        <v>236</v>
      </c>
      <c r="G23" s="66">
        <v>0</v>
      </c>
      <c r="H23" t="s">
        <v>236</v>
      </c>
      <c r="I23" s="67">
        <v>0</v>
      </c>
      <c r="J23" s="67">
        <v>0</v>
      </c>
      <c r="K23" s="66">
        <v>0</v>
      </c>
      <c r="L23" s="66">
        <v>0</v>
      </c>
      <c r="M23" s="67">
        <v>0</v>
      </c>
      <c r="N23" s="67">
        <v>0</v>
      </c>
      <c r="O23" s="67">
        <v>0</v>
      </c>
    </row>
    <row r="24" spans="1:22">
      <c r="A24" s="86" t="s">
        <v>242</v>
      </c>
      <c r="C24" s="14"/>
    </row>
    <row r="25" spans="1:22">
      <c r="A25" s="86" t="s">
        <v>290</v>
      </c>
      <c r="C25" s="14"/>
    </row>
    <row r="26" spans="1:22">
      <c r="A26" s="86" t="s">
        <v>291</v>
      </c>
      <c r="C26" s="14"/>
    </row>
    <row r="27" spans="1:22">
      <c r="A27" s="86" t="s">
        <v>292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588071-351B-4A11-AD0B-03048ED0B1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90A5AE-4F10-4114-AA13-A2B2399A84FF}">
  <ds:schemaRefs>
    <ds:schemaRef ds:uri="http://schemas.microsoft.com/office/2006/metadata/properties"/>
    <ds:schemaRef ds:uri="http://schemas.microsoft.com/office/infopath/2007/PartnerControls"/>
    <ds:schemaRef ds:uri="1ca4df27-5183-4bee-9dbd-0c46c9c4aa4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7B9B77D9-CE2C-452E-98A1-4FD0352C26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520042177_b35012_0121</dc:title>
  <dc:creator>Yuli</dc:creator>
  <cp:lastModifiedBy>User</cp:lastModifiedBy>
  <dcterms:created xsi:type="dcterms:W3CDTF">2015-11-10T09:34:27Z</dcterms:created>
  <dcterms:modified xsi:type="dcterms:W3CDTF">2022-01-31T15:34:33Z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