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sharedStrings.xml" ContentType="application/vnd.openxmlformats-officedocument.spreadsheetml.sharedStrings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28.xml" ContentType="application/vnd.openxmlformats-officedocument.spreadsheetml.worksheet+xml"/>
  <Override PartName="/xl/worksheets/sheet19.xml" ContentType="application/vnd.openxmlformats-officedocument.spreadsheetml.worksheet+xml"/>
  <Override PartName="/xl/worksheets/sheet18.xml" ContentType="application/vnd.openxmlformats-officedocument.spreadsheetml.worksheet+xml"/>
  <Override PartName="/xl/worksheets/sheet17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6.xml" ContentType="application/vnd.openxmlformats-officedocument.spreadsheetml.worksheet+xml"/>
  <Override PartName="/xl/worksheets/sheet15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DANEL\נכס בודד 30.09.23\"/>
    </mc:Choice>
  </mc:AlternateContent>
  <bookViews>
    <workbookView xWindow="0" yWindow="105" windowWidth="24240" windowHeight="12585" firstSheet="17" activeTab="21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  <definedName name="range_data">#REF!</definedName>
    <definedName name="table_company">#REF!</definedName>
  </definedNames>
  <calcPr calcId="162913"/>
</workbook>
</file>

<file path=xl/calcChain.xml><?xml version="1.0" encoding="utf-8"?>
<calcChain xmlns="http://schemas.openxmlformats.org/spreadsheetml/2006/main">
  <c r="C42" i="1" l="1"/>
  <c r="D42" i="1"/>
  <c r="D41" i="1"/>
  <c r="D40" i="1"/>
  <c r="D39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D15" i="1"/>
  <c r="D14" i="1"/>
  <c r="D13" i="1"/>
  <c r="D11" i="1"/>
  <c r="C11" i="1"/>
  <c r="L37" i="2"/>
  <c r="K37" i="2"/>
  <c r="L36" i="2"/>
  <c r="K36" i="2"/>
  <c r="L35" i="2"/>
  <c r="K35" i="2"/>
  <c r="L34" i="2"/>
  <c r="K34" i="2"/>
  <c r="L33" i="2"/>
  <c r="K33" i="2"/>
  <c r="L32" i="2"/>
  <c r="K32" i="2"/>
  <c r="L31" i="2"/>
  <c r="K31" i="2"/>
  <c r="L30" i="2"/>
  <c r="K30" i="2"/>
  <c r="L29" i="2"/>
  <c r="K29" i="2"/>
  <c r="L28" i="2"/>
  <c r="K28" i="2"/>
  <c r="L27" i="2"/>
  <c r="K27" i="2"/>
  <c r="L26" i="2"/>
  <c r="K26" i="2"/>
  <c r="L25" i="2"/>
  <c r="K25" i="2"/>
  <c r="L24" i="2"/>
  <c r="K24" i="2"/>
  <c r="L23" i="2"/>
  <c r="K23" i="2"/>
  <c r="L22" i="2"/>
  <c r="K22" i="2"/>
  <c r="L21" i="2"/>
  <c r="K21" i="2"/>
  <c r="L20" i="2"/>
  <c r="K20" i="2"/>
  <c r="L19" i="2"/>
  <c r="K19" i="2"/>
  <c r="L18" i="2"/>
  <c r="K18" i="2"/>
  <c r="L17" i="2"/>
  <c r="K17" i="2"/>
  <c r="L16" i="2"/>
  <c r="K16" i="2"/>
  <c r="L15" i="2"/>
  <c r="K15" i="2"/>
  <c r="L14" i="2"/>
  <c r="K14" i="2"/>
  <c r="L13" i="2"/>
  <c r="K13" i="2"/>
  <c r="L12" i="2"/>
  <c r="K12" i="2"/>
  <c r="L11" i="2"/>
  <c r="K11" i="2"/>
  <c r="J11" i="2"/>
  <c r="J12" i="2"/>
  <c r="J13" i="2"/>
  <c r="J14" i="2"/>
</calcChain>
</file>

<file path=xl/sharedStrings.xml><?xml version="1.0" encoding="utf-8"?>
<sst xmlns="http://schemas.openxmlformats.org/spreadsheetml/2006/main" count="3669" uniqueCount="903">
  <si>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</si>
  <si>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</si>
  <si>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</si>
  <si>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</si>
  <si>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</si>
  <si>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</si>
  <si>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</si>
  <si>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</si>
  <si>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</si>
  <si>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</si>
  <si>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</si>
  <si>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</si>
  <si>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</si>
  <si>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</si>
  <si>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</si>
  <si>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</si>
  <si>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</si>
  <si>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</si>
  <si>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</si>
  <si>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</si>
  <si>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</si>
  <si>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</si>
  <si>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</si>
  <si>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</si>
  <si>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</si>
  <si>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</si>
  <si>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</si>
  <si>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</si>
  <si>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</si>
  <si>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</si>
  <si>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</si>
  <si>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</si>
  <si>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</si>
  <si>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</si>
  <si>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</si>
  <si>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</si>
  <si>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</si>
  <si>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</si>
  <si>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</si>
  <si>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</si>
  <si>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</si>
  <si>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</si>
  <si>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</si>
  <si>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</si>
  <si>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</si>
  <si>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</si>
  <si>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</si>
  <si>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</si>
  <si>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</si>
  <si>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</si>
  <si>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</si>
  <si>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</si>
  <si>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</si>
  <si>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</si>
  <si>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</si>
  <si>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</si>
  <si>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</si>
  <si>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</si>
  <si>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</si>
  <si>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</si>
  <si>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</si>
  <si>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</si>
  <si>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</si>
  <si>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</si>
  <si>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</si>
  <si>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</si>
  <si>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</si>
  <si>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</si>
  <si>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</si>
  <si>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</si>
  <si>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</si>
  <si>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</si>
  <si>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</si>
  <si>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</si>
  <si>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</si>
  <si>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</si>
  <si>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</si>
  <si>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</si>
  <si>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</si>
  <si>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</si>
  <si>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</si>
  <si>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</si>
  <si>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</si>
  <si>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</si>
  <si>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</si>
  <si>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</si>
  <si>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</si>
  <si>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</si>
  <si>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</si>
  <si>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</si>
  <si>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</si>
  <si>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</si>
  <si>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</si>
  <si>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</si>
  <si>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</si>
  <si>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</si>
  <si>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</si>
  <si>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</si>
  <si>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</si>
  <si>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</si>
  <si>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</si>
  <si>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</si>
  <si>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</si>
  <si>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</si>
  <si>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</si>
  <si>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</si>
  <si>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</si>
  <si>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</si>
  <si>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</si>
  <si>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</si>
  <si>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</si>
  <si>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</si>
  <si>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</si>
  <si>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</si>
  <si>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</si>
  <si>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</si>
  <si>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</si>
  <si>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</si>
  <si>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</si>
  <si>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</si>
  <si>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</si>
  <si>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</si>
  <si>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</si>
  <si>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</si>
  <si>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</si>
  <si>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</si>
  <si>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</si>
  <si>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</si>
  <si>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</si>
  <si>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</si>
  <si>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</si>
  <si>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</si>
  <si>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</si>
  <si>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</si>
  <si>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</si>
  <si>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</si>
  <si>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</si>
  <si>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</si>
  <si>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</si>
  <si>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</si>
  <si>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</si>
  <si>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</si>
  <si>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</si>
  <si>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</si>
  <si>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</si>
  <si>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</si>
  <si>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</si>
  <si>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</si>
  <si>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</si>
  <si>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</si>
  <si>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</si>
  <si>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</si>
  <si>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</si>
  <si>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</si>
  <si>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</si>
  <si>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</si>
  <si>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</si>
  <si>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</si>
  <si>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</si>
  <si>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</si>
  <si>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</si>
  <si>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</si>
  <si>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</si>
  <si>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</si>
  <si>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</si>
  <si>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</si>
  <si>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</si>
  <si>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</si>
  <si>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</si>
  <si>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</si>
  <si>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</si>
  <si>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</si>
  <si>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</si>
  <si>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</si>
  <si>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</si>
  <si>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</si>
  <si>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</si>
  <si>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</si>
  <si>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</si>
  <si>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</si>
  <si>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</si>
  <si>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</si>
  <si>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</si>
  <si>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</si>
  <si>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</si>
  <si>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</si>
  <si>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</si>
  <si>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</si>
  <si>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</si>
  <si>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</si>
  <si>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</si>
  <si>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</si>
  <si>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</si>
  <si>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</si>
  <si>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</si>
  <si>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</si>
  <si>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</si>
  <si>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30/09/2023</t>
  </si>
  <si>
    <t>אלטשולר שחם כללי</t>
  </si>
  <si>
    <t>בהתאם לשיטה שיושמה בדוח הכספי *</t>
  </si>
  <si>
    <t>פרנק שווצרי</t>
  </si>
  <si>
    <t>כתר דני</t>
  </si>
  <si>
    <t>כתר נורבגי</t>
  </si>
  <si>
    <t>יין יפני</t>
  </si>
  <si>
    <t>סה"כ בישראל</t>
  </si>
  <si>
    <t>סה"כ יתרת מזומנים ועו"ש בש"ח</t>
  </si>
  <si>
    <t>עו'ש- בנק מזרחי</t>
  </si>
  <si>
    <t>1111111111- 20- בנק מזרחי</t>
  </si>
  <si>
    <t>20</t>
  </si>
  <si>
    <t>ilAAA</t>
  </si>
  <si>
    <t>S&amp;P מעלות</t>
  </si>
  <si>
    <t>סה"כ יתרת מזומנים ועו"ש נקובים במט"ח</t>
  </si>
  <si>
    <t>אירו-100- בנק מזרחי</t>
  </si>
  <si>
    <t>100- 20- בנק מזרחי</t>
  </si>
  <si>
    <t>דולר -20001- בנק מזרחי</t>
  </si>
  <si>
    <t>20001- 20- בנק מזרחי</t>
  </si>
  <si>
    <t>דולר -20001(לקבל)- בנק מזרחי</t>
  </si>
  <si>
    <t>ין יפני- 248- בנק מזרחי</t>
  </si>
  <si>
    <t>248- 20- בנק מזרחי</t>
  </si>
  <si>
    <t>כתר דני - 78- בנק מזרחי</t>
  </si>
  <si>
    <t>78- 20- בנק מזרחי</t>
  </si>
  <si>
    <t>כתר נורבגי-132- בנק מזרחי</t>
  </si>
  <si>
    <t>132- 20- בנק מזרחי</t>
  </si>
  <si>
    <t>פרנק שוויצרי-35- בנק מזרחי</t>
  </si>
  <si>
    <t>35- 20- בנק מזרחי</t>
  </si>
  <si>
    <t>סה"כ פח"ק/פר"י</t>
  </si>
  <si>
    <t>0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</si>
  <si>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</si>
  <si>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</si>
  <si>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</si>
  <si>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</si>
  <si>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</si>
  <si>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</si>
  <si>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</si>
  <si>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</si>
  <si>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</si>
  <si>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ממשל צמודה 0529- האוצר - ממשלתית צמודה</t>
  </si>
  <si>
    <t>1157023</t>
  </si>
  <si>
    <t>RF</t>
  </si>
  <si>
    <t>16/08/22</t>
  </si>
  <si>
    <t>ממשלתי צמוד 0527- האוצר - ממשלתית צמודה</t>
  </si>
  <si>
    <t>1140847</t>
  </si>
  <si>
    <t>14/01/21</t>
  </si>
  <si>
    <t>סה"כ לא צמודות</t>
  </si>
  <si>
    <t>סה"כ מלווה קצר מועד</t>
  </si>
  <si>
    <t>מ.ק.מ 1023- בנק ישראל- מק"מ</t>
  </si>
  <si>
    <t>8231029</t>
  </si>
  <si>
    <t>03/11/22</t>
  </si>
  <si>
    <t>מ.ק.מ.     1213- בנק ישראל- מק"מ</t>
  </si>
  <si>
    <t>8231219</t>
  </si>
  <si>
    <t>14/12/22</t>
  </si>
  <si>
    <t>מ.ק.מ.  214- בנק ישראל- מק"מ</t>
  </si>
  <si>
    <t>8240210</t>
  </si>
  <si>
    <t>14/02/23</t>
  </si>
  <si>
    <t>מ.ק.מ.  914- בנק ישראל- מק"מ</t>
  </si>
  <si>
    <t>8240913</t>
  </si>
  <si>
    <t>19/09/23</t>
  </si>
  <si>
    <t>מ.ק.מ. 1123- בנק ישראל- מק"מ</t>
  </si>
  <si>
    <t>8231128</t>
  </si>
  <si>
    <t>01/12/22</t>
  </si>
  <si>
    <t>מ.ק.מ. 314- בנק ישראל- מק"מ</t>
  </si>
  <si>
    <t>8240319</t>
  </si>
  <si>
    <t>18/04/23</t>
  </si>
  <si>
    <t>מ.ק.מ. 414- בנק ישראל- מק"מ</t>
  </si>
  <si>
    <t>8240418</t>
  </si>
  <si>
    <t>מ.ק.מ. 524- בנק ישראל- מק"מ</t>
  </si>
  <si>
    <t>8240525</t>
  </si>
  <si>
    <t>19/07/23</t>
  </si>
  <si>
    <t>מ.ק.מ. 614- בנק ישראל- מק"מ</t>
  </si>
  <si>
    <t>8240616</t>
  </si>
  <si>
    <t>מ.ק.מ. 814- בנק ישראל- מק"מ</t>
  </si>
  <si>
    <t>8240814</t>
  </si>
  <si>
    <t>04/09/23</t>
  </si>
  <si>
    <t>סה"כ שחר</t>
  </si>
  <si>
    <t>ממשל שקלית 1123- האוצר - ממשלתית שקלית</t>
  </si>
  <si>
    <t>1155068</t>
  </si>
  <si>
    <t>17/08/21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</si>
  <si>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</si>
  <si>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</si>
  <si>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</si>
  <si>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</si>
  <si>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US TREASURY 1.375 15/07/33- ממשלת ארה"ב</t>
  </si>
  <si>
    <t>US91282CHP95</t>
  </si>
  <si>
    <t>Aaa</t>
  </si>
  <si>
    <t>Moodys</t>
  </si>
  <si>
    <t>21/08/23</t>
  </si>
  <si>
    <t>US TREASURY 2.5 30/04/24- ממשלת ארה"ב</t>
  </si>
  <si>
    <t>US91282CEK36</t>
  </si>
  <si>
    <t>03/10/22</t>
  </si>
  <si>
    <t>US TREASURY 2.75 15/08/2032- ממשלת ארה"ב</t>
  </si>
  <si>
    <t>US91282CFF32</t>
  </si>
  <si>
    <t>31/07/23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</si>
  <si>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</si>
  <si>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</si>
  <si>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</si>
  <si>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</si>
  <si>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</si>
  <si>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</si>
  <si>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</si>
  <si>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</si>
  <si>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בינלאומי הנפקות</t>
  </si>
  <si>
    <t>1160290</t>
  </si>
  <si>
    <t>513141879</t>
  </si>
  <si>
    <t>בנקים</t>
  </si>
  <si>
    <t>01/12/20</t>
  </si>
  <si>
    <t>בינל הנפק אגח יב- בינלאומי הנפקות</t>
  </si>
  <si>
    <t>1182385</t>
  </si>
  <si>
    <t>07/12/21</t>
  </si>
  <si>
    <t>דיסק מנ אגח טו- דיסקונט מנפיקים</t>
  </si>
  <si>
    <t>7480304</t>
  </si>
  <si>
    <t>520029935</t>
  </si>
  <si>
    <t>29/11/21</t>
  </si>
  <si>
    <t>לאומי אגח 182- לאומי</t>
  </si>
  <si>
    <t>6040539</t>
  </si>
  <si>
    <t>520018078</t>
  </si>
  <si>
    <t>28/11/21</t>
  </si>
  <si>
    <t>מז טפ הנפ אגח 61- מזרחי טפחות הנפ</t>
  </si>
  <si>
    <t>2310464</t>
  </si>
  <si>
    <t>520032046</t>
  </si>
  <si>
    <t>Aaa.il</t>
  </si>
  <si>
    <t>15/06/21</t>
  </si>
  <si>
    <t>מז טפ הנפק   45- מזרחי טפחות הנפ</t>
  </si>
  <si>
    <t>2310217</t>
  </si>
  <si>
    <t>23/11/20</t>
  </si>
  <si>
    <t>מז טפ הנפק 52- מזרחי טפחות הנפ</t>
  </si>
  <si>
    <t>2310381</t>
  </si>
  <si>
    <t>30/06/20</t>
  </si>
  <si>
    <t>מזרחי הנפקות אג"ח 49- מזרחי טפחות הנפ</t>
  </si>
  <si>
    <t>2310282</t>
  </si>
  <si>
    <t>02/02/20</t>
  </si>
  <si>
    <t>נמלי ישראל אג "ח א- נמלי ישראל</t>
  </si>
  <si>
    <t>1145564</t>
  </si>
  <si>
    <t>513569780</t>
  </si>
  <si>
    <t>נדלן מניב בישראל</t>
  </si>
  <si>
    <t>06/09/18</t>
  </si>
  <si>
    <t>פועלים  אגח 200- פועלים</t>
  </si>
  <si>
    <t>6620496</t>
  </si>
  <si>
    <t>520000118</t>
  </si>
  <si>
    <t>12/12/21</t>
  </si>
  <si>
    <t>פועלים  אגח 203- פועלים</t>
  </si>
  <si>
    <t>1199868</t>
  </si>
  <si>
    <t>בלומברג</t>
  </si>
  <si>
    <t>27/09/23</t>
  </si>
  <si>
    <t>חשמל  אג"ח 31- חשמל</t>
  </si>
  <si>
    <t>6000285</t>
  </si>
  <si>
    <t>520000472</t>
  </si>
  <si>
    <t>אנרגיה</t>
  </si>
  <si>
    <t>Aa1.il</t>
  </si>
  <si>
    <t>30/08/22</t>
  </si>
  <si>
    <t>חשמל אג27</t>
  </si>
  <si>
    <t>6000210</t>
  </si>
  <si>
    <t>29/07/19</t>
  </si>
  <si>
    <t>עזריאלי אג"ח ה- עזריאלי קבוצה</t>
  </si>
  <si>
    <t>1156603</t>
  </si>
  <si>
    <t>510960719</t>
  </si>
  <si>
    <t>19/12/19</t>
  </si>
  <si>
    <t>אמות אג ו'- אמות</t>
  </si>
  <si>
    <t>1158609</t>
  </si>
  <si>
    <t>520026683</t>
  </si>
  <si>
    <t>ilAA</t>
  </si>
  <si>
    <t>29/05/22</t>
  </si>
  <si>
    <t>גב ים אגח י- גב ים</t>
  </si>
  <si>
    <t>7590284</t>
  </si>
  <si>
    <t>520001736</t>
  </si>
  <si>
    <t>07/03/22</t>
  </si>
  <si>
    <t>מליסרון   אגח ו- מליסרון</t>
  </si>
  <si>
    <t>3230125</t>
  </si>
  <si>
    <t>520037789</t>
  </si>
  <si>
    <t>28/11/17</t>
  </si>
  <si>
    <t>מליסרון  אגח16- מליסרון</t>
  </si>
  <si>
    <t>3230265</t>
  </si>
  <si>
    <t>23/12/19</t>
  </si>
  <si>
    <t>דיסקונט מנפיקים אג"ח יד</t>
  </si>
  <si>
    <t>7480163</t>
  </si>
  <si>
    <t>12/12/19</t>
  </si>
  <si>
    <t>גב ים אג8- גב ים</t>
  </si>
  <si>
    <t>7590151</t>
  </si>
  <si>
    <t>שופרסל אג"ח ז- שופרסל</t>
  </si>
  <si>
    <t>7770258</t>
  </si>
  <si>
    <t>520022732</t>
  </si>
  <si>
    <t>רשתות שיווק</t>
  </si>
  <si>
    <t>20/01/19</t>
  </si>
  <si>
    <t>שמוס  אג"ח א- שמוס</t>
  </si>
  <si>
    <t>1155951</t>
  </si>
  <si>
    <t>11111116</t>
  </si>
  <si>
    <t>נדלן מניב בחו"ל</t>
  </si>
  <si>
    <t>Aa3.il</t>
  </si>
  <si>
    <t>09/12/18</t>
  </si>
  <si>
    <t>תמר פטרו  אגח א- תמר פטרוליום</t>
  </si>
  <si>
    <t>1141332</t>
  </si>
  <si>
    <t>515334662</t>
  </si>
  <si>
    <t>חיפושי נפט וגז</t>
  </si>
  <si>
    <t>A1.il</t>
  </si>
  <si>
    <t>29/04/21</t>
  </si>
  <si>
    <t>סה"כ אחר</t>
  </si>
  <si>
    <t>TEVA 4.1 1/10/2046- טבע</t>
  </si>
  <si>
    <t>US88167AAF84</t>
  </si>
  <si>
    <t>NYSE</t>
  </si>
  <si>
    <t>520013954</t>
  </si>
  <si>
    <t>Pharma &amp; Biotechnology</t>
  </si>
  <si>
    <t>BB-</t>
  </si>
  <si>
    <t>S&amp;P</t>
  </si>
  <si>
    <t>21/01/20</t>
  </si>
  <si>
    <t>NDAQ 1.75 3/29</t>
  </si>
  <si>
    <t>XS1843442622</t>
  </si>
  <si>
    <t>FWB</t>
  </si>
  <si>
    <t>3205</t>
  </si>
  <si>
    <t>Diversified Financials</t>
  </si>
  <si>
    <t>BBB</t>
  </si>
  <si>
    <t>08/07/19</t>
  </si>
  <si>
    <t>15/07/24 FS KKR 4.625</t>
  </si>
  <si>
    <t>US302635AD99</t>
  </si>
  <si>
    <t>5143</t>
  </si>
  <si>
    <t>BBB-</t>
  </si>
  <si>
    <t>Fitch</t>
  </si>
  <si>
    <t>25/GSBD 3.75 10/2</t>
  </si>
  <si>
    <t>US38147UAC18</t>
  </si>
  <si>
    <t>5193</t>
  </si>
  <si>
    <t>Baa3</t>
  </si>
  <si>
    <t>30/03/20</t>
  </si>
  <si>
    <t>ARES CAPITAL 3.25 15.07.25</t>
  </si>
  <si>
    <t>US04010LAY92</t>
  </si>
  <si>
    <t>5183</t>
  </si>
  <si>
    <t>09/01/20</t>
  </si>
  <si>
    <t>FSK 4.125 01/02/25</t>
  </si>
  <si>
    <t>US302635AE72</t>
  </si>
  <si>
    <t>GRAND CITI - GYCGR 2.5</t>
  </si>
  <si>
    <t>XS1811181566</t>
  </si>
  <si>
    <t>EURONEXT</t>
  </si>
  <si>
    <t>4959</t>
  </si>
  <si>
    <t>Real Estate</t>
  </si>
  <si>
    <t>17/04/18</t>
  </si>
  <si>
    <t>OWLRCK 3.75 22/7/25</t>
  </si>
  <si>
    <t>US69121KAC80</t>
  </si>
  <si>
    <t>5181</t>
  </si>
  <si>
    <t>AESGEN 5.5 14/05/27</t>
  </si>
  <si>
    <t>USP3713CAB48</t>
  </si>
  <si>
    <t>5170</t>
  </si>
  <si>
    <t>Energy</t>
  </si>
  <si>
    <t>Ba1</t>
  </si>
  <si>
    <t>23/11/21</t>
  </si>
  <si>
    <t>BAYER 3.75 07/74</t>
  </si>
  <si>
    <t>DE000A11QR73</t>
  </si>
  <si>
    <t>4770</t>
  </si>
  <si>
    <t>BB+</t>
  </si>
  <si>
    <t>SBRA 3.9 15/10/2019</t>
  </si>
  <si>
    <t>US78572XAG60</t>
  </si>
  <si>
    <t>5165</t>
  </si>
  <si>
    <t>Health Care Equip &amp; Services</t>
  </si>
  <si>
    <t>29/10/19</t>
  </si>
  <si>
    <t>PEMEX 5.95 28/01/31</t>
  </si>
  <si>
    <t>US71654QDE98</t>
  </si>
  <si>
    <t>4768</t>
  </si>
  <si>
    <t>B1</t>
  </si>
  <si>
    <t>28/10/20</t>
  </si>
  <si>
    <t>PEMEX 6.84 23/1/2030</t>
  </si>
  <si>
    <t>US71654QDC33</t>
  </si>
  <si>
    <t>PETROLEOS MEXICANOS-PEMEX</t>
  </si>
  <si>
    <t>US71654QBW15</t>
  </si>
  <si>
    <t>03/02/20</t>
  </si>
  <si>
    <t>סה"כ תל אביב 35</t>
  </si>
  <si>
    <t>או.פי.סי אנרגיה- או.פי.סי אנרגיה</t>
  </si>
  <si>
    <t>1141571</t>
  </si>
  <si>
    <t>514401702</t>
  </si>
  <si>
    <t>אנלייט אנרגיה- אנלייט אנרגיה</t>
  </si>
  <si>
    <t>720011</t>
  </si>
  <si>
    <t>520041146</t>
  </si>
  <si>
    <t>אנרגיה מתחדשת</t>
  </si>
  <si>
    <t>אנרג'יקס- אנרג'יקס</t>
  </si>
  <si>
    <t>1123355</t>
  </si>
  <si>
    <t>513901371</t>
  </si>
  <si>
    <t>פניקס    1- הפניקס</t>
  </si>
  <si>
    <t>767012</t>
  </si>
  <si>
    <t>520017450</t>
  </si>
  <si>
    <t>ביטוח</t>
  </si>
  <si>
    <t>בינלאומי 5- בינלאומי</t>
  </si>
  <si>
    <t>593038</t>
  </si>
  <si>
    <t>520029083</t>
  </si>
  <si>
    <t>דיסקונט- דיסקונט</t>
  </si>
  <si>
    <t>691212</t>
  </si>
  <si>
    <t>520007030</t>
  </si>
  <si>
    <t>לאומי- לאומי</t>
  </si>
  <si>
    <t>604611</t>
  </si>
  <si>
    <t>פועלים- פועלים</t>
  </si>
  <si>
    <t>662577</t>
  </si>
  <si>
    <t>קנון- קנון הולדינגס</t>
  </si>
  <si>
    <t>1134139</t>
  </si>
  <si>
    <t>201406588</t>
  </si>
  <si>
    <t>השקעה ואחזקות</t>
  </si>
  <si>
    <t>איי.סי.אל- איי.סי.אל</t>
  </si>
  <si>
    <t>281014</t>
  </si>
  <si>
    <t>520027830</t>
  </si>
  <si>
    <t>כימיה, גומי ופלסטיק</t>
  </si>
  <si>
    <t>אלוני חץ- אלוני חץ</t>
  </si>
  <si>
    <t>390013</t>
  </si>
  <si>
    <t>520038506</t>
  </si>
  <si>
    <t>אמות- אמות</t>
  </si>
  <si>
    <t>1097278</t>
  </si>
  <si>
    <t>ביג- ביג</t>
  </si>
  <si>
    <t>1097260</t>
  </si>
  <si>
    <t>513623314</t>
  </si>
  <si>
    <t>מבני תעשיה- מבנה</t>
  </si>
  <si>
    <t>226019</t>
  </si>
  <si>
    <t>520024126</t>
  </si>
  <si>
    <t>מליסרון- מליסרון</t>
  </si>
  <si>
    <t>323014</t>
  </si>
  <si>
    <t>עזריאלי קבוצה- עזריאלי קבוצה</t>
  </si>
  <si>
    <t>1119478</t>
  </si>
  <si>
    <t>סה"כ תל אביב 90</t>
  </si>
  <si>
    <t>כלל ביטוח- כלל עסקי ביטוח</t>
  </si>
  <si>
    <t>224014</t>
  </si>
  <si>
    <t>520036120</t>
  </si>
  <si>
    <t>מנורה    1- מנורה מב החזקות</t>
  </si>
  <si>
    <t>566018</t>
  </si>
  <si>
    <t>520007469</t>
  </si>
  <si>
    <t>דניה סיבוס- דניה סיבוס</t>
  </si>
  <si>
    <t>1173137</t>
  </si>
  <si>
    <t>512569237</t>
  </si>
  <si>
    <t>בנייה</t>
  </si>
  <si>
    <t>אלקו- אלקו</t>
  </si>
  <si>
    <t>694034</t>
  </si>
  <si>
    <t>520025370</t>
  </si>
  <si>
    <t>דלק רכב- דלק רכב</t>
  </si>
  <si>
    <t>829010</t>
  </si>
  <si>
    <t>520033291</t>
  </si>
  <si>
    <t>מסחר</t>
  </si>
  <si>
    <t>סקופ- סקופ</t>
  </si>
  <si>
    <t>288019</t>
  </si>
  <si>
    <t>520037425</t>
  </si>
  <si>
    <t>אינרום- אינרום בנייה</t>
  </si>
  <si>
    <t>1132356</t>
  </si>
  <si>
    <t>515001659</t>
  </si>
  <si>
    <t>מתכת ומוצרי בניה</t>
  </si>
  <si>
    <t>ריט 1- 1 ריט</t>
  </si>
  <si>
    <t>1098920</t>
  </si>
  <si>
    <t>513821488</t>
  </si>
  <si>
    <t>לוינשטין נכסים- לוינשטין נכסים</t>
  </si>
  <si>
    <t>1119080</t>
  </si>
  <si>
    <t>511134298</t>
  </si>
  <si>
    <t>פוקס- פוקס</t>
  </si>
  <si>
    <t>1087022</t>
  </si>
  <si>
    <t>512157603</t>
  </si>
  <si>
    <t>רמי לוי- רמי לוי</t>
  </si>
  <si>
    <t>1104249</t>
  </si>
  <si>
    <t>513770669</t>
  </si>
  <si>
    <t>שופרסל- שופרסל</t>
  </si>
  <si>
    <t>777037</t>
  </si>
  <si>
    <t>חילן- חילן</t>
  </si>
  <si>
    <t>1084698</t>
  </si>
  <si>
    <t>520039942</t>
  </si>
  <si>
    <t>שרותי מידע</t>
  </si>
  <si>
    <t>ישראכרט- ישראכרט</t>
  </si>
  <si>
    <t>1157403</t>
  </si>
  <si>
    <t>510706153</t>
  </si>
  <si>
    <t>שרותים פיננסים</t>
  </si>
  <si>
    <t>סה"כ מניות היתר</t>
  </si>
  <si>
    <t>נאוי- נאוי</t>
  </si>
  <si>
    <t>208017</t>
  </si>
  <si>
    <t>520036070</t>
  </si>
  <si>
    <t>אשראי חוץ בנקאי</t>
  </si>
  <si>
    <t>פננטפארק- פננטפארק</t>
  </si>
  <si>
    <t>1142405</t>
  </si>
  <si>
    <t>1504619</t>
  </si>
  <si>
    <t>אימאג'סט- 'אימאג'סט אינט</t>
  </si>
  <si>
    <t>1183813</t>
  </si>
  <si>
    <t>512737560</t>
  </si>
  <si>
    <t>ביטחוניות</t>
  </si>
  <si>
    <t>יעקובי קבוצה- יעקובי קבוצה</t>
  </si>
  <si>
    <t>1142421</t>
  </si>
  <si>
    <t>514010081</t>
  </si>
  <si>
    <t>מספנות ישראל- מספנות ישראל</t>
  </si>
  <si>
    <t>1168533</t>
  </si>
  <si>
    <t>516084753</t>
  </si>
  <si>
    <t>כרמל קורפ (כלל משקאות לשעבר)- כרמל קורפ (כלל משקאות לשעבר)</t>
  </si>
  <si>
    <t>1147685</t>
  </si>
  <si>
    <t>515818524</t>
  </si>
  <si>
    <t>מזון</t>
  </si>
  <si>
    <t>וילאר- וילאר</t>
  </si>
  <si>
    <t>416016</t>
  </si>
  <si>
    <t>520038910</t>
  </si>
  <si>
    <t>דלתא מותגים- דלתא מותגים</t>
  </si>
  <si>
    <t>1173699</t>
  </si>
  <si>
    <t>516250107</t>
  </si>
  <si>
    <t>גלובל כנפיים- גלובל כנפיים</t>
  </si>
  <si>
    <t>1141316</t>
  </si>
  <si>
    <t>513342444</t>
  </si>
  <si>
    <t>שרותים</t>
  </si>
  <si>
    <t>הולמס פלייס- הולמס פלייס</t>
  </si>
  <si>
    <t>1142587</t>
  </si>
  <si>
    <t>512466723</t>
  </si>
  <si>
    <t>סה"כ call 001 אופציות</t>
  </si>
  <si>
    <t>BANK OF AMERICA - BAC- Bank of  America</t>
  </si>
  <si>
    <t>US0605051046</t>
  </si>
  <si>
    <t>2180</t>
  </si>
  <si>
    <t>Banks</t>
  </si>
  <si>
    <t>CITIGROUP- CITI GROUP</t>
  </si>
  <si>
    <t>US1729674242</t>
  </si>
  <si>
    <t>4170</t>
  </si>
  <si>
    <t>JPM - JP  MORGAN</t>
  </si>
  <si>
    <t>US46625H1005</t>
  </si>
  <si>
    <t>4809</t>
  </si>
  <si>
    <t>WELLS FARGO- WELLS FARGO</t>
  </si>
  <si>
    <t>US9497461015</t>
  </si>
  <si>
    <t>5085</t>
  </si>
  <si>
    <t>BNP PARIBAS- BNP Paribas</t>
  </si>
  <si>
    <t>FR0000131104</t>
  </si>
  <si>
    <t>5361</t>
  </si>
  <si>
    <t>CREDIT AGRICOLE- CREDIT AGRICOLE</t>
  </si>
  <si>
    <t>FR0000045072</t>
  </si>
  <si>
    <t>5362</t>
  </si>
  <si>
    <t>MOWI ASA-MOWI NO</t>
  </si>
  <si>
    <t>NO0003054108</t>
  </si>
  <si>
    <t>5119</t>
  </si>
  <si>
    <t>Food &amp; Staples Retailing</t>
  </si>
  <si>
    <t>HEINEKEN NV- HEINEKEN</t>
  </si>
  <si>
    <t>NL0000009165</t>
  </si>
  <si>
    <t>5300</t>
  </si>
  <si>
    <t>Food Beverage &amp; Tobacco</t>
  </si>
  <si>
    <t>NESTLE SA</t>
  </si>
  <si>
    <t>CH0038863350</t>
  </si>
  <si>
    <t>3125</t>
  </si>
  <si>
    <t>Centene Coporation</t>
  </si>
  <si>
    <t>US15135B1017</t>
  </si>
  <si>
    <t>4885</t>
  </si>
  <si>
    <t>DEERE &amp; CO- Deere &amp; Co</t>
  </si>
  <si>
    <t>US2441991054</t>
  </si>
  <si>
    <t>5349</t>
  </si>
  <si>
    <t>INDUSTRIAL</t>
  </si>
  <si>
    <t>AP MOLLER-MAERSK- MAERSK</t>
  </si>
  <si>
    <t>DK0010244508</t>
  </si>
  <si>
    <t>5329</t>
  </si>
  <si>
    <t>BASF SE- BASF</t>
  </si>
  <si>
    <t>DE000BASF111</t>
  </si>
  <si>
    <t>5360</t>
  </si>
  <si>
    <t>Materials</t>
  </si>
  <si>
    <t>NUTRIEN - NTR</t>
  </si>
  <si>
    <t>CA67077M1086</t>
  </si>
  <si>
    <t>5045</t>
  </si>
  <si>
    <t>GOOG GOOGLE C Class- GOOGLE</t>
  </si>
  <si>
    <t>US02079K1079</t>
  </si>
  <si>
    <t>960</t>
  </si>
  <si>
    <t>Media</t>
  </si>
  <si>
    <t>INTEL CORP INTC</t>
  </si>
  <si>
    <t>US4581401001</t>
  </si>
  <si>
    <t>5087</t>
  </si>
  <si>
    <t>ELOXX PHARMACEUTICALS-ELO</t>
  </si>
  <si>
    <t>US29014R2022</t>
  </si>
  <si>
    <t>NASDAQ</t>
  </si>
  <si>
    <t>4962</t>
  </si>
  <si>
    <t>PFIZER INC-PFE- PFIZER</t>
  </si>
  <si>
    <t>US7170811035</t>
  </si>
  <si>
    <t>1190</t>
  </si>
  <si>
    <t>Takeda Pharmaceutical- Takeda Pharmaceutical</t>
  </si>
  <si>
    <t>JP3463000004</t>
  </si>
  <si>
    <t>JPX</t>
  </si>
  <si>
    <t>5326</t>
  </si>
  <si>
    <t>LGI HOMES INC</t>
  </si>
  <si>
    <t>US50187T1060</t>
  </si>
  <si>
    <t>4803</t>
  </si>
  <si>
    <t>Infineon Technologies</t>
  </si>
  <si>
    <t>DE0006231004</t>
  </si>
  <si>
    <t>5266</t>
  </si>
  <si>
    <t>Semiconductors &amp; Semicon Equip</t>
  </si>
  <si>
    <t>TSM - TAIWAN SEMICONDUCTOR- TSMC-TAIWAN SEMICONDUCTOR</t>
  </si>
  <si>
    <t>us8740391003</t>
  </si>
  <si>
    <t>5088</t>
  </si>
  <si>
    <t>AMAZON-AMZN COM</t>
  </si>
  <si>
    <t>US0231351067</t>
  </si>
  <si>
    <t>4865</t>
  </si>
  <si>
    <t>Software &amp; Services</t>
  </si>
  <si>
    <t>MSFT -  MICROSOFT- MICROSOFT</t>
  </si>
  <si>
    <t>us5949181045</t>
  </si>
  <si>
    <t>5083</t>
  </si>
  <si>
    <t>AAPL - Apple</t>
  </si>
  <si>
    <t>US0378331005</t>
  </si>
  <si>
    <t>930</t>
  </si>
  <si>
    <t>Technology Hardware &amp; Equip</t>
  </si>
  <si>
    <t>SONY CORP- SONY</t>
  </si>
  <si>
    <t>US8356993076</t>
  </si>
  <si>
    <t>4942</t>
  </si>
  <si>
    <t>3M Company</t>
  </si>
  <si>
    <t>US88579Y1010</t>
  </si>
  <si>
    <t>5148</t>
  </si>
  <si>
    <t>Telecommunication Services</t>
  </si>
  <si>
    <t>TOTALENERGIES SE- TOTALENERGIES</t>
  </si>
  <si>
    <t>FR0000120271</t>
  </si>
  <si>
    <t>5365</t>
  </si>
  <si>
    <t>DPW GY-DEUTSCHE POST</t>
  </si>
  <si>
    <t>DE0005552004</t>
  </si>
  <si>
    <t>5216</t>
  </si>
  <si>
    <t>סה"כ שמחקות מדדי מניות בישראל</t>
  </si>
  <si>
    <t>סה"כ שמחקות מדדי מניות בחו"ל</t>
  </si>
  <si>
    <t>MTF סל (SP500 (4A מנוטרלת מט"ח- מגדל קרנות נאמנ</t>
  </si>
  <si>
    <t>1150572</t>
  </si>
  <si>
    <t>511303661</t>
  </si>
  <si>
    <t>מניות</t>
  </si>
  <si>
    <t>מור סל NASDAQ 100 מנוטרלת מט"ח- מור קרנות נאמנ</t>
  </si>
  <si>
    <t>1165844</t>
  </si>
  <si>
    <t>514884485</t>
  </si>
  <si>
    <t>סה"כ שמחקות מדדים אחרים בישראל</t>
  </si>
  <si>
    <t>סה"כ שמחקות מדדים אחרים בחו"ל</t>
  </si>
  <si>
    <t>סה"כ short</t>
  </si>
  <si>
    <t>סה"כ שמחקות מדדי מניות</t>
  </si>
  <si>
    <t>XBI-SPDR  BIOTEC</t>
  </si>
  <si>
    <t>US78464A8707</t>
  </si>
  <si>
    <t>970</t>
  </si>
  <si>
    <t>GLOBAL X COPPER- GLOBAL X</t>
  </si>
  <si>
    <t>US37954Y8306</t>
  </si>
  <si>
    <t>5099</t>
  </si>
  <si>
    <t>QQQQ - Nasdaq 100- Invesco Capital Management LLC</t>
  </si>
  <si>
    <t>US46090E1038</t>
  </si>
  <si>
    <t>1290</t>
  </si>
  <si>
    <t>HEALTH CARE XLV- STATE STREET-SPDRS</t>
  </si>
  <si>
    <t>us81369y2090</t>
  </si>
  <si>
    <t>4640</t>
  </si>
  <si>
    <t>VOO US_VANGUARD S&amp;P 500</t>
  </si>
  <si>
    <t>US9229083632</t>
  </si>
  <si>
    <t>4922</t>
  </si>
  <si>
    <t>סה"כ שמחקות מדדים אחרים</t>
  </si>
  <si>
    <t>סה"כ אג"ח ממשלתי</t>
  </si>
  <si>
    <t>סה"כ אגח קונצרני</t>
  </si>
  <si>
    <t>קסם KTF (A4) 500 S&amp;P מנוטרלת מט"ח- קסם קרנות נאמנו</t>
  </si>
  <si>
    <t>5122957</t>
  </si>
  <si>
    <t>510938608</t>
  </si>
  <si>
    <t>לא מדורג</t>
  </si>
  <si>
    <t>ASHOKA INDIA OPPORTUNITIES</t>
  </si>
  <si>
    <t>IE00BH3N4915</t>
  </si>
  <si>
    <t>5223</t>
  </si>
  <si>
    <t>COMGEST GROWTH EUROPE- EUR- Comgest</t>
  </si>
  <si>
    <t>IE00B5WN3467</t>
  </si>
  <si>
    <t>4886</t>
  </si>
  <si>
    <t>Comgest Growth Europe Opportunities</t>
  </si>
  <si>
    <t>IE00BHWQNN83</t>
  </si>
  <si>
    <t>COMGEST GROWTH JAPAN-YEN IA- Comgest</t>
  </si>
  <si>
    <t>IE00BQ1YBP44</t>
  </si>
  <si>
    <t>HBMN Healthcare Investment AG</t>
  </si>
  <si>
    <t>CH0012627250</t>
  </si>
  <si>
    <t>4863</t>
  </si>
  <si>
    <t>HEPTAGON-FUTURE Equity fund</t>
  </si>
  <si>
    <t>IE00BYWKMJ85</t>
  </si>
  <si>
    <t>5189</t>
  </si>
  <si>
    <t>KOTAK FUNDS-IND-KOTIMAU</t>
  </si>
  <si>
    <t>LU0675383409</t>
  </si>
  <si>
    <t>4735</t>
  </si>
  <si>
    <t>LIONTRUST EUROP- Liontrust  Asset  Management</t>
  </si>
  <si>
    <t>GB00BKPQVT86</t>
  </si>
  <si>
    <t>5358</t>
  </si>
  <si>
    <t>TRICLAE LX Equity FUND</t>
  </si>
  <si>
    <t>LU1687402393</t>
  </si>
  <si>
    <t>5187</t>
  </si>
  <si>
    <t>UTI INDIAN DYN Equity fund</t>
  </si>
  <si>
    <t>IE00BYPC7R45</t>
  </si>
  <si>
    <t>5199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</si>
  <si>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</si>
  <si>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</si>
  <si>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</si>
  <si>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</si>
  <si>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</si>
  <si>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</si>
  <si>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</si>
  <si>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COFFEE -KCH4 -18/03/24</t>
  </si>
  <si>
    <t>BBG00ZVXCT53</t>
  </si>
  <si>
    <t>Other</t>
  </si>
  <si>
    <t>COFFEE -KCZ4 -18/12/24</t>
  </si>
  <si>
    <t>BBG014BWC520</t>
  </si>
  <si>
    <t>CORN - C H4 - 18/03/2024</t>
  </si>
  <si>
    <t>BBG013Y41Y19</t>
  </si>
  <si>
    <t>CORN - C K4 - 16/05/2024</t>
  </si>
  <si>
    <t>BBG013Y41Z07</t>
  </si>
  <si>
    <t>CORN - C N4 - 16/07/2024</t>
  </si>
  <si>
    <t>BBG00YFT2075</t>
  </si>
  <si>
    <t>CORN - C U4 - 17/09/2024</t>
  </si>
  <si>
    <t>BBG013Y41ZP0</t>
  </si>
  <si>
    <t>CORN- C Z3-14/12/23</t>
  </si>
  <si>
    <t>BBG00R1WMFC7</t>
  </si>
  <si>
    <t>CORN- C Z4-13/12/24</t>
  </si>
  <si>
    <t>BBG00YFT20X6</t>
  </si>
  <si>
    <t>FUT VAL USD - רוו"ה מחוזים</t>
  </si>
  <si>
    <t>415349</t>
  </si>
  <si>
    <t>MINI NASDAQ100-NQZ3- 15/12/23</t>
  </si>
  <si>
    <t>BBG017PGMHT7</t>
  </si>
  <si>
    <t>S&amp;P500 E-MINI -ESZ3-15/12/23</t>
  </si>
  <si>
    <t>BBG011BQCN48</t>
  </si>
  <si>
    <t>SOYBEAN- S H4- 14/03/24</t>
  </si>
  <si>
    <t>BBG013CZ7CS7</t>
  </si>
  <si>
    <t>SOYBEAN- S X3- 14/11/23</t>
  </si>
  <si>
    <t>BBG00QSFNS92</t>
  </si>
  <si>
    <t>SOYBEAN- S X4- 14/11/24</t>
  </si>
  <si>
    <t>BBG00Y3MQFM7</t>
  </si>
  <si>
    <t>ULRTA 10 YEAR US - UXYZ3 - 19/12/23</t>
  </si>
  <si>
    <t>BBG01FY50CD5</t>
  </si>
  <si>
    <t>WHEAT- W Z3-14/12/23</t>
  </si>
  <si>
    <t>BBG011PTVQX7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</si>
  <si>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</si>
  <si>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</si>
  <si>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</si>
  <si>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</si>
  <si>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</si>
  <si>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</si>
  <si>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</si>
  <si>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</si>
  <si>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</si>
  <si>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</si>
  <si>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</si>
  <si>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</si>
  <si>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</si>
  <si>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</si>
  <si>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</si>
  <si>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</si>
  <si>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מקורות אג"ח 8 22.04.13- מקורות</t>
  </si>
  <si>
    <t>1124346</t>
  </si>
  <si>
    <t>520010869</t>
  </si>
  <si>
    <t>04/09/18</t>
  </si>
  <si>
    <t>מת"ם  אגח א -רמ</t>
  </si>
  <si>
    <t>1138999</t>
  </si>
  <si>
    <t>510687403</t>
  </si>
  <si>
    <t>Aa2.il</t>
  </si>
  <si>
    <t>05/12/18</t>
  </si>
  <si>
    <t>אורמת אגח 4 - רמ</t>
  </si>
  <si>
    <t>1167212</t>
  </si>
  <si>
    <t>880326081</t>
  </si>
  <si>
    <t>ilAA-</t>
  </si>
  <si>
    <t>01/07/20</t>
  </si>
  <si>
    <t>גב-ים נגב אג"ח-רמ</t>
  </si>
  <si>
    <t>1151141</t>
  </si>
  <si>
    <t>514189596</t>
  </si>
  <si>
    <t>ilA+</t>
  </si>
  <si>
    <t>30/07/18</t>
  </si>
  <si>
    <t>אליהו הנפקות אג"ח א'-רמ- אליהו הנפקות</t>
  </si>
  <si>
    <t>1142009</t>
  </si>
  <si>
    <t>515703528</t>
  </si>
  <si>
    <t>A2.il</t>
  </si>
  <si>
    <t>30/10/17</t>
  </si>
  <si>
    <t>ביטוח ישיר אג"ח 11</t>
  </si>
  <si>
    <t>1138825</t>
  </si>
  <si>
    <t>520044439</t>
  </si>
  <si>
    <t>24/07/16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</si>
  <si>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</si>
  <si>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</si>
  <si>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</si>
  <si>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</si>
  <si>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</si>
  <si>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</si>
  <si>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</si>
  <si>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</si>
  <si>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BK OPPORTUNITY 5- BK OPPORTUNITY</t>
  </si>
  <si>
    <t>KYG1312R1048</t>
  </si>
  <si>
    <t>סה"כ כתבי אופציה בישראל</t>
  </si>
  <si>
    <t>סה"כ מט"ח/מט"ח</t>
  </si>
  <si>
    <t>פורוורד אירו/שקל 4.071 19/12/23 154472</t>
  </si>
  <si>
    <t>154472</t>
  </si>
  <si>
    <t>פורוורד אירו/שקל 4.095 14/11/23 154469</t>
  </si>
  <si>
    <t>154469</t>
  </si>
  <si>
    <t>13/09/23</t>
  </si>
  <si>
    <t>פורוורד אירו/שקל 4.12 14/11/23 154449</t>
  </si>
  <si>
    <t>154449</t>
  </si>
  <si>
    <t>15/08/23</t>
  </si>
  <si>
    <t>פורוורד דולר/שקל 3.6855 07/11/23 154437</t>
  </si>
  <si>
    <t>154437</t>
  </si>
  <si>
    <t>08/08/23</t>
  </si>
  <si>
    <t>פורוורד דולר/שקל 3.7883 05/12/23 154465</t>
  </si>
  <si>
    <t>154465</t>
  </si>
  <si>
    <t>12/09/23</t>
  </si>
  <si>
    <t>פורוורד דולר/שקל 3.791 05/12/23 154467</t>
  </si>
  <si>
    <t>154467</t>
  </si>
  <si>
    <t>פורוורד דולר/שקל 3.830 05/12/23 154474</t>
  </si>
  <si>
    <t>154474</t>
  </si>
  <si>
    <t>פורוורד פר"ש/שקל 4.2882 05/12/23 154456</t>
  </si>
  <si>
    <t>154456</t>
  </si>
  <si>
    <t>05/09/23</t>
  </si>
  <si>
    <t>פורוורד פר"ש/שקל 4.2898 05/12/23 154457</t>
  </si>
  <si>
    <t>154457</t>
  </si>
  <si>
    <t>שטרלינג/שקל 10.07.28 שער 4.05 153359</t>
  </si>
  <si>
    <t>153359</t>
  </si>
  <si>
    <t>10/07/20</t>
  </si>
  <si>
    <t>סה"כ כנגד חסכון עמיתים/מבוטחים</t>
  </si>
  <si>
    <t>לא</t>
  </si>
  <si>
    <t>1311</t>
  </si>
  <si>
    <t>AA+</t>
  </si>
  <si>
    <t>29/06/23</t>
  </si>
  <si>
    <t>דירוג פנימי</t>
  </si>
  <si>
    <t>הלוואות עמיתים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</si>
  <si>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</si>
  <si>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</si>
  <si>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</si>
  <si>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</si>
  <si>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</si>
  <si>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</si>
  <si>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</si>
  <si>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</si>
  <si>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</si>
  <si>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</si>
  <si>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</si>
  <si>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</si>
  <si>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</si>
  <si>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</si>
  <si>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בטחונות-MONEY JPY HSBC</t>
  </si>
  <si>
    <t>327072</t>
  </si>
  <si>
    <t>MONEY EUR HSBC - בטחונות</t>
  </si>
  <si>
    <t>327064</t>
  </si>
  <si>
    <t>MONEY USD HSBC - בטחונות</t>
  </si>
  <si>
    <t>415323</t>
  </si>
  <si>
    <t>הלוואות עמיתים שיקלי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</si>
</sst>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19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43" fontId="15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5" fontId="17" fillId="0" borderId="0" applyFill="0" applyBorder="0" applyProtection="0">
      <alignment horizontal="right"/>
    </xf>
  </cellStyleXfs>
  <cellXfs count="98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6" fontId="18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8" fillId="0" borderId="0" xfId="0" applyFont="1"/>
    <xf numFmtId="166" fontId="18" fillId="0" borderId="0" xfId="0" applyNumberFormat="1" applyFont="1"/>
    <xf numFmtId="4" fontId="18" fillId="0" borderId="0" xfId="0" applyNumberFormat="1" applyFont="1"/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" xfId="2" builtinId="8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53"/>
  <sheetViews>
    <sheetView rightToLeft="1" topLeftCell="A15" workbookViewId="0">
      <selection activeCell="A28" sqref="A28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</row>
    <row r="3" spans="1:36">
      <c r="B3" s="2" t="s">
        <v>2</v>
      </c>
      <c r="C3" t="s">
        <v>198</v>
      </c>
    </row>
    <row r="4" spans="1:36">
      <c r="B4" s="2" t="s">
        <v>3</v>
      </c>
    </row>
    <row r="6" spans="1:36" ht="26.25" customHeight="1">
      <c r="B6" s="82" t="s">
        <v>4</v>
      </c>
      <c r="C6" s="83"/>
      <c r="D6" s="84"/>
    </row>
    <row r="7" spans="1:36" s="3" customFormat="1" ht="31.5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f>מזומנים!J11</f>
        <v>180584.67575949858</v>
      </c>
      <c r="D11" s="76">
        <f>C11/$C$42</f>
        <v>6.7510594445389288E-2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1007038.0045336608</v>
      </c>
      <c r="D13" s="78">
        <f t="shared" ref="D13:D22" si="0">C13/$C$42</f>
        <v>0.37647565624953139</v>
      </c>
    </row>
    <row r="14" spans="1:36">
      <c r="A14" s="10" t="s">
        <v>13</v>
      </c>
      <c r="B14" s="70" t="s">
        <v>17</v>
      </c>
      <c r="C14" s="77">
        <v>0</v>
      </c>
      <c r="D14" s="78">
        <f t="shared" si="0"/>
        <v>0</v>
      </c>
    </row>
    <row r="15" spans="1:36">
      <c r="A15" s="10" t="s">
        <v>13</v>
      </c>
      <c r="B15" s="70" t="s">
        <v>18</v>
      </c>
      <c r="C15" s="77">
        <v>437421.06824851636</v>
      </c>
      <c r="D15" s="78">
        <f t="shared" si="0"/>
        <v>0.16352747660451059</v>
      </c>
    </row>
    <row r="16" spans="1:36">
      <c r="A16" s="10" t="s">
        <v>13</v>
      </c>
      <c r="B16" s="70" t="s">
        <v>19</v>
      </c>
      <c r="C16" s="77">
        <v>596709.43681836501</v>
      </c>
      <c r="D16" s="78">
        <f t="shared" si="0"/>
        <v>0.22307656295505113</v>
      </c>
    </row>
    <row r="17" spans="1:4">
      <c r="A17" s="10" t="s">
        <v>13</v>
      </c>
      <c r="B17" s="70" t="s">
        <v>195</v>
      </c>
      <c r="C17" s="77">
        <v>210928.728688</v>
      </c>
      <c r="D17" s="78">
        <f t="shared" si="0"/>
        <v>7.885455285420645E-2</v>
      </c>
    </row>
    <row r="18" spans="1:4">
      <c r="A18" s="10" t="s">
        <v>13</v>
      </c>
      <c r="B18" s="70" t="s">
        <v>20</v>
      </c>
      <c r="C18" s="77">
        <v>99740.898262622693</v>
      </c>
      <c r="D18" s="78">
        <f t="shared" si="0"/>
        <v>3.728758990156214E-2</v>
      </c>
    </row>
    <row r="19" spans="1:4">
      <c r="A19" s="10" t="s">
        <v>13</v>
      </c>
      <c r="B19" s="70" t="s">
        <v>21</v>
      </c>
      <c r="C19" s="77">
        <v>0</v>
      </c>
      <c r="D19" s="78">
        <f t="shared" si="0"/>
        <v>0</v>
      </c>
    </row>
    <row r="20" spans="1:4">
      <c r="A20" s="10" t="s">
        <v>13</v>
      </c>
      <c r="B20" s="70" t="s">
        <v>22</v>
      </c>
      <c r="C20" s="77">
        <v>0</v>
      </c>
      <c r="D20" s="78">
        <f t="shared" si="0"/>
        <v>0</v>
      </c>
    </row>
    <row r="21" spans="1:4">
      <c r="A21" s="10" t="s">
        <v>13</v>
      </c>
      <c r="B21" s="70" t="s">
        <v>23</v>
      </c>
      <c r="C21" s="77">
        <v>-24797.937212018751</v>
      </c>
      <c r="D21" s="78">
        <f t="shared" si="0"/>
        <v>-9.2705733482746425E-3</v>
      </c>
    </row>
    <row r="22" spans="1:4">
      <c r="A22" s="10" t="s">
        <v>13</v>
      </c>
      <c r="B22" s="70" t="s">
        <v>24</v>
      </c>
      <c r="C22" s="77">
        <v>0</v>
      </c>
      <c r="D22" s="78">
        <f t="shared" si="0"/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f t="shared" ref="D24:D37" si="1">C24/$C$42</f>
        <v>0</v>
      </c>
    </row>
    <row r="25" spans="1:4">
      <c r="A25" s="10" t="s">
        <v>13</v>
      </c>
      <c r="B25" s="70" t="s">
        <v>27</v>
      </c>
      <c r="C25" s="77">
        <v>0</v>
      </c>
      <c r="D25" s="78">
        <f t="shared" si="1"/>
        <v>0</v>
      </c>
    </row>
    <row r="26" spans="1:4">
      <c r="A26" s="10" t="s">
        <v>13</v>
      </c>
      <c r="B26" s="70" t="s">
        <v>18</v>
      </c>
      <c r="C26" s="77">
        <v>48843.222143726998</v>
      </c>
      <c r="D26" s="78">
        <f t="shared" si="1"/>
        <v>1.8259771753516403E-2</v>
      </c>
    </row>
    <row r="27" spans="1:4">
      <c r="A27" s="10" t="s">
        <v>13</v>
      </c>
      <c r="B27" s="70" t="s">
        <v>28</v>
      </c>
      <c r="C27" s="77">
        <v>0</v>
      </c>
      <c r="D27" s="78">
        <f t="shared" si="1"/>
        <v>0</v>
      </c>
    </row>
    <row r="28" spans="1:4">
      <c r="A28" s="10" t="s">
        <v>13</v>
      </c>
      <c r="B28" s="70" t="s">
        <v>29</v>
      </c>
      <c r="C28" s="77">
        <v>4855.8164550000001</v>
      </c>
      <c r="D28" s="78">
        <f t="shared" si="1"/>
        <v>1.8153204529455203E-3</v>
      </c>
    </row>
    <row r="29" spans="1:4">
      <c r="A29" s="10" t="s">
        <v>13</v>
      </c>
      <c r="B29" s="70" t="s">
        <v>30</v>
      </c>
      <c r="C29" s="77">
        <v>0</v>
      </c>
      <c r="D29" s="78">
        <f t="shared" si="1"/>
        <v>0</v>
      </c>
    </row>
    <row r="30" spans="1:4">
      <c r="A30" s="10" t="s">
        <v>13</v>
      </c>
      <c r="B30" s="70" t="s">
        <v>31</v>
      </c>
      <c r="C30" s="77">
        <v>0</v>
      </c>
      <c r="D30" s="78">
        <f t="shared" si="1"/>
        <v>0</v>
      </c>
    </row>
    <row r="31" spans="1:4">
      <c r="A31" s="10" t="s">
        <v>13</v>
      </c>
      <c r="B31" s="70" t="s">
        <v>32</v>
      </c>
      <c r="C31" s="77">
        <v>-1758.9875933210185</v>
      </c>
      <c r="D31" s="78">
        <f t="shared" si="1"/>
        <v>-6.5758790189549324E-4</v>
      </c>
    </row>
    <row r="32" spans="1:4">
      <c r="A32" s="10" t="s">
        <v>13</v>
      </c>
      <c r="B32" s="70" t="s">
        <v>33</v>
      </c>
      <c r="C32" s="77">
        <v>0</v>
      </c>
      <c r="D32" s="78">
        <f t="shared" si="1"/>
        <v>0</v>
      </c>
    </row>
    <row r="33" spans="1:4">
      <c r="A33" s="10" t="s">
        <v>13</v>
      </c>
      <c r="B33" s="69" t="s">
        <v>34</v>
      </c>
      <c r="C33" s="77">
        <v>68497.048280000396</v>
      </c>
      <c r="D33" s="78">
        <f t="shared" si="1"/>
        <v>2.5607247279918345E-2</v>
      </c>
    </row>
    <row r="34" spans="1:4">
      <c r="A34" s="10" t="s">
        <v>13</v>
      </c>
      <c r="B34" s="69" t="s">
        <v>35</v>
      </c>
      <c r="C34" s="77">
        <v>0</v>
      </c>
      <c r="D34" s="78">
        <f t="shared" si="1"/>
        <v>0</v>
      </c>
    </row>
    <row r="35" spans="1:4">
      <c r="A35" s="10" t="s">
        <v>13</v>
      </c>
      <c r="B35" s="69" t="s">
        <v>36</v>
      </c>
      <c r="C35" s="77">
        <v>0</v>
      </c>
      <c r="D35" s="78">
        <f t="shared" si="1"/>
        <v>0</v>
      </c>
    </row>
    <row r="36" spans="1:4">
      <c r="A36" s="10" t="s">
        <v>13</v>
      </c>
      <c r="B36" s="69" t="s">
        <v>37</v>
      </c>
      <c r="C36" s="77">
        <v>0</v>
      </c>
      <c r="D36" s="78">
        <f t="shared" si="1"/>
        <v>0</v>
      </c>
    </row>
    <row r="37" spans="1:4">
      <c r="A37" s="10" t="s">
        <v>13</v>
      </c>
      <c r="B37" s="69" t="s">
        <v>38</v>
      </c>
      <c r="C37" s="77">
        <v>46846.715770903997</v>
      </c>
      <c r="D37" s="78">
        <f t="shared" si="1"/>
        <v>1.751338875353918E-2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f t="shared" ref="D39:D42" si="2">C39/$C$42</f>
        <v>0</v>
      </c>
    </row>
    <row r="40" spans="1:4">
      <c r="A40" s="10" t="s">
        <v>13</v>
      </c>
      <c r="B40" s="72" t="s">
        <v>41</v>
      </c>
      <c r="C40" s="77">
        <v>0</v>
      </c>
      <c r="D40" s="78">
        <f t="shared" si="2"/>
        <v>0</v>
      </c>
    </row>
    <row r="41" spans="1:4">
      <c r="A41" s="10" t="s">
        <v>13</v>
      </c>
      <c r="B41" s="72" t="s">
        <v>42</v>
      </c>
      <c r="C41" s="77">
        <v>0</v>
      </c>
      <c r="D41" s="78">
        <f t="shared" si="2"/>
        <v>0</v>
      </c>
    </row>
    <row r="42" spans="1:4">
      <c r="B42" s="72" t="s">
        <v>43</v>
      </c>
      <c r="C42" s="77">
        <f>SUM(C11:C41)</f>
        <v>2674908.6901549543</v>
      </c>
      <c r="D42" s="78">
        <f t="shared" si="2"/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199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  <row r="47" spans="1:4">
      <c r="C47" t="s">
        <v>200</v>
      </c>
      <c r="D47">
        <v>4.2</v>
      </c>
    </row>
    <row r="48" spans="1:4">
      <c r="C48" t="s">
        <v>201</v>
      </c>
      <c r="D48">
        <v>0.54359999999999997</v>
      </c>
    </row>
    <row r="49" spans="3:4">
      <c r="C49" t="s">
        <v>110</v>
      </c>
      <c r="D49">
        <v>4.0530999999999997</v>
      </c>
    </row>
    <row r="50" spans="3:4">
      <c r="C50" t="s">
        <v>202</v>
      </c>
      <c r="D50">
        <v>0.36</v>
      </c>
    </row>
    <row r="51" spans="3:4">
      <c r="C51" t="s">
        <v>203</v>
      </c>
      <c r="D51">
        <v>2.5659999999999999E-2</v>
      </c>
    </row>
    <row r="52" spans="3:4">
      <c r="C52" t="s">
        <v>106</v>
      </c>
      <c r="D52">
        <v>3.8239999999999998</v>
      </c>
    </row>
    <row r="53" spans="3:4">
      <c r="C53" t="s">
        <v>113</v>
      </c>
      <c r="D53">
        <v>4.6779000000000002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L12" sqref="K12:L37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</row>
    <row r="3" spans="2:13">
      <c r="B3" s="2" t="s">
        <v>2</v>
      </c>
      <c r="C3" t="s">
        <v>198</v>
      </c>
    </row>
    <row r="4" spans="2:13">
      <c r="B4" s="2" t="s">
        <v>3</v>
      </c>
    </row>
    <row r="5" spans="2:13">
      <c r="B5" s="2"/>
    </row>
    <row r="7" spans="2:13" ht="26.25" customHeight="1">
      <c r="B7" s="85" t="s">
        <v>47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f>J12</f>
        <v>180584.67575949858</v>
      </c>
      <c r="K11" s="76">
        <f>J11/$J$11</f>
        <v>1</v>
      </c>
      <c r="L11" s="76">
        <f>J11/'סכום נכסי הקרן'!$C$42</f>
        <v>6.7510594445389288E-2</v>
      </c>
    </row>
    <row r="12" spans="2:13">
      <c r="B12" s="79" t="s">
        <v>204</v>
      </c>
      <c r="C12" s="26"/>
      <c r="D12" s="27"/>
      <c r="E12" s="27"/>
      <c r="F12" s="27"/>
      <c r="G12" s="27"/>
      <c r="H12" s="27"/>
      <c r="I12" s="80">
        <v>0</v>
      </c>
      <c r="J12" s="81">
        <f>J13+J15</f>
        <v>180584.67575949858</v>
      </c>
      <c r="K12" s="80">
        <f t="shared" ref="K12:K37" si="0">J12/$J$11</f>
        <v>1</v>
      </c>
      <c r="L12" s="80">
        <f>J12/'סכום נכסי הקרן'!$C$42</f>
        <v>6.7510594445389288E-2</v>
      </c>
    </row>
    <row r="13" spans="2:13">
      <c r="B13" s="79" t="s">
        <v>205</v>
      </c>
      <c r="C13" s="26"/>
      <c r="D13" s="27"/>
      <c r="E13" s="27"/>
      <c r="F13" s="27"/>
      <c r="G13" s="27"/>
      <c r="H13" s="27"/>
      <c r="I13" s="80">
        <v>0</v>
      </c>
      <c r="J13" s="81">
        <f>J14</f>
        <v>173665.01444999999</v>
      </c>
      <c r="K13" s="80">
        <f t="shared" si="0"/>
        <v>0.96168190196429426</v>
      </c>
      <c r="L13" s="80">
        <f>J13/'סכום נכסי הקרן'!$C$42</f>
        <v>6.4923716868982087E-2</v>
      </c>
    </row>
    <row r="14" spans="2:13">
      <c r="B14" t="s">
        <v>206</v>
      </c>
      <c r="C14" t="s">
        <v>207</v>
      </c>
      <c r="D14" t="s">
        <v>208</v>
      </c>
      <c r="E14" t="s">
        <v>209</v>
      </c>
      <c r="F14" t="s">
        <v>210</v>
      </c>
      <c r="G14" t="s">
        <v>102</v>
      </c>
      <c r="H14" s="78">
        <v>0</v>
      </c>
      <c r="I14" s="78">
        <v>0</v>
      </c>
      <c r="J14" s="77">
        <f>154138.01445+19527</f>
        <v>173665.01444999999</v>
      </c>
      <c r="K14" s="78">
        <f t="shared" si="0"/>
        <v>0.96168190196429426</v>
      </c>
      <c r="L14" s="78">
        <f>J14/'סכום נכסי הקרן'!$C$42</f>
        <v>6.4923716868982087E-2</v>
      </c>
    </row>
    <row r="15" spans="2:13">
      <c r="B15" s="79" t="s">
        <v>211</v>
      </c>
      <c r="C15" s="26"/>
      <c r="D15" s="27"/>
      <c r="E15" s="27"/>
      <c r="F15" s="27"/>
      <c r="G15" s="27"/>
      <c r="H15" s="27"/>
      <c r="I15" s="80">
        <v>0</v>
      </c>
      <c r="J15" s="81">
        <v>6919.6613094985996</v>
      </c>
      <c r="K15" s="80">
        <f t="shared" si="0"/>
        <v>3.8318098035705732E-2</v>
      </c>
      <c r="L15" s="80">
        <f>J15/'סכום נכסי הקרן'!$C$42</f>
        <v>2.5868775764071976E-3</v>
      </c>
    </row>
    <row r="16" spans="2:13">
      <c r="B16" t="s">
        <v>212</v>
      </c>
      <c r="C16" t="s">
        <v>213</v>
      </c>
      <c r="D16" t="s">
        <v>208</v>
      </c>
      <c r="E16" t="s">
        <v>209</v>
      </c>
      <c r="F16" t="s">
        <v>210</v>
      </c>
      <c r="G16" t="s">
        <v>110</v>
      </c>
      <c r="H16" s="78">
        <v>0</v>
      </c>
      <c r="I16" s="78">
        <v>0</v>
      </c>
      <c r="J16" s="77">
        <v>797.29227233200004</v>
      </c>
      <c r="K16" s="78">
        <f t="shared" si="0"/>
        <v>4.4150605192758898E-3</v>
      </c>
      <c r="L16" s="78">
        <f>J16/'סכום נכסי הקרן'!$C$42</f>
        <v>2.9806336016868442E-4</v>
      </c>
    </row>
    <row r="17" spans="2:12">
      <c r="B17" t="s">
        <v>214</v>
      </c>
      <c r="C17" t="s">
        <v>215</v>
      </c>
      <c r="D17" t="s">
        <v>208</v>
      </c>
      <c r="E17" t="s">
        <v>209</v>
      </c>
      <c r="F17" t="s">
        <v>210</v>
      </c>
      <c r="G17" t="s">
        <v>106</v>
      </c>
      <c r="H17" s="78">
        <v>0</v>
      </c>
      <c r="I17" s="78">
        <v>0</v>
      </c>
      <c r="J17" s="77">
        <v>1524.40207504</v>
      </c>
      <c r="K17" s="78">
        <f t="shared" si="0"/>
        <v>8.4414808102000194E-3</v>
      </c>
      <c r="L17" s="78">
        <f>J17/'סכום נכסי הקרן'!$C$42</f>
        <v>5.6988938749594968E-4</v>
      </c>
    </row>
    <row r="18" spans="2:12">
      <c r="B18" t="s">
        <v>216</v>
      </c>
      <c r="C18" t="s">
        <v>215</v>
      </c>
      <c r="D18" t="s">
        <v>208</v>
      </c>
      <c r="E18" t="s">
        <v>209</v>
      </c>
      <c r="F18" t="s">
        <v>210</v>
      </c>
      <c r="G18" t="s">
        <v>106</v>
      </c>
      <c r="H18" s="78">
        <v>0</v>
      </c>
      <c r="I18" s="78">
        <v>0</v>
      </c>
      <c r="J18" s="77">
        <v>4480.5134975999999</v>
      </c>
      <c r="K18" s="78">
        <f t="shared" si="0"/>
        <v>2.48111501087009E-2</v>
      </c>
      <c r="L18" s="78">
        <f>J18/'סכום נכסי הקרן'!$C$42</f>
        <v>1.6750154927121827E-3</v>
      </c>
    </row>
    <row r="19" spans="2:12">
      <c r="B19" t="s">
        <v>217</v>
      </c>
      <c r="C19" t="s">
        <v>218</v>
      </c>
      <c r="D19" t="s">
        <v>208</v>
      </c>
      <c r="E19" t="s">
        <v>209</v>
      </c>
      <c r="F19" t="s">
        <v>210</v>
      </c>
      <c r="G19" t="s">
        <v>203</v>
      </c>
      <c r="H19" s="78">
        <v>0</v>
      </c>
      <c r="I19" s="78">
        <v>0</v>
      </c>
      <c r="J19" s="77">
        <v>1.3086599999999999E-5</v>
      </c>
      <c r="K19" s="78">
        <f t="shared" si="0"/>
        <v>7.2467943057519689E-11</v>
      </c>
      <c r="L19" s="78">
        <f>J19/'סכום נכסי הקרן'!$C$42</f>
        <v>4.8923539140477754E-12</v>
      </c>
    </row>
    <row r="20" spans="2:12">
      <c r="B20" t="s">
        <v>219</v>
      </c>
      <c r="C20" t="s">
        <v>220</v>
      </c>
      <c r="D20" t="s">
        <v>208</v>
      </c>
      <c r="E20" t="s">
        <v>209</v>
      </c>
      <c r="F20" t="s">
        <v>210</v>
      </c>
      <c r="G20" t="s">
        <v>201</v>
      </c>
      <c r="H20" s="78">
        <v>0</v>
      </c>
      <c r="I20" s="78">
        <v>0</v>
      </c>
      <c r="J20" s="77">
        <v>2.1744000000000001E-4</v>
      </c>
      <c r="K20" s="78">
        <f t="shared" si="0"/>
        <v>1.2040888801084379E-9</v>
      </c>
      <c r="L20" s="78">
        <f>J20/'סכום נכסי הקרן'!$C$42</f>
        <v>8.1288756061203705E-11</v>
      </c>
    </row>
    <row r="21" spans="2:12">
      <c r="B21" t="s">
        <v>221</v>
      </c>
      <c r="C21" t="s">
        <v>222</v>
      </c>
      <c r="D21" t="s">
        <v>208</v>
      </c>
      <c r="E21" t="s">
        <v>209</v>
      </c>
      <c r="F21" t="s">
        <v>210</v>
      </c>
      <c r="G21" t="s">
        <v>202</v>
      </c>
      <c r="H21" s="78">
        <v>0</v>
      </c>
      <c r="I21" s="78">
        <v>0</v>
      </c>
      <c r="J21" s="77">
        <v>117.45</v>
      </c>
      <c r="K21" s="78">
        <f t="shared" si="0"/>
        <v>6.5038741247579115E-4</v>
      </c>
      <c r="L21" s="78">
        <f>J21/'סכום נכסי הקרן'!$C$42</f>
        <v>4.3908040836039256E-5</v>
      </c>
    </row>
    <row r="22" spans="2:12">
      <c r="B22" t="s">
        <v>223</v>
      </c>
      <c r="C22" t="s">
        <v>224</v>
      </c>
      <c r="D22" t="s">
        <v>208</v>
      </c>
      <c r="E22" t="s">
        <v>209</v>
      </c>
      <c r="F22" t="s">
        <v>210</v>
      </c>
      <c r="G22" t="s">
        <v>200</v>
      </c>
      <c r="H22" s="78">
        <v>0</v>
      </c>
      <c r="I22" s="78">
        <v>0</v>
      </c>
      <c r="J22" s="77">
        <v>3.2339999999999999E-3</v>
      </c>
      <c r="K22" s="78">
        <f t="shared" si="0"/>
        <v>1.7908496312871081E-8</v>
      </c>
      <c r="L22" s="78">
        <f>J22/'סכום נכסי הקרן'!$C$42</f>
        <v>1.2090132317049889E-9</v>
      </c>
    </row>
    <row r="23" spans="2:12">
      <c r="B23" s="79" t="s">
        <v>225</v>
      </c>
      <c r="D23" s="16"/>
      <c r="I23" s="80">
        <v>0</v>
      </c>
      <c r="J23" s="81">
        <v>0</v>
      </c>
      <c r="K23" s="80">
        <f t="shared" si="0"/>
        <v>0</v>
      </c>
      <c r="L23" s="80">
        <f>J23/'סכום נכסי הקרן'!$C$42</f>
        <v>0</v>
      </c>
    </row>
    <row r="24" spans="2:12">
      <c r="B24" t="s">
        <v>226</v>
      </c>
      <c r="C24" t="s">
        <v>226</v>
      </c>
      <c r="D24" s="16"/>
      <c r="E24" t="s">
        <v>226</v>
      </c>
      <c r="G24" t="s">
        <v>226</v>
      </c>
      <c r="H24" s="78">
        <v>0</v>
      </c>
      <c r="I24" s="78">
        <v>0</v>
      </c>
      <c r="J24" s="77">
        <v>0</v>
      </c>
      <c r="K24" s="78">
        <f t="shared" si="0"/>
        <v>0</v>
      </c>
      <c r="L24" s="78">
        <f>J24/'סכום נכסי הקרן'!$C$42</f>
        <v>0</v>
      </c>
    </row>
    <row r="25" spans="2:12">
      <c r="B25" s="79" t="s">
        <v>227</v>
      </c>
      <c r="D25" s="16"/>
      <c r="I25" s="80">
        <v>0</v>
      </c>
      <c r="J25" s="81">
        <v>0</v>
      </c>
      <c r="K25" s="80">
        <f t="shared" si="0"/>
        <v>0</v>
      </c>
      <c r="L25" s="80">
        <f>J25/'סכום נכסי הקרן'!$C$42</f>
        <v>0</v>
      </c>
    </row>
    <row r="26" spans="2:12">
      <c r="B26" t="s">
        <v>226</v>
      </c>
      <c r="C26" t="s">
        <v>226</v>
      </c>
      <c r="D26" s="16"/>
      <c r="E26" t="s">
        <v>226</v>
      </c>
      <c r="G26" t="s">
        <v>226</v>
      </c>
      <c r="H26" s="78">
        <v>0</v>
      </c>
      <c r="I26" s="78">
        <v>0</v>
      </c>
      <c r="J26" s="77">
        <v>0</v>
      </c>
      <c r="K26" s="78">
        <f t="shared" si="0"/>
        <v>0</v>
      </c>
      <c r="L26" s="78">
        <f>J26/'סכום נכסי הקרן'!$C$42</f>
        <v>0</v>
      </c>
    </row>
    <row r="27" spans="2:12">
      <c r="B27" s="79" t="s">
        <v>228</v>
      </c>
      <c r="D27" s="16"/>
      <c r="I27" s="80">
        <v>0</v>
      </c>
      <c r="J27" s="81">
        <v>0</v>
      </c>
      <c r="K27" s="80">
        <f t="shared" si="0"/>
        <v>0</v>
      </c>
      <c r="L27" s="80">
        <f>J27/'סכום נכסי הקרן'!$C$42</f>
        <v>0</v>
      </c>
    </row>
    <row r="28" spans="2:12">
      <c r="B28" t="s">
        <v>226</v>
      </c>
      <c r="C28" t="s">
        <v>226</v>
      </c>
      <c r="D28" s="16"/>
      <c r="E28" t="s">
        <v>226</v>
      </c>
      <c r="G28" t="s">
        <v>226</v>
      </c>
      <c r="H28" s="78">
        <v>0</v>
      </c>
      <c r="I28" s="78">
        <v>0</v>
      </c>
      <c r="J28" s="77">
        <v>0</v>
      </c>
      <c r="K28" s="78">
        <f t="shared" si="0"/>
        <v>0</v>
      </c>
      <c r="L28" s="78">
        <f>J28/'סכום נכסי הקרן'!$C$42</f>
        <v>0</v>
      </c>
    </row>
    <row r="29" spans="2:12">
      <c r="B29" s="79" t="s">
        <v>229</v>
      </c>
      <c r="D29" s="16"/>
      <c r="I29" s="80">
        <v>0</v>
      </c>
      <c r="J29" s="81">
        <v>0</v>
      </c>
      <c r="K29" s="80">
        <f t="shared" si="0"/>
        <v>0</v>
      </c>
      <c r="L29" s="80">
        <f>J29/'סכום נכסי הקרן'!$C$42</f>
        <v>0</v>
      </c>
    </row>
    <row r="30" spans="2:12">
      <c r="B30" t="s">
        <v>226</v>
      </c>
      <c r="C30" t="s">
        <v>226</v>
      </c>
      <c r="D30" s="16"/>
      <c r="E30" t="s">
        <v>226</v>
      </c>
      <c r="G30" t="s">
        <v>226</v>
      </c>
      <c r="H30" s="78">
        <v>0</v>
      </c>
      <c r="I30" s="78">
        <v>0</v>
      </c>
      <c r="J30" s="77">
        <v>0</v>
      </c>
      <c r="K30" s="78">
        <f t="shared" si="0"/>
        <v>0</v>
      </c>
      <c r="L30" s="78">
        <f>J30/'סכום נכסי הקרן'!$C$42</f>
        <v>0</v>
      </c>
    </row>
    <row r="31" spans="2:12">
      <c r="B31" s="79" t="s">
        <v>230</v>
      </c>
      <c r="D31" s="16"/>
      <c r="I31" s="80">
        <v>0</v>
      </c>
      <c r="J31" s="81">
        <v>0</v>
      </c>
      <c r="K31" s="80">
        <f t="shared" si="0"/>
        <v>0</v>
      </c>
      <c r="L31" s="80">
        <f>J31/'סכום נכסי הקרן'!$C$42</f>
        <v>0</v>
      </c>
    </row>
    <row r="32" spans="2:12">
      <c r="B32" t="s">
        <v>226</v>
      </c>
      <c r="C32" t="s">
        <v>226</v>
      </c>
      <c r="D32" s="16"/>
      <c r="E32" t="s">
        <v>226</v>
      </c>
      <c r="G32" t="s">
        <v>226</v>
      </c>
      <c r="H32" s="78">
        <v>0</v>
      </c>
      <c r="I32" s="78">
        <v>0</v>
      </c>
      <c r="J32" s="77">
        <v>0</v>
      </c>
      <c r="K32" s="78">
        <f t="shared" si="0"/>
        <v>0</v>
      </c>
      <c r="L32" s="78">
        <f>J32/'סכום נכסי הקרן'!$C$42</f>
        <v>0</v>
      </c>
    </row>
    <row r="33" spans="2:12">
      <c r="B33" s="79" t="s">
        <v>231</v>
      </c>
      <c r="D33" s="16"/>
      <c r="I33" s="80">
        <v>0</v>
      </c>
      <c r="J33" s="81">
        <v>0</v>
      </c>
      <c r="K33" s="80">
        <f t="shared" si="0"/>
        <v>0</v>
      </c>
      <c r="L33" s="80">
        <f>J33/'סכום נכסי הקרן'!$C$42</f>
        <v>0</v>
      </c>
    </row>
    <row r="34" spans="2:12">
      <c r="B34" s="79" t="s">
        <v>232</v>
      </c>
      <c r="D34" s="16"/>
      <c r="I34" s="80">
        <v>0</v>
      </c>
      <c r="J34" s="81">
        <v>0</v>
      </c>
      <c r="K34" s="80">
        <f t="shared" si="0"/>
        <v>0</v>
      </c>
      <c r="L34" s="80">
        <f>J34/'סכום נכסי הקרן'!$C$42</f>
        <v>0</v>
      </c>
    </row>
    <row r="35" spans="2:12">
      <c r="B35" t="s">
        <v>226</v>
      </c>
      <c r="C35" t="s">
        <v>226</v>
      </c>
      <c r="D35" s="16"/>
      <c r="E35" t="s">
        <v>226</v>
      </c>
      <c r="G35" t="s">
        <v>226</v>
      </c>
      <c r="H35" s="78">
        <v>0</v>
      </c>
      <c r="I35" s="78">
        <v>0</v>
      </c>
      <c r="J35" s="77">
        <v>0</v>
      </c>
      <c r="K35" s="78">
        <f t="shared" si="0"/>
        <v>0</v>
      </c>
      <c r="L35" s="78">
        <f>J35/'סכום נכסי הקרן'!$C$42</f>
        <v>0</v>
      </c>
    </row>
    <row r="36" spans="2:12">
      <c r="B36" s="79" t="s">
        <v>230</v>
      </c>
      <c r="D36" s="16"/>
      <c r="I36" s="80">
        <v>0</v>
      </c>
      <c r="J36" s="81">
        <v>0</v>
      </c>
      <c r="K36" s="80">
        <f t="shared" si="0"/>
        <v>0</v>
      </c>
      <c r="L36" s="80">
        <f>J36/'סכום נכסי הקרן'!$C$42</f>
        <v>0</v>
      </c>
    </row>
    <row r="37" spans="2:12">
      <c r="B37" t="s">
        <v>226</v>
      </c>
      <c r="C37" t="s">
        <v>226</v>
      </c>
      <c r="D37" s="16"/>
      <c r="E37" t="s">
        <v>226</v>
      </c>
      <c r="G37" t="s">
        <v>226</v>
      </c>
      <c r="H37" s="78">
        <v>0</v>
      </c>
      <c r="I37" s="78">
        <v>0</v>
      </c>
      <c r="J37" s="77">
        <v>0</v>
      </c>
      <c r="K37" s="78">
        <f t="shared" si="0"/>
        <v>0</v>
      </c>
      <c r="L37" s="78">
        <f>J37/'סכום נכסי הקרן'!$C$42</f>
        <v>0</v>
      </c>
    </row>
    <row r="38" spans="2:12">
      <c r="B38" t="s">
        <v>233</v>
      </c>
      <c r="D38" s="16"/>
    </row>
    <row r="39" spans="2:12">
      <c r="D39" s="16"/>
    </row>
    <row r="40" spans="2:12">
      <c r="D40" s="16"/>
    </row>
    <row r="41" spans="2:12">
      <c r="D41" s="16"/>
    </row>
    <row r="42" spans="2:12">
      <c r="D42" s="16"/>
    </row>
    <row r="43" spans="2:12">
      <c r="D43" s="16"/>
    </row>
    <row r="44" spans="2:12">
      <c r="D44" s="16"/>
    </row>
    <row r="45" spans="2:12">
      <c r="D45" s="16"/>
    </row>
    <row r="46" spans="2:12">
      <c r="D46" s="16"/>
    </row>
    <row r="47" spans="2:12">
      <c r="D47" s="16"/>
    </row>
    <row r="48" spans="2:12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</row>
    <row r="3" spans="2:53">
      <c r="B3" s="2" t="s">
        <v>2</v>
      </c>
      <c r="C3" t="s">
        <v>198</v>
      </c>
    </row>
    <row r="4" spans="2:53">
      <c r="B4" s="2" t="s">
        <v>3</v>
      </c>
    </row>
    <row r="6" spans="2:53" ht="21.75" customHeight="1">
      <c r="B6" s="87" t="s">
        <v>68</v>
      </c>
      <c r="C6" s="88"/>
      <c r="D6" s="88"/>
      <c r="E6" s="88"/>
      <c r="F6" s="88"/>
      <c r="G6" s="88"/>
      <c r="H6" s="88"/>
      <c r="I6" s="88"/>
      <c r="J6" s="88"/>
      <c r="K6" s="88"/>
      <c r="L6" s="88"/>
      <c r="M6" s="88"/>
      <c r="N6" s="88"/>
      <c r="O6" s="88"/>
      <c r="P6" s="88"/>
      <c r="Q6" s="88"/>
      <c r="R6" s="89"/>
    </row>
    <row r="7" spans="2:53" ht="27.75" customHeight="1">
      <c r="B7" s="90" t="s">
        <v>69</v>
      </c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2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2.75</v>
      </c>
      <c r="I11" s="7"/>
      <c r="J11" s="7"/>
      <c r="K11" s="76">
        <v>3.3700000000000001E-2</v>
      </c>
      <c r="L11" s="75">
        <v>850625998</v>
      </c>
      <c r="M11" s="7"/>
      <c r="N11" s="75">
        <v>0</v>
      </c>
      <c r="O11" s="75">
        <v>1007038.0045336608</v>
      </c>
      <c r="P11" s="7"/>
      <c r="Q11" s="76">
        <v>1</v>
      </c>
      <c r="R11" s="76">
        <v>0.37919999999999998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204</v>
      </c>
      <c r="C12" s="16"/>
      <c r="D12" s="16"/>
      <c r="H12" s="81">
        <v>1.82</v>
      </c>
      <c r="K12" s="80">
        <v>3.0700000000000002E-2</v>
      </c>
      <c r="L12" s="81">
        <v>791625998</v>
      </c>
      <c r="N12" s="81">
        <v>0</v>
      </c>
      <c r="O12" s="81">
        <v>803586.53120820003</v>
      </c>
      <c r="Q12" s="80">
        <v>0.79800000000000004</v>
      </c>
      <c r="R12" s="80">
        <v>0.30259999999999998</v>
      </c>
    </row>
    <row r="13" spans="2:53">
      <c r="B13" s="79" t="s">
        <v>234</v>
      </c>
      <c r="C13" s="16"/>
      <c r="D13" s="16"/>
      <c r="H13" s="81">
        <v>4.5999999999999996</v>
      </c>
      <c r="K13" s="80">
        <v>-1.1999999999999999E-3</v>
      </c>
      <c r="L13" s="81">
        <v>258125998</v>
      </c>
      <c r="N13" s="81">
        <v>0</v>
      </c>
      <c r="O13" s="81">
        <v>277654.28120819997</v>
      </c>
      <c r="Q13" s="80">
        <v>0.2757</v>
      </c>
      <c r="R13" s="80">
        <v>0.1046</v>
      </c>
    </row>
    <row r="14" spans="2:53">
      <c r="B14" s="79" t="s">
        <v>235</v>
      </c>
      <c r="C14" s="16"/>
      <c r="D14" s="16"/>
      <c r="H14" s="81">
        <v>4.5999999999999996</v>
      </c>
      <c r="K14" s="80">
        <v>-1.1999999999999999E-3</v>
      </c>
      <c r="L14" s="81">
        <v>258125998</v>
      </c>
      <c r="N14" s="81">
        <v>0</v>
      </c>
      <c r="O14" s="81">
        <v>277654.28120819997</v>
      </c>
      <c r="Q14" s="80">
        <v>0.2757</v>
      </c>
      <c r="R14" s="80">
        <v>0.1046</v>
      </c>
    </row>
    <row r="15" spans="2:53">
      <c r="B15" t="s">
        <v>236</v>
      </c>
      <c r="C15" t="s">
        <v>237</v>
      </c>
      <c r="D15" t="s">
        <v>100</v>
      </c>
      <c r="E15" t="s">
        <v>238</v>
      </c>
      <c r="G15" t="s">
        <v>239</v>
      </c>
      <c r="H15" s="77">
        <v>5.59</v>
      </c>
      <c r="I15" t="s">
        <v>102</v>
      </c>
      <c r="J15" s="78">
        <v>5.0000000000000001E-3</v>
      </c>
      <c r="K15" s="78">
        <v>1.4999999999999999E-2</v>
      </c>
      <c r="L15" s="77">
        <v>130000000</v>
      </c>
      <c r="M15" s="77">
        <v>105.57</v>
      </c>
      <c r="N15" s="77">
        <v>0</v>
      </c>
      <c r="O15" s="77">
        <v>137241</v>
      </c>
      <c r="P15" s="78">
        <v>6.4000000000000003E-3</v>
      </c>
      <c r="Q15" s="78">
        <v>0.1363</v>
      </c>
      <c r="R15" s="78">
        <v>5.1700000000000003E-2</v>
      </c>
    </row>
    <row r="16" spans="2:53">
      <c r="B16" t="s">
        <v>240</v>
      </c>
      <c r="C16" t="s">
        <v>241</v>
      </c>
      <c r="D16" t="s">
        <v>100</v>
      </c>
      <c r="E16" t="s">
        <v>238</v>
      </c>
      <c r="G16" t="s">
        <v>242</v>
      </c>
      <c r="H16" s="77">
        <v>3.63</v>
      </c>
      <c r="I16" t="s">
        <v>102</v>
      </c>
      <c r="J16" s="78">
        <v>7.4999999999999997E-3</v>
      </c>
      <c r="K16" s="78">
        <v>-1.7000000000000001E-2</v>
      </c>
      <c r="L16" s="77">
        <v>128125998</v>
      </c>
      <c r="M16" s="77">
        <v>109.59</v>
      </c>
      <c r="N16" s="77">
        <v>0</v>
      </c>
      <c r="O16" s="77">
        <v>140413.2812082</v>
      </c>
      <c r="P16" s="78">
        <v>6.1000000000000004E-3</v>
      </c>
      <c r="Q16" s="78">
        <v>0.1394</v>
      </c>
      <c r="R16" s="78">
        <v>5.2900000000000003E-2</v>
      </c>
    </row>
    <row r="17" spans="2:18">
      <c r="B17" s="79" t="s">
        <v>243</v>
      </c>
      <c r="C17" s="16"/>
      <c r="D17" s="16"/>
      <c r="H17" s="81">
        <v>0.35</v>
      </c>
      <c r="K17" s="80">
        <v>4.7600000000000003E-2</v>
      </c>
      <c r="L17" s="81">
        <v>533500000</v>
      </c>
      <c r="N17" s="81">
        <v>0</v>
      </c>
      <c r="O17" s="81">
        <v>525932.25</v>
      </c>
      <c r="Q17" s="80">
        <v>0.52229999999999999</v>
      </c>
      <c r="R17" s="80">
        <v>0.1981</v>
      </c>
    </row>
    <row r="18" spans="2:18">
      <c r="B18" s="79" t="s">
        <v>244</v>
      </c>
      <c r="C18" s="16"/>
      <c r="D18" s="16"/>
      <c r="H18" s="81">
        <v>0.39</v>
      </c>
      <c r="K18" s="80">
        <v>4.8099999999999997E-2</v>
      </c>
      <c r="L18" s="81">
        <v>453500000</v>
      </c>
      <c r="N18" s="81">
        <v>0</v>
      </c>
      <c r="O18" s="81">
        <v>445324.25</v>
      </c>
      <c r="Q18" s="80">
        <v>0.44219999999999998</v>
      </c>
      <c r="R18" s="80">
        <v>0.16769999999999999</v>
      </c>
    </row>
    <row r="19" spans="2:18">
      <c r="B19" t="s">
        <v>245</v>
      </c>
      <c r="C19" t="s">
        <v>246</v>
      </c>
      <c r="D19" t="s">
        <v>100</v>
      </c>
      <c r="E19" t="s">
        <v>238</v>
      </c>
      <c r="G19" t="s">
        <v>247</v>
      </c>
      <c r="H19" s="77">
        <v>0.03</v>
      </c>
      <c r="I19" t="s">
        <v>102</v>
      </c>
      <c r="J19" s="78">
        <v>0</v>
      </c>
      <c r="K19" s="78">
        <v>5.11E-2</v>
      </c>
      <c r="L19" s="77">
        <v>5000000</v>
      </c>
      <c r="M19" s="77">
        <v>99.85</v>
      </c>
      <c r="N19" s="77">
        <v>0</v>
      </c>
      <c r="O19" s="77">
        <v>4992.5</v>
      </c>
      <c r="P19" s="78">
        <v>2.0000000000000001E-4</v>
      </c>
      <c r="Q19" s="78">
        <v>5.0000000000000001E-3</v>
      </c>
      <c r="R19" s="78">
        <v>1.9E-3</v>
      </c>
    </row>
    <row r="20" spans="2:18">
      <c r="B20" t="s">
        <v>248</v>
      </c>
      <c r="C20" t="s">
        <v>249</v>
      </c>
      <c r="D20" t="s">
        <v>100</v>
      </c>
      <c r="E20" t="s">
        <v>238</v>
      </c>
      <c r="G20" t="s">
        <v>250</v>
      </c>
      <c r="H20" s="77">
        <v>0.18</v>
      </c>
      <c r="I20" t="s">
        <v>102</v>
      </c>
      <c r="J20" s="78">
        <v>0</v>
      </c>
      <c r="K20" s="78">
        <v>4.7600000000000003E-2</v>
      </c>
      <c r="L20" s="77">
        <v>60000000</v>
      </c>
      <c r="M20" s="77">
        <v>99.15</v>
      </c>
      <c r="N20" s="77">
        <v>0</v>
      </c>
      <c r="O20" s="77">
        <v>59490</v>
      </c>
      <c r="P20" s="78">
        <v>1.1999999999999999E-3</v>
      </c>
      <c r="Q20" s="78">
        <v>5.91E-2</v>
      </c>
      <c r="R20" s="78">
        <v>2.24E-2</v>
      </c>
    </row>
    <row r="21" spans="2:18">
      <c r="B21" t="s">
        <v>251</v>
      </c>
      <c r="C21" t="s">
        <v>252</v>
      </c>
      <c r="D21" t="s">
        <v>100</v>
      </c>
      <c r="E21" t="s">
        <v>238</v>
      </c>
      <c r="G21" t="s">
        <v>253</v>
      </c>
      <c r="H21" s="77">
        <v>0.36</v>
      </c>
      <c r="I21" t="s">
        <v>102</v>
      </c>
      <c r="J21" s="78">
        <v>0</v>
      </c>
      <c r="K21" s="78">
        <v>4.8399999999999999E-2</v>
      </c>
      <c r="L21" s="77">
        <v>27500000</v>
      </c>
      <c r="M21" s="77">
        <v>98.33</v>
      </c>
      <c r="N21" s="77">
        <v>0</v>
      </c>
      <c r="O21" s="77">
        <v>27040.75</v>
      </c>
      <c r="P21" s="78">
        <v>8.9999999999999998E-4</v>
      </c>
      <c r="Q21" s="78">
        <v>2.69E-2</v>
      </c>
      <c r="R21" s="78">
        <v>1.0200000000000001E-2</v>
      </c>
    </row>
    <row r="22" spans="2:18">
      <c r="B22" t="s">
        <v>254</v>
      </c>
      <c r="C22" t="s">
        <v>255</v>
      </c>
      <c r="D22" t="s">
        <v>100</v>
      </c>
      <c r="E22" t="s">
        <v>238</v>
      </c>
      <c r="G22" t="s">
        <v>256</v>
      </c>
      <c r="H22" s="77">
        <v>0.93</v>
      </c>
      <c r="I22" t="s">
        <v>102</v>
      </c>
      <c r="J22" s="78">
        <v>0</v>
      </c>
      <c r="K22" s="78">
        <v>4.8099999999999997E-2</v>
      </c>
      <c r="L22" s="77">
        <v>27500000</v>
      </c>
      <c r="M22" s="77">
        <v>95.72</v>
      </c>
      <c r="N22" s="77">
        <v>0</v>
      </c>
      <c r="O22" s="77">
        <v>26323</v>
      </c>
      <c r="P22" s="78">
        <v>1.5E-3</v>
      </c>
      <c r="Q22" s="78">
        <v>2.6100000000000002E-2</v>
      </c>
      <c r="R22" s="78">
        <v>9.9000000000000008E-3</v>
      </c>
    </row>
    <row r="23" spans="2:18">
      <c r="B23" t="s">
        <v>257</v>
      </c>
      <c r="C23" t="s">
        <v>258</v>
      </c>
      <c r="D23" t="s">
        <v>100</v>
      </c>
      <c r="E23" t="s">
        <v>238</v>
      </c>
      <c r="G23" t="s">
        <v>259</v>
      </c>
      <c r="H23" s="77">
        <v>0.11</v>
      </c>
      <c r="I23" t="s">
        <v>102</v>
      </c>
      <c r="J23" s="78">
        <v>0</v>
      </c>
      <c r="K23" s="78">
        <v>4.8000000000000001E-2</v>
      </c>
      <c r="L23" s="77">
        <v>138500000</v>
      </c>
      <c r="M23" s="77">
        <v>99.5</v>
      </c>
      <c r="N23" s="77">
        <v>0</v>
      </c>
      <c r="O23" s="77">
        <v>137807.5</v>
      </c>
      <c r="P23" s="78">
        <v>3.7000000000000002E-3</v>
      </c>
      <c r="Q23" s="78">
        <v>0.1368</v>
      </c>
      <c r="R23" s="78">
        <v>5.1900000000000002E-2</v>
      </c>
    </row>
    <row r="24" spans="2:18">
      <c r="B24" t="s">
        <v>260</v>
      </c>
      <c r="C24" t="s">
        <v>261</v>
      </c>
      <c r="D24" t="s">
        <v>100</v>
      </c>
      <c r="E24" t="s">
        <v>238</v>
      </c>
      <c r="G24" t="s">
        <v>262</v>
      </c>
      <c r="H24" s="77">
        <v>0.43</v>
      </c>
      <c r="I24" t="s">
        <v>102</v>
      </c>
      <c r="J24" s="78">
        <v>0</v>
      </c>
      <c r="K24" s="78">
        <v>4.8500000000000001E-2</v>
      </c>
      <c r="L24" s="77">
        <v>50000000</v>
      </c>
      <c r="M24" s="77">
        <v>97.97</v>
      </c>
      <c r="N24" s="77">
        <v>0</v>
      </c>
      <c r="O24" s="77">
        <v>48985</v>
      </c>
      <c r="P24" s="78">
        <v>1.6000000000000001E-3</v>
      </c>
      <c r="Q24" s="78">
        <v>4.8599999999999997E-2</v>
      </c>
      <c r="R24" s="78">
        <v>1.84E-2</v>
      </c>
    </row>
    <row r="25" spans="2:18">
      <c r="B25" t="s">
        <v>263</v>
      </c>
      <c r="C25" t="s">
        <v>264</v>
      </c>
      <c r="D25" t="s">
        <v>100</v>
      </c>
      <c r="E25" t="s">
        <v>238</v>
      </c>
      <c r="G25" t="s">
        <v>262</v>
      </c>
      <c r="H25" s="77">
        <v>0.51</v>
      </c>
      <c r="I25" t="s">
        <v>102</v>
      </c>
      <c r="J25" s="78">
        <v>0</v>
      </c>
      <c r="K25" s="78">
        <v>4.8000000000000001E-2</v>
      </c>
      <c r="L25" s="77">
        <v>50000000</v>
      </c>
      <c r="M25" s="77">
        <v>97.64</v>
      </c>
      <c r="N25" s="77">
        <v>0</v>
      </c>
      <c r="O25" s="77">
        <v>48820</v>
      </c>
      <c r="P25" s="78">
        <v>2.5000000000000001E-3</v>
      </c>
      <c r="Q25" s="78">
        <v>4.8500000000000001E-2</v>
      </c>
      <c r="R25" s="78">
        <v>1.84E-2</v>
      </c>
    </row>
    <row r="26" spans="2:18">
      <c r="B26" t="s">
        <v>265</v>
      </c>
      <c r="C26" t="s">
        <v>266</v>
      </c>
      <c r="D26" t="s">
        <v>100</v>
      </c>
      <c r="E26" t="s">
        <v>238</v>
      </c>
      <c r="G26" t="s">
        <v>267</v>
      </c>
      <c r="H26" s="77">
        <v>0.61</v>
      </c>
      <c r="I26" t="s">
        <v>102</v>
      </c>
      <c r="J26" s="78">
        <v>0</v>
      </c>
      <c r="K26" s="78">
        <v>4.8000000000000001E-2</v>
      </c>
      <c r="L26" s="77">
        <v>40000000</v>
      </c>
      <c r="M26" s="77">
        <v>97.2</v>
      </c>
      <c r="N26" s="77">
        <v>0</v>
      </c>
      <c r="O26" s="77">
        <v>38880</v>
      </c>
      <c r="P26" s="78">
        <v>2.2000000000000001E-3</v>
      </c>
      <c r="Q26" s="78">
        <v>3.8600000000000002E-2</v>
      </c>
      <c r="R26" s="78">
        <v>1.46E-2</v>
      </c>
    </row>
    <row r="27" spans="2:18">
      <c r="B27" t="s">
        <v>268</v>
      </c>
      <c r="C27" t="s">
        <v>269</v>
      </c>
      <c r="D27" t="s">
        <v>100</v>
      </c>
      <c r="E27" t="s">
        <v>238</v>
      </c>
      <c r="G27" t="s">
        <v>267</v>
      </c>
      <c r="H27" s="77">
        <v>0.68</v>
      </c>
      <c r="I27" t="s">
        <v>102</v>
      </c>
      <c r="J27" s="78">
        <v>0</v>
      </c>
      <c r="K27" s="78">
        <v>4.82E-2</v>
      </c>
      <c r="L27" s="77">
        <v>20000000</v>
      </c>
      <c r="M27" s="77">
        <v>96.84</v>
      </c>
      <c r="N27" s="77">
        <v>0</v>
      </c>
      <c r="O27" s="77">
        <v>19368</v>
      </c>
      <c r="P27" s="78">
        <v>1.1000000000000001E-3</v>
      </c>
      <c r="Q27" s="78">
        <v>1.9199999999999998E-2</v>
      </c>
      <c r="R27" s="78">
        <v>7.3000000000000001E-3</v>
      </c>
    </row>
    <row r="28" spans="2:18">
      <c r="B28" t="s">
        <v>270</v>
      </c>
      <c r="C28" t="s">
        <v>271</v>
      </c>
      <c r="D28" t="s">
        <v>100</v>
      </c>
      <c r="E28" t="s">
        <v>238</v>
      </c>
      <c r="G28" t="s">
        <v>272</v>
      </c>
      <c r="H28" s="77">
        <v>0.85</v>
      </c>
      <c r="I28" t="s">
        <v>102</v>
      </c>
      <c r="J28" s="78">
        <v>0</v>
      </c>
      <c r="K28" s="78">
        <v>4.8300000000000003E-2</v>
      </c>
      <c r="L28" s="77">
        <v>35000000</v>
      </c>
      <c r="M28" s="77">
        <v>96.05</v>
      </c>
      <c r="N28" s="77">
        <v>0</v>
      </c>
      <c r="O28" s="77">
        <v>33617.5</v>
      </c>
      <c r="P28" s="78">
        <v>1.9E-3</v>
      </c>
      <c r="Q28" s="78">
        <v>3.3399999999999999E-2</v>
      </c>
      <c r="R28" s="78">
        <v>1.2699999999999999E-2</v>
      </c>
    </row>
    <row r="29" spans="2:18">
      <c r="B29" s="79" t="s">
        <v>273</v>
      </c>
      <c r="C29" s="16"/>
      <c r="D29" s="16"/>
      <c r="H29" s="81">
        <v>0.17</v>
      </c>
      <c r="K29" s="80">
        <v>4.48E-2</v>
      </c>
      <c r="L29" s="81">
        <v>80000000</v>
      </c>
      <c r="N29" s="81">
        <v>0</v>
      </c>
      <c r="O29" s="81">
        <v>80608</v>
      </c>
      <c r="Q29" s="80">
        <v>0.08</v>
      </c>
      <c r="R29" s="80">
        <v>3.04E-2</v>
      </c>
    </row>
    <row r="30" spans="2:18">
      <c r="B30" t="s">
        <v>274</v>
      </c>
      <c r="C30" t="s">
        <v>275</v>
      </c>
      <c r="D30" t="s">
        <v>100</v>
      </c>
      <c r="E30" t="s">
        <v>238</v>
      </c>
      <c r="G30" t="s">
        <v>276</v>
      </c>
      <c r="H30" s="77">
        <v>0.17</v>
      </c>
      <c r="I30" t="s">
        <v>102</v>
      </c>
      <c r="J30" s="78">
        <v>1.4999999999999999E-2</v>
      </c>
      <c r="K30" s="78">
        <v>4.48E-2</v>
      </c>
      <c r="L30" s="77">
        <v>80000000</v>
      </c>
      <c r="M30" s="77">
        <v>100.76</v>
      </c>
      <c r="N30" s="77">
        <v>0</v>
      </c>
      <c r="O30" s="77">
        <v>80608</v>
      </c>
      <c r="P30" s="78">
        <v>6.0000000000000001E-3</v>
      </c>
      <c r="Q30" s="78">
        <v>0.08</v>
      </c>
      <c r="R30" s="78">
        <v>3.04E-2</v>
      </c>
    </row>
    <row r="31" spans="2:18">
      <c r="B31" s="79" t="s">
        <v>277</v>
      </c>
      <c r="C31" s="16"/>
      <c r="D31" s="16"/>
      <c r="H31" s="81">
        <v>0</v>
      </c>
      <c r="K31" s="80">
        <v>0</v>
      </c>
      <c r="L31" s="81">
        <v>0</v>
      </c>
      <c r="N31" s="81">
        <v>0</v>
      </c>
      <c r="O31" s="81">
        <v>0</v>
      </c>
      <c r="Q31" s="80">
        <v>0</v>
      </c>
      <c r="R31" s="80">
        <v>0</v>
      </c>
    </row>
    <row r="32" spans="2:18">
      <c r="B32" t="s">
        <v>226</v>
      </c>
      <c r="C32" t="s">
        <v>226</v>
      </c>
      <c r="D32" s="16"/>
      <c r="E32" t="s">
        <v>226</v>
      </c>
      <c r="H32" s="77">
        <v>0</v>
      </c>
      <c r="I32" t="s">
        <v>226</v>
      </c>
      <c r="J32" s="78">
        <v>0</v>
      </c>
      <c r="K32" s="78">
        <v>0</v>
      </c>
      <c r="L32" s="77">
        <v>0</v>
      </c>
      <c r="M32" s="77">
        <v>0</v>
      </c>
      <c r="O32" s="77">
        <v>0</v>
      </c>
      <c r="P32" s="78">
        <v>0</v>
      </c>
      <c r="Q32" s="78">
        <v>0</v>
      </c>
      <c r="R32" s="78">
        <v>0</v>
      </c>
    </row>
    <row r="33" spans="2:18">
      <c r="B33" s="79" t="s">
        <v>278</v>
      </c>
      <c r="C33" s="16"/>
      <c r="D33" s="16"/>
      <c r="H33" s="81">
        <v>0</v>
      </c>
      <c r="K33" s="80">
        <v>0</v>
      </c>
      <c r="L33" s="81">
        <v>0</v>
      </c>
      <c r="N33" s="81">
        <v>0</v>
      </c>
      <c r="O33" s="81">
        <v>0</v>
      </c>
      <c r="Q33" s="80">
        <v>0</v>
      </c>
      <c r="R33" s="80">
        <v>0</v>
      </c>
    </row>
    <row r="34" spans="2:18">
      <c r="B34" t="s">
        <v>226</v>
      </c>
      <c r="C34" t="s">
        <v>226</v>
      </c>
      <c r="D34" s="16"/>
      <c r="E34" t="s">
        <v>226</v>
      </c>
      <c r="H34" s="77">
        <v>0</v>
      </c>
      <c r="I34" t="s">
        <v>226</v>
      </c>
      <c r="J34" s="78">
        <v>0</v>
      </c>
      <c r="K34" s="78">
        <v>0</v>
      </c>
      <c r="L34" s="77">
        <v>0</v>
      </c>
      <c r="M34" s="77">
        <v>0</v>
      </c>
      <c r="O34" s="77">
        <v>0</v>
      </c>
      <c r="P34" s="78">
        <v>0</v>
      </c>
      <c r="Q34" s="78">
        <v>0</v>
      </c>
      <c r="R34" s="78">
        <v>0</v>
      </c>
    </row>
    <row r="35" spans="2:18">
      <c r="B35" s="79" t="s">
        <v>231</v>
      </c>
      <c r="C35" s="16"/>
      <c r="D35" s="16"/>
      <c r="H35" s="81">
        <v>6.44</v>
      </c>
      <c r="K35" s="80">
        <v>4.53E-2</v>
      </c>
      <c r="L35" s="81">
        <v>59000000</v>
      </c>
      <c r="N35" s="81">
        <v>0</v>
      </c>
      <c r="O35" s="81">
        <v>203451.4733254608</v>
      </c>
      <c r="Q35" s="80">
        <v>0.20200000000000001</v>
      </c>
      <c r="R35" s="80">
        <v>7.6600000000000001E-2</v>
      </c>
    </row>
    <row r="36" spans="2:18">
      <c r="B36" s="79" t="s">
        <v>279</v>
      </c>
      <c r="C36" s="16"/>
      <c r="D36" s="16"/>
      <c r="H36" s="81">
        <v>0</v>
      </c>
      <c r="K36" s="80">
        <v>0</v>
      </c>
      <c r="L36" s="81">
        <v>0</v>
      </c>
      <c r="N36" s="81">
        <v>0</v>
      </c>
      <c r="O36" s="81">
        <v>0</v>
      </c>
      <c r="Q36" s="80">
        <v>0</v>
      </c>
      <c r="R36" s="80">
        <v>0</v>
      </c>
    </row>
    <row r="37" spans="2:18">
      <c r="B37" t="s">
        <v>226</v>
      </c>
      <c r="C37" t="s">
        <v>226</v>
      </c>
      <c r="D37" s="16"/>
      <c r="E37" t="s">
        <v>226</v>
      </c>
      <c r="H37" s="77">
        <v>0</v>
      </c>
      <c r="I37" t="s">
        <v>226</v>
      </c>
      <c r="J37" s="78">
        <v>0</v>
      </c>
      <c r="K37" s="78">
        <v>0</v>
      </c>
      <c r="L37" s="77">
        <v>0</v>
      </c>
      <c r="M37" s="77">
        <v>0</v>
      </c>
      <c r="O37" s="77">
        <v>0</v>
      </c>
      <c r="P37" s="78">
        <v>0</v>
      </c>
      <c r="Q37" s="78">
        <v>0</v>
      </c>
      <c r="R37" s="78">
        <v>0</v>
      </c>
    </row>
    <row r="38" spans="2:18">
      <c r="B38" s="79" t="s">
        <v>280</v>
      </c>
      <c r="C38" s="16"/>
      <c r="D38" s="16"/>
      <c r="H38" s="81">
        <v>6.44</v>
      </c>
      <c r="K38" s="80">
        <v>4.53E-2</v>
      </c>
      <c r="L38" s="81">
        <v>59000000</v>
      </c>
      <c r="N38" s="81">
        <v>0</v>
      </c>
      <c r="O38" s="81">
        <v>203451.4733254608</v>
      </c>
      <c r="Q38" s="80">
        <v>0.20200000000000001</v>
      </c>
      <c r="R38" s="80">
        <v>7.6600000000000001E-2</v>
      </c>
    </row>
    <row r="39" spans="2:18">
      <c r="B39" t="s">
        <v>281</v>
      </c>
      <c r="C39" t="s">
        <v>282</v>
      </c>
      <c r="D39" t="s">
        <v>123</v>
      </c>
      <c r="E39" t="s">
        <v>283</v>
      </c>
      <c r="F39" t="s">
        <v>284</v>
      </c>
      <c r="G39" t="s">
        <v>285</v>
      </c>
      <c r="H39" s="77">
        <v>9.15</v>
      </c>
      <c r="I39" t="s">
        <v>106</v>
      </c>
      <c r="J39" s="78">
        <v>1.38E-2</v>
      </c>
      <c r="K39" s="78">
        <v>2.1700000000000001E-2</v>
      </c>
      <c r="L39" s="77">
        <v>7500000</v>
      </c>
      <c r="M39" s="77">
        <v>93.333166666666671</v>
      </c>
      <c r="N39" s="77">
        <v>0</v>
      </c>
      <c r="O39" s="77">
        <v>26767.9522</v>
      </c>
      <c r="P39" s="78">
        <v>2.0000000000000001E-4</v>
      </c>
      <c r="Q39" s="78">
        <v>2.6599999999999999E-2</v>
      </c>
      <c r="R39" s="78">
        <v>1.01E-2</v>
      </c>
    </row>
    <row r="40" spans="2:18">
      <c r="B40" t="s">
        <v>286</v>
      </c>
      <c r="C40" t="s">
        <v>287</v>
      </c>
      <c r="D40" t="s">
        <v>123</v>
      </c>
      <c r="E40" t="s">
        <v>283</v>
      </c>
      <c r="F40" t="s">
        <v>284</v>
      </c>
      <c r="G40" t="s">
        <v>288</v>
      </c>
      <c r="H40" s="77">
        <v>0.57999999999999996</v>
      </c>
      <c r="I40" t="s">
        <v>106</v>
      </c>
      <c r="J40" s="78">
        <v>2.5000000000000001E-2</v>
      </c>
      <c r="K40" s="78">
        <v>5.6000000000000001E-2</v>
      </c>
      <c r="L40" s="77">
        <v>11500000</v>
      </c>
      <c r="M40" s="77">
        <v>99.326866666956519</v>
      </c>
      <c r="N40" s="77">
        <v>0</v>
      </c>
      <c r="O40" s="77">
        <v>43679.982885460799</v>
      </c>
      <c r="P40" s="78">
        <v>2.0000000000000001E-4</v>
      </c>
      <c r="Q40" s="78">
        <v>4.3400000000000001E-2</v>
      </c>
      <c r="R40" s="78">
        <v>1.6400000000000001E-2</v>
      </c>
    </row>
    <row r="41" spans="2:18">
      <c r="B41" t="s">
        <v>289</v>
      </c>
      <c r="C41" t="s">
        <v>290</v>
      </c>
      <c r="D41" t="s">
        <v>123</v>
      </c>
      <c r="E41" t="s">
        <v>283</v>
      </c>
      <c r="F41" t="s">
        <v>284</v>
      </c>
      <c r="G41" t="s">
        <v>291</v>
      </c>
      <c r="H41" s="77">
        <v>7.82</v>
      </c>
      <c r="I41" t="s">
        <v>106</v>
      </c>
      <c r="J41" s="78">
        <v>2.75E-2</v>
      </c>
      <c r="K41" s="78">
        <v>4.65E-2</v>
      </c>
      <c r="L41" s="77">
        <v>40000000</v>
      </c>
      <c r="M41" s="77">
        <v>86.953149999999994</v>
      </c>
      <c r="N41" s="77">
        <v>0</v>
      </c>
      <c r="O41" s="77">
        <v>133003.53823999999</v>
      </c>
      <c r="P41" s="78">
        <v>2.9999999999999997E-4</v>
      </c>
      <c r="Q41" s="78">
        <v>0.1321</v>
      </c>
      <c r="R41" s="78">
        <v>5.0099999999999999E-2</v>
      </c>
    </row>
    <row r="42" spans="2:18">
      <c r="B42" t="s">
        <v>292</v>
      </c>
      <c r="C42" s="16"/>
      <c r="D42" s="16"/>
    </row>
    <row r="43" spans="2:18">
      <c r="B43" t="s">
        <v>293</v>
      </c>
      <c r="C43" s="16"/>
      <c r="D43" s="16"/>
    </row>
    <row r="44" spans="2:18">
      <c r="B44" t="s">
        <v>294</v>
      </c>
      <c r="C44" s="16"/>
      <c r="D44" s="16"/>
    </row>
    <row r="45" spans="2:18">
      <c r="B45" t="s">
        <v>295</v>
      </c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</row>
    <row r="3" spans="2:68">
      <c r="B3" s="2" t="s">
        <v>2</v>
      </c>
      <c r="C3" t="s">
        <v>198</v>
      </c>
    </row>
    <row r="4" spans="2:68">
      <c r="B4" s="2" t="s">
        <v>3</v>
      </c>
    </row>
    <row r="6" spans="2:68" ht="26.25" customHeight="1">
      <c r="B6" s="90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4"/>
      <c r="BP6" s="19"/>
    </row>
    <row r="7" spans="2:68" ht="26.25" customHeight="1">
      <c r="B7" s="90" t="s">
        <v>82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4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204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296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226</v>
      </c>
      <c r="C14" t="s">
        <v>226</v>
      </c>
      <c r="D14" s="16"/>
      <c r="E14" s="16"/>
      <c r="F14" s="16"/>
      <c r="G14" t="s">
        <v>226</v>
      </c>
      <c r="H14" t="s">
        <v>226</v>
      </c>
      <c r="K14" s="77">
        <v>0</v>
      </c>
      <c r="L14" t="s">
        <v>226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243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226</v>
      </c>
      <c r="C16" t="s">
        <v>226</v>
      </c>
      <c r="D16" s="16"/>
      <c r="E16" s="16"/>
      <c r="F16" s="16"/>
      <c r="G16" t="s">
        <v>226</v>
      </c>
      <c r="H16" t="s">
        <v>226</v>
      </c>
      <c r="K16" s="77">
        <v>0</v>
      </c>
      <c r="L16" t="s">
        <v>226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297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226</v>
      </c>
      <c r="C18" t="s">
        <v>226</v>
      </c>
      <c r="D18" s="16"/>
      <c r="E18" s="16"/>
      <c r="F18" s="16"/>
      <c r="G18" t="s">
        <v>226</v>
      </c>
      <c r="H18" t="s">
        <v>226</v>
      </c>
      <c r="K18" s="77">
        <v>0</v>
      </c>
      <c r="L18" t="s">
        <v>226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231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298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226</v>
      </c>
      <c r="C21" t="s">
        <v>226</v>
      </c>
      <c r="D21" s="16"/>
      <c r="E21" s="16"/>
      <c r="F21" s="16"/>
      <c r="G21" t="s">
        <v>226</v>
      </c>
      <c r="H21" t="s">
        <v>226</v>
      </c>
      <c r="K21" s="77">
        <v>0</v>
      </c>
      <c r="L21" t="s">
        <v>226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299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226</v>
      </c>
      <c r="C23" t="s">
        <v>226</v>
      </c>
      <c r="D23" s="16"/>
      <c r="E23" s="16"/>
      <c r="F23" s="16"/>
      <c r="G23" t="s">
        <v>226</v>
      </c>
      <c r="H23" t="s">
        <v>226</v>
      </c>
      <c r="K23" s="77">
        <v>0</v>
      </c>
      <c r="L23" t="s">
        <v>226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233</v>
      </c>
      <c r="C24" s="16"/>
      <c r="D24" s="16"/>
      <c r="E24" s="16"/>
      <c r="F24" s="16"/>
      <c r="G24" s="16"/>
    </row>
    <row r="25" spans="2:21">
      <c r="B25" t="s">
        <v>292</v>
      </c>
      <c r="C25" s="16"/>
      <c r="D25" s="16"/>
      <c r="E25" s="16"/>
      <c r="F25" s="16"/>
      <c r="G25" s="16"/>
    </row>
    <row r="26" spans="2:21">
      <c r="B26" t="s">
        <v>293</v>
      </c>
      <c r="C26" s="16"/>
      <c r="D26" s="16"/>
      <c r="E26" s="16"/>
      <c r="F26" s="16"/>
      <c r="G26" s="16"/>
    </row>
    <row r="27" spans="2:21">
      <c r="B27" t="s">
        <v>294</v>
      </c>
      <c r="C27" s="16"/>
      <c r="D27" s="16"/>
      <c r="E27" s="16"/>
      <c r="F27" s="16"/>
      <c r="G27" s="16"/>
    </row>
    <row r="28" spans="2:21">
      <c r="B28" t="s">
        <v>295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</row>
    <row r="3" spans="2:66">
      <c r="B3" s="2" t="s">
        <v>2</v>
      </c>
      <c r="C3" t="s">
        <v>198</v>
      </c>
    </row>
    <row r="4" spans="2:66">
      <c r="B4" s="2" t="s">
        <v>3</v>
      </c>
    </row>
    <row r="6" spans="2:66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7"/>
    </row>
    <row r="7" spans="2:66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7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5">
        <v>3.7</v>
      </c>
      <c r="L11" s="7"/>
      <c r="M11" s="7"/>
      <c r="N11" s="76">
        <v>34.359699999999997</v>
      </c>
      <c r="O11" s="75">
        <v>365204317.38999999</v>
      </c>
      <c r="P11" s="33"/>
      <c r="Q11" s="75">
        <v>521.19221000000005</v>
      </c>
      <c r="R11" s="75">
        <v>437421.06824851636</v>
      </c>
      <c r="S11" s="7"/>
      <c r="T11" s="76">
        <v>1</v>
      </c>
      <c r="U11" s="76">
        <v>0.16470000000000001</v>
      </c>
      <c r="V11" s="35"/>
      <c r="BI11" s="16"/>
      <c r="BJ11" s="19"/>
      <c r="BK11" s="16"/>
      <c r="BN11" s="16"/>
    </row>
    <row r="12" spans="2:66">
      <c r="B12" s="79" t="s">
        <v>204</v>
      </c>
      <c r="C12" s="16"/>
      <c r="D12" s="16"/>
      <c r="E12" s="16"/>
      <c r="F12" s="16"/>
      <c r="K12" s="81">
        <v>3.47</v>
      </c>
      <c r="N12" s="80">
        <v>2.7900000000000001E-2</v>
      </c>
      <c r="O12" s="81">
        <v>337360945.61000001</v>
      </c>
      <c r="Q12" s="81">
        <v>521.19221000000005</v>
      </c>
      <c r="R12" s="81">
        <v>352706.96018998098</v>
      </c>
      <c r="T12" s="80">
        <v>0.80630000000000002</v>
      </c>
      <c r="U12" s="80">
        <v>0.1328</v>
      </c>
    </row>
    <row r="13" spans="2:66">
      <c r="B13" s="79" t="s">
        <v>296</v>
      </c>
      <c r="C13" s="16"/>
      <c r="D13" s="16"/>
      <c r="E13" s="16"/>
      <c r="F13" s="16"/>
      <c r="K13" s="81">
        <v>3.45</v>
      </c>
      <c r="N13" s="80">
        <v>2.4299999999999999E-2</v>
      </c>
      <c r="O13" s="81">
        <v>305456326.04000002</v>
      </c>
      <c r="Q13" s="81">
        <v>521.19221000000005</v>
      </c>
      <c r="R13" s="81">
        <v>323282.85399439</v>
      </c>
      <c r="T13" s="80">
        <v>0.73909999999999998</v>
      </c>
      <c r="U13" s="80">
        <v>0.1217</v>
      </c>
    </row>
    <row r="14" spans="2:66">
      <c r="B14" t="s">
        <v>300</v>
      </c>
      <c r="C14" t="s">
        <v>301</v>
      </c>
      <c r="D14" t="s">
        <v>100</v>
      </c>
      <c r="E14" t="s">
        <v>123</v>
      </c>
      <c r="F14" t="s">
        <v>302</v>
      </c>
      <c r="G14" t="s">
        <v>303</v>
      </c>
      <c r="H14" t="s">
        <v>209</v>
      </c>
      <c r="I14" t="s">
        <v>210</v>
      </c>
      <c r="J14" t="s">
        <v>304</v>
      </c>
      <c r="K14" s="77">
        <v>1.95</v>
      </c>
      <c r="L14" t="s">
        <v>102</v>
      </c>
      <c r="M14" s="78">
        <v>1E-3</v>
      </c>
      <c r="N14" s="78">
        <v>2.35E-2</v>
      </c>
      <c r="O14" s="77">
        <v>18497367</v>
      </c>
      <c r="P14" s="77">
        <v>105.96</v>
      </c>
      <c r="Q14" s="77">
        <v>0</v>
      </c>
      <c r="R14" s="77">
        <v>19599.810073199998</v>
      </c>
      <c r="S14" s="78">
        <v>1.23E-2</v>
      </c>
      <c r="T14" s="78">
        <v>4.48E-2</v>
      </c>
      <c r="U14" s="78">
        <v>7.4000000000000003E-3</v>
      </c>
    </row>
    <row r="15" spans="2:66">
      <c r="B15" t="s">
        <v>305</v>
      </c>
      <c r="C15" t="s">
        <v>306</v>
      </c>
      <c r="D15" t="s">
        <v>100</v>
      </c>
      <c r="E15" t="s">
        <v>123</v>
      </c>
      <c r="F15" t="s">
        <v>302</v>
      </c>
      <c r="G15" t="s">
        <v>303</v>
      </c>
      <c r="H15" t="s">
        <v>209</v>
      </c>
      <c r="I15" t="s">
        <v>210</v>
      </c>
      <c r="J15" t="s">
        <v>307</v>
      </c>
      <c r="K15" s="77">
        <v>3.17</v>
      </c>
      <c r="L15" t="s">
        <v>102</v>
      </c>
      <c r="M15" s="78">
        <v>1E-3</v>
      </c>
      <c r="N15" s="78">
        <v>2.2599999999999999E-2</v>
      </c>
      <c r="O15" s="77">
        <v>26208000</v>
      </c>
      <c r="P15" s="77">
        <v>101.55</v>
      </c>
      <c r="Q15" s="77">
        <v>0</v>
      </c>
      <c r="R15" s="77">
        <v>26614.223999999998</v>
      </c>
      <c r="S15" s="78">
        <v>5.6099999999999997E-2</v>
      </c>
      <c r="T15" s="78">
        <v>6.08E-2</v>
      </c>
      <c r="U15" s="78">
        <v>0.01</v>
      </c>
    </row>
    <row r="16" spans="2:66">
      <c r="B16" t="s">
        <v>308</v>
      </c>
      <c r="C16" t="s">
        <v>309</v>
      </c>
      <c r="D16" t="s">
        <v>100</v>
      </c>
      <c r="E16" t="s">
        <v>123</v>
      </c>
      <c r="F16" t="s">
        <v>310</v>
      </c>
      <c r="G16" t="s">
        <v>303</v>
      </c>
      <c r="H16" t="s">
        <v>209</v>
      </c>
      <c r="I16" t="s">
        <v>210</v>
      </c>
      <c r="J16" t="s">
        <v>311</v>
      </c>
      <c r="K16" s="77">
        <v>4.46</v>
      </c>
      <c r="L16" t="s">
        <v>102</v>
      </c>
      <c r="M16" s="78">
        <v>2E-3</v>
      </c>
      <c r="N16" s="78">
        <v>2.35E-2</v>
      </c>
      <c r="O16" s="77">
        <v>25791300.030000001</v>
      </c>
      <c r="P16" s="77">
        <v>98.65</v>
      </c>
      <c r="Q16" s="77">
        <v>0</v>
      </c>
      <c r="R16" s="77">
        <v>25443.117479594999</v>
      </c>
      <c r="S16" s="78">
        <v>6.3E-3</v>
      </c>
      <c r="T16" s="78">
        <v>5.8200000000000002E-2</v>
      </c>
      <c r="U16" s="78">
        <v>9.5999999999999992E-3</v>
      </c>
    </row>
    <row r="17" spans="2:21">
      <c r="B17" t="s">
        <v>312</v>
      </c>
      <c r="C17" t="s">
        <v>313</v>
      </c>
      <c r="D17" t="s">
        <v>100</v>
      </c>
      <c r="E17" t="s">
        <v>123</v>
      </c>
      <c r="F17" t="s">
        <v>314</v>
      </c>
      <c r="G17" t="s">
        <v>303</v>
      </c>
      <c r="H17" t="s">
        <v>209</v>
      </c>
      <c r="I17" t="s">
        <v>210</v>
      </c>
      <c r="J17" t="s">
        <v>315</v>
      </c>
      <c r="K17" s="77">
        <v>4.1500000000000004</v>
      </c>
      <c r="L17" t="s">
        <v>102</v>
      </c>
      <c r="M17" s="78">
        <v>1E-3</v>
      </c>
      <c r="N17" s="78">
        <v>2.3199999999999998E-2</v>
      </c>
      <c r="O17" s="77">
        <v>27632000</v>
      </c>
      <c r="P17" s="77">
        <v>99.25</v>
      </c>
      <c r="Q17" s="77">
        <v>0</v>
      </c>
      <c r="R17" s="77">
        <v>27424.76</v>
      </c>
      <c r="S17" s="78">
        <v>8.8000000000000005E-3</v>
      </c>
      <c r="T17" s="78">
        <v>6.2700000000000006E-2</v>
      </c>
      <c r="U17" s="78">
        <v>1.03E-2</v>
      </c>
    </row>
    <row r="18" spans="2:21">
      <c r="B18" t="s">
        <v>316</v>
      </c>
      <c r="C18" t="s">
        <v>317</v>
      </c>
      <c r="D18" t="s">
        <v>100</v>
      </c>
      <c r="E18" t="s">
        <v>123</v>
      </c>
      <c r="F18" t="s">
        <v>318</v>
      </c>
      <c r="G18" t="s">
        <v>303</v>
      </c>
      <c r="H18" t="s">
        <v>319</v>
      </c>
      <c r="I18" t="s">
        <v>150</v>
      </c>
      <c r="J18" t="s">
        <v>320</v>
      </c>
      <c r="K18" s="77">
        <v>3.15</v>
      </c>
      <c r="L18" t="s">
        <v>102</v>
      </c>
      <c r="M18" s="78">
        <v>5.0000000000000001E-3</v>
      </c>
      <c r="N18" s="78">
        <v>2.4199999999999999E-2</v>
      </c>
      <c r="O18" s="77">
        <v>20595337</v>
      </c>
      <c r="P18" s="77">
        <v>104.58</v>
      </c>
      <c r="Q18" s="77">
        <v>0</v>
      </c>
      <c r="R18" s="77">
        <v>21538.603434600001</v>
      </c>
      <c r="S18" s="78">
        <v>2.7E-2</v>
      </c>
      <c r="T18" s="78">
        <v>4.9200000000000001E-2</v>
      </c>
      <c r="U18" s="78">
        <v>8.0999999999999996E-3</v>
      </c>
    </row>
    <row r="19" spans="2:21">
      <c r="B19" t="s">
        <v>321</v>
      </c>
      <c r="C19" t="s">
        <v>322</v>
      </c>
      <c r="D19" t="s">
        <v>100</v>
      </c>
      <c r="E19" t="s">
        <v>123</v>
      </c>
      <c r="F19" t="s">
        <v>318</v>
      </c>
      <c r="G19" t="s">
        <v>303</v>
      </c>
      <c r="H19" t="s">
        <v>209</v>
      </c>
      <c r="I19" t="s">
        <v>210</v>
      </c>
      <c r="J19" t="s">
        <v>323</v>
      </c>
      <c r="K19" s="77">
        <v>1</v>
      </c>
      <c r="L19" t="s">
        <v>102</v>
      </c>
      <c r="M19" s="78">
        <v>8.6E-3</v>
      </c>
      <c r="N19" s="78">
        <v>2.7300000000000001E-2</v>
      </c>
      <c r="O19" s="77">
        <v>7150000</v>
      </c>
      <c r="P19" s="77">
        <v>110.38</v>
      </c>
      <c r="Q19" s="77">
        <v>0</v>
      </c>
      <c r="R19" s="77">
        <v>7892.17</v>
      </c>
      <c r="S19" s="78">
        <v>2.8999999999999998E-3</v>
      </c>
      <c r="T19" s="78">
        <v>1.7999999999999999E-2</v>
      </c>
      <c r="U19" s="78">
        <v>3.0000000000000001E-3</v>
      </c>
    </row>
    <row r="20" spans="2:21">
      <c r="B20" t="s">
        <v>324</v>
      </c>
      <c r="C20" t="s">
        <v>325</v>
      </c>
      <c r="D20" t="s">
        <v>100</v>
      </c>
      <c r="E20" t="s">
        <v>123</v>
      </c>
      <c r="F20" t="s">
        <v>318</v>
      </c>
      <c r="G20" t="s">
        <v>303</v>
      </c>
      <c r="H20" t="s">
        <v>209</v>
      </c>
      <c r="I20" t="s">
        <v>210</v>
      </c>
      <c r="J20" t="s">
        <v>326</v>
      </c>
      <c r="K20" s="77">
        <v>6.71</v>
      </c>
      <c r="L20" t="s">
        <v>102</v>
      </c>
      <c r="M20" s="78">
        <v>2E-3</v>
      </c>
      <c r="N20" s="78">
        <v>2.4E-2</v>
      </c>
      <c r="O20" s="77">
        <v>7500000</v>
      </c>
      <c r="P20" s="77">
        <v>96.35</v>
      </c>
      <c r="Q20" s="77">
        <v>0</v>
      </c>
      <c r="R20" s="77">
        <v>7226.25</v>
      </c>
      <c r="S20" s="78">
        <v>7.7999999999999996E-3</v>
      </c>
      <c r="T20" s="78">
        <v>1.6500000000000001E-2</v>
      </c>
      <c r="U20" s="78">
        <v>2.7000000000000001E-3</v>
      </c>
    </row>
    <row r="21" spans="2:21">
      <c r="B21" t="s">
        <v>327</v>
      </c>
      <c r="C21" t="s">
        <v>328</v>
      </c>
      <c r="D21" t="s">
        <v>100</v>
      </c>
      <c r="E21" t="s">
        <v>123</v>
      </c>
      <c r="F21" t="s">
        <v>318</v>
      </c>
      <c r="G21" t="s">
        <v>303</v>
      </c>
      <c r="H21" t="s">
        <v>209</v>
      </c>
      <c r="I21" t="s">
        <v>210</v>
      </c>
      <c r="J21" t="s">
        <v>329</v>
      </c>
      <c r="K21" s="77">
        <v>2.72</v>
      </c>
      <c r="L21" t="s">
        <v>102</v>
      </c>
      <c r="M21" s="78">
        <v>3.8E-3</v>
      </c>
      <c r="N21" s="78">
        <v>2.3900000000000001E-2</v>
      </c>
      <c r="O21" s="77">
        <v>33200000</v>
      </c>
      <c r="P21" s="77">
        <v>104.01</v>
      </c>
      <c r="Q21" s="77">
        <v>0</v>
      </c>
      <c r="R21" s="77">
        <v>34531.32</v>
      </c>
      <c r="S21" s="78">
        <v>1.11E-2</v>
      </c>
      <c r="T21" s="78">
        <v>7.8899999999999998E-2</v>
      </c>
      <c r="U21" s="78">
        <v>1.2999999999999999E-2</v>
      </c>
    </row>
    <row r="22" spans="2:21">
      <c r="B22" t="s">
        <v>330</v>
      </c>
      <c r="C22" t="s">
        <v>331</v>
      </c>
      <c r="D22" t="s">
        <v>100</v>
      </c>
      <c r="E22" t="s">
        <v>123</v>
      </c>
      <c r="F22" t="s">
        <v>332</v>
      </c>
      <c r="G22" t="s">
        <v>333</v>
      </c>
      <c r="H22" t="s">
        <v>209</v>
      </c>
      <c r="I22" t="s">
        <v>210</v>
      </c>
      <c r="J22" t="s">
        <v>334</v>
      </c>
      <c r="K22" s="77">
        <v>2.13</v>
      </c>
      <c r="L22" t="s">
        <v>102</v>
      </c>
      <c r="M22" s="78">
        <v>8.3000000000000001E-3</v>
      </c>
      <c r="N22" s="78">
        <v>2.35E-2</v>
      </c>
      <c r="O22" s="77">
        <v>16103206.800000001</v>
      </c>
      <c r="P22" s="77">
        <v>109</v>
      </c>
      <c r="Q22" s="77">
        <v>0</v>
      </c>
      <c r="R22" s="77">
        <v>17552.495412</v>
      </c>
      <c r="S22" s="78">
        <v>1.17E-2</v>
      </c>
      <c r="T22" s="78">
        <v>4.0099999999999997E-2</v>
      </c>
      <c r="U22" s="78">
        <v>6.6E-3</v>
      </c>
    </row>
    <row r="23" spans="2:21">
      <c r="B23" t="s">
        <v>335</v>
      </c>
      <c r="C23" t="s">
        <v>336</v>
      </c>
      <c r="D23" t="s">
        <v>100</v>
      </c>
      <c r="E23" t="s">
        <v>123</v>
      </c>
      <c r="F23" t="s">
        <v>337</v>
      </c>
      <c r="G23" t="s">
        <v>303</v>
      </c>
      <c r="H23" t="s">
        <v>209</v>
      </c>
      <c r="I23" t="s">
        <v>210</v>
      </c>
      <c r="J23" t="s">
        <v>338</v>
      </c>
      <c r="K23" s="77">
        <v>4.03</v>
      </c>
      <c r="L23" t="s">
        <v>102</v>
      </c>
      <c r="M23" s="78">
        <v>1E-3</v>
      </c>
      <c r="N23" s="78">
        <v>2.3800000000000002E-2</v>
      </c>
      <c r="O23" s="77">
        <v>12728700</v>
      </c>
      <c r="P23" s="77">
        <v>99.07</v>
      </c>
      <c r="Q23" s="77">
        <v>0</v>
      </c>
      <c r="R23" s="77">
        <v>12610.32309</v>
      </c>
      <c r="S23" s="78">
        <v>4.3E-3</v>
      </c>
      <c r="T23" s="78">
        <v>2.8799999999999999E-2</v>
      </c>
      <c r="U23" s="78">
        <v>4.7000000000000002E-3</v>
      </c>
    </row>
    <row r="24" spans="2:21">
      <c r="B24" t="s">
        <v>339</v>
      </c>
      <c r="C24" t="s">
        <v>340</v>
      </c>
      <c r="D24" t="s">
        <v>100</v>
      </c>
      <c r="E24" t="s">
        <v>341</v>
      </c>
      <c r="F24" t="s">
        <v>337</v>
      </c>
      <c r="G24" t="s">
        <v>303</v>
      </c>
      <c r="H24" t="s">
        <v>209</v>
      </c>
      <c r="I24" t="s">
        <v>210</v>
      </c>
      <c r="J24" t="s">
        <v>342</v>
      </c>
      <c r="K24" s="77">
        <v>3.46</v>
      </c>
      <c r="L24" t="s">
        <v>102</v>
      </c>
      <c r="M24" s="78">
        <v>1.7500000000000002E-2</v>
      </c>
      <c r="N24" s="78">
        <v>2.4299999999999999E-2</v>
      </c>
      <c r="O24" s="77">
        <v>35000000</v>
      </c>
      <c r="P24" s="77">
        <v>109.67</v>
      </c>
      <c r="Q24" s="77">
        <v>0</v>
      </c>
      <c r="R24" s="77">
        <v>38384.5</v>
      </c>
      <c r="S24" s="78">
        <v>1.06E-2</v>
      </c>
      <c r="T24" s="78">
        <v>8.7800000000000003E-2</v>
      </c>
      <c r="U24" s="78">
        <v>1.4500000000000001E-2</v>
      </c>
    </row>
    <row r="25" spans="2:21">
      <c r="B25" t="s">
        <v>343</v>
      </c>
      <c r="C25" t="s">
        <v>344</v>
      </c>
      <c r="D25" t="s">
        <v>100</v>
      </c>
      <c r="E25" t="s">
        <v>123</v>
      </c>
      <c r="F25" t="s">
        <v>345</v>
      </c>
      <c r="G25" t="s">
        <v>346</v>
      </c>
      <c r="H25" t="s">
        <v>347</v>
      </c>
      <c r="I25" t="s">
        <v>150</v>
      </c>
      <c r="J25" t="s">
        <v>348</v>
      </c>
      <c r="K25" s="77">
        <v>6.7</v>
      </c>
      <c r="L25" t="s">
        <v>102</v>
      </c>
      <c r="M25" s="78">
        <v>2.3900000000000001E-2</v>
      </c>
      <c r="N25" s="78">
        <v>1.23E-2</v>
      </c>
      <c r="O25" s="77">
        <v>335000</v>
      </c>
      <c r="P25" s="77">
        <v>108.05</v>
      </c>
      <c r="Q25" s="77">
        <v>0</v>
      </c>
      <c r="R25" s="77">
        <v>361.96749999999997</v>
      </c>
      <c r="S25" s="78">
        <v>1E-4</v>
      </c>
      <c r="T25" s="78">
        <v>8.0000000000000004E-4</v>
      </c>
      <c r="U25" s="78">
        <v>1E-4</v>
      </c>
    </row>
    <row r="26" spans="2:21">
      <c r="B26" t="s">
        <v>349</v>
      </c>
      <c r="C26" t="s">
        <v>350</v>
      </c>
      <c r="D26" t="s">
        <v>100</v>
      </c>
      <c r="E26" t="s">
        <v>123</v>
      </c>
      <c r="F26" t="s">
        <v>345</v>
      </c>
      <c r="G26" t="s">
        <v>346</v>
      </c>
      <c r="H26" t="s">
        <v>347</v>
      </c>
      <c r="I26" t="s">
        <v>150</v>
      </c>
      <c r="J26" t="s">
        <v>351</v>
      </c>
      <c r="K26" s="77">
        <v>4.28</v>
      </c>
      <c r="L26" t="s">
        <v>102</v>
      </c>
      <c r="M26" s="78">
        <v>3.85E-2</v>
      </c>
      <c r="N26" s="78">
        <v>2.0899999999999998E-2</v>
      </c>
      <c r="O26" s="77">
        <v>27739629.309999999</v>
      </c>
      <c r="P26" s="77">
        <v>120.55</v>
      </c>
      <c r="Q26" s="77">
        <v>0</v>
      </c>
      <c r="R26" s="77">
        <v>33440.123133205001</v>
      </c>
      <c r="S26" s="78">
        <v>1.0699999999999999E-2</v>
      </c>
      <c r="T26" s="78">
        <v>7.6399999999999996E-2</v>
      </c>
      <c r="U26" s="78">
        <v>1.26E-2</v>
      </c>
    </row>
    <row r="27" spans="2:21">
      <c r="B27" t="s">
        <v>352</v>
      </c>
      <c r="C27" t="s">
        <v>353</v>
      </c>
      <c r="D27" t="s">
        <v>100</v>
      </c>
      <c r="E27" t="s">
        <v>123</v>
      </c>
      <c r="F27" t="s">
        <v>354</v>
      </c>
      <c r="G27" t="s">
        <v>333</v>
      </c>
      <c r="H27" t="s">
        <v>347</v>
      </c>
      <c r="I27" t="s">
        <v>150</v>
      </c>
      <c r="J27" t="s">
        <v>355</v>
      </c>
      <c r="K27" s="77">
        <v>3.33</v>
      </c>
      <c r="L27" t="s">
        <v>102</v>
      </c>
      <c r="M27" s="78">
        <v>1.77E-2</v>
      </c>
      <c r="N27" s="78">
        <v>3.0099999999999998E-2</v>
      </c>
      <c r="O27" s="77">
        <v>19550000</v>
      </c>
      <c r="P27" s="77">
        <v>107.4</v>
      </c>
      <c r="Q27" s="77">
        <v>0</v>
      </c>
      <c r="R27" s="77">
        <v>20996.7</v>
      </c>
      <c r="S27" s="78">
        <v>7.1000000000000004E-3</v>
      </c>
      <c r="T27" s="78">
        <v>4.8000000000000001E-2</v>
      </c>
      <c r="U27" s="78">
        <v>7.9000000000000008E-3</v>
      </c>
    </row>
    <row r="28" spans="2:21">
      <c r="B28" t="s">
        <v>356</v>
      </c>
      <c r="C28" t="s">
        <v>357</v>
      </c>
      <c r="D28" t="s">
        <v>100</v>
      </c>
      <c r="E28" t="s">
        <v>123</v>
      </c>
      <c r="F28" t="s">
        <v>358</v>
      </c>
      <c r="G28" t="s">
        <v>333</v>
      </c>
      <c r="H28" t="s">
        <v>359</v>
      </c>
      <c r="I28" t="s">
        <v>210</v>
      </c>
      <c r="J28" t="s">
        <v>360</v>
      </c>
      <c r="K28" s="77">
        <v>4.29</v>
      </c>
      <c r="L28" t="s">
        <v>102</v>
      </c>
      <c r="M28" s="78">
        <v>1.14E-2</v>
      </c>
      <c r="N28" s="78">
        <v>3.1E-2</v>
      </c>
      <c r="O28" s="77">
        <v>4240000</v>
      </c>
      <c r="P28" s="77">
        <v>100.96</v>
      </c>
      <c r="Q28" s="77">
        <v>53.007330000000003</v>
      </c>
      <c r="R28" s="77">
        <v>4333.7113300000001</v>
      </c>
      <c r="S28" s="78">
        <v>1.8E-3</v>
      </c>
      <c r="T28" s="78">
        <v>9.9000000000000008E-3</v>
      </c>
      <c r="U28" s="78">
        <v>1.6000000000000001E-3</v>
      </c>
    </row>
    <row r="29" spans="2:21">
      <c r="B29" t="s">
        <v>361</v>
      </c>
      <c r="C29" t="s">
        <v>362</v>
      </c>
      <c r="D29" t="s">
        <v>100</v>
      </c>
      <c r="E29" t="s">
        <v>123</v>
      </c>
      <c r="F29" t="s">
        <v>363</v>
      </c>
      <c r="G29" t="s">
        <v>333</v>
      </c>
      <c r="H29" t="s">
        <v>359</v>
      </c>
      <c r="I29" t="s">
        <v>210</v>
      </c>
      <c r="J29" t="s">
        <v>364</v>
      </c>
      <c r="K29" s="77">
        <v>6.1</v>
      </c>
      <c r="L29" t="s">
        <v>102</v>
      </c>
      <c r="M29" s="78">
        <v>5.8999999999999999E-3</v>
      </c>
      <c r="N29" s="78">
        <v>3.3700000000000001E-2</v>
      </c>
      <c r="O29" s="77">
        <v>4652000</v>
      </c>
      <c r="P29" s="77">
        <v>91.47</v>
      </c>
      <c r="Q29" s="77">
        <v>0</v>
      </c>
      <c r="R29" s="77">
        <v>4255.1844000000001</v>
      </c>
      <c r="S29" s="78">
        <v>4.1999999999999997E-3</v>
      </c>
      <c r="T29" s="78">
        <v>9.7000000000000003E-3</v>
      </c>
      <c r="U29" s="78">
        <v>1.6000000000000001E-3</v>
      </c>
    </row>
    <row r="30" spans="2:21">
      <c r="B30" t="s">
        <v>365</v>
      </c>
      <c r="C30" t="s">
        <v>366</v>
      </c>
      <c r="D30" t="s">
        <v>100</v>
      </c>
      <c r="E30" t="s">
        <v>123</v>
      </c>
      <c r="F30" t="s">
        <v>367</v>
      </c>
      <c r="G30" t="s">
        <v>333</v>
      </c>
      <c r="H30" t="s">
        <v>359</v>
      </c>
      <c r="I30" t="s">
        <v>210</v>
      </c>
      <c r="J30" t="s">
        <v>368</v>
      </c>
      <c r="K30" s="77">
        <v>0</v>
      </c>
      <c r="L30" t="s">
        <v>102</v>
      </c>
      <c r="M30" s="78">
        <v>4.9000000000000002E-2</v>
      </c>
      <c r="N30" s="78">
        <v>0</v>
      </c>
      <c r="O30" s="77">
        <v>858215.15</v>
      </c>
      <c r="P30" s="77">
        <v>117.36</v>
      </c>
      <c r="Q30" s="77">
        <v>0</v>
      </c>
      <c r="R30" s="77">
        <v>1007.20130004</v>
      </c>
      <c r="S30" s="78">
        <v>6.4999999999999997E-3</v>
      </c>
      <c r="T30" s="78">
        <v>2.3E-3</v>
      </c>
      <c r="U30" s="78">
        <v>4.0000000000000002E-4</v>
      </c>
    </row>
    <row r="31" spans="2:21">
      <c r="B31" t="s">
        <v>369</v>
      </c>
      <c r="C31" t="s">
        <v>370</v>
      </c>
      <c r="D31" t="s">
        <v>100</v>
      </c>
      <c r="E31" t="s">
        <v>123</v>
      </c>
      <c r="F31" t="s">
        <v>367</v>
      </c>
      <c r="G31" t="s">
        <v>333</v>
      </c>
      <c r="H31" t="s">
        <v>359</v>
      </c>
      <c r="I31" t="s">
        <v>210</v>
      </c>
      <c r="J31" t="s">
        <v>371</v>
      </c>
      <c r="K31" s="77">
        <v>3.27</v>
      </c>
      <c r="L31" t="s">
        <v>102</v>
      </c>
      <c r="M31" s="78">
        <v>2.35E-2</v>
      </c>
      <c r="N31" s="78">
        <v>2.8500000000000001E-2</v>
      </c>
      <c r="O31" s="77">
        <v>17675570.75</v>
      </c>
      <c r="P31" s="77">
        <v>110.9</v>
      </c>
      <c r="Q31" s="77">
        <v>468.18488000000002</v>
      </c>
      <c r="R31" s="77">
        <v>20070.392841749999</v>
      </c>
      <c r="S31" s="78">
        <v>1.8599999999999998E-2</v>
      </c>
      <c r="T31" s="78">
        <v>4.5900000000000003E-2</v>
      </c>
      <c r="U31" s="78">
        <v>7.6E-3</v>
      </c>
    </row>
    <row r="32" spans="2:21">
      <c r="B32" s="79" t="s">
        <v>243</v>
      </c>
      <c r="C32" s="16"/>
      <c r="D32" s="16"/>
      <c r="E32" s="16"/>
      <c r="F32" s="16"/>
      <c r="K32" s="81">
        <v>4.01</v>
      </c>
      <c r="N32" s="80">
        <v>5.16E-2</v>
      </c>
      <c r="O32" s="81">
        <v>14786475.359999999</v>
      </c>
      <c r="Q32" s="81">
        <v>0</v>
      </c>
      <c r="R32" s="81">
        <v>13698.409033616001</v>
      </c>
      <c r="T32" s="80">
        <v>3.1300000000000001E-2</v>
      </c>
      <c r="U32" s="80">
        <v>5.1999999999999998E-3</v>
      </c>
    </row>
    <row r="33" spans="2:21">
      <c r="B33" t="s">
        <v>372</v>
      </c>
      <c r="C33" t="s">
        <v>373</v>
      </c>
      <c r="D33" t="s">
        <v>100</v>
      </c>
      <c r="E33" t="s">
        <v>123</v>
      </c>
      <c r="F33" t="s">
        <v>310</v>
      </c>
      <c r="G33" t="s">
        <v>303</v>
      </c>
      <c r="H33" t="s">
        <v>209</v>
      </c>
      <c r="I33" t="s">
        <v>210</v>
      </c>
      <c r="J33" t="s">
        <v>374</v>
      </c>
      <c r="K33" s="77">
        <v>3.31</v>
      </c>
      <c r="L33" t="s">
        <v>102</v>
      </c>
      <c r="M33" s="78">
        <v>2.6800000000000001E-2</v>
      </c>
      <c r="N33" s="78">
        <v>4.99E-2</v>
      </c>
      <c r="O33" s="77">
        <v>7000000.4000000004</v>
      </c>
      <c r="P33" s="77">
        <v>94.81</v>
      </c>
      <c r="Q33" s="77">
        <v>0</v>
      </c>
      <c r="R33" s="77">
        <v>6636.7003792400001</v>
      </c>
      <c r="S33" s="78">
        <v>2.7000000000000001E-3</v>
      </c>
      <c r="T33" s="78">
        <v>1.52E-2</v>
      </c>
      <c r="U33" s="78">
        <v>2.5000000000000001E-3</v>
      </c>
    </row>
    <row r="34" spans="2:21">
      <c r="B34" t="s">
        <v>375</v>
      </c>
      <c r="C34" t="s">
        <v>376</v>
      </c>
      <c r="D34" t="s">
        <v>100</v>
      </c>
      <c r="E34" t="s">
        <v>123</v>
      </c>
      <c r="F34" t="s">
        <v>363</v>
      </c>
      <c r="G34" t="s">
        <v>333</v>
      </c>
      <c r="H34" t="s">
        <v>359</v>
      </c>
      <c r="I34" t="s">
        <v>210</v>
      </c>
      <c r="J34" t="s">
        <v>371</v>
      </c>
      <c r="K34" s="77">
        <v>5.78</v>
      </c>
      <c r="L34" t="s">
        <v>102</v>
      </c>
      <c r="M34" s="78">
        <v>2.5499999999999998E-2</v>
      </c>
      <c r="N34" s="78">
        <v>5.5599999999999997E-2</v>
      </c>
      <c r="O34" s="77">
        <v>2892857.94</v>
      </c>
      <c r="P34" s="77">
        <v>84.91</v>
      </c>
      <c r="Q34" s="77">
        <v>0</v>
      </c>
      <c r="R34" s="77">
        <v>2456.325676854</v>
      </c>
      <c r="S34" s="78">
        <v>2.0999999999999999E-3</v>
      </c>
      <c r="T34" s="78">
        <v>5.5999999999999999E-3</v>
      </c>
      <c r="U34" s="78">
        <v>8.9999999999999998E-4</v>
      </c>
    </row>
    <row r="35" spans="2:21">
      <c r="B35" t="s">
        <v>377</v>
      </c>
      <c r="C35" t="s">
        <v>378</v>
      </c>
      <c r="D35" t="s">
        <v>100</v>
      </c>
      <c r="E35" t="s">
        <v>123</v>
      </c>
      <c r="F35" t="s">
        <v>379</v>
      </c>
      <c r="G35" t="s">
        <v>380</v>
      </c>
      <c r="H35" t="s">
        <v>359</v>
      </c>
      <c r="I35" t="s">
        <v>210</v>
      </c>
      <c r="J35" t="s">
        <v>381</v>
      </c>
      <c r="K35" s="77">
        <v>4.08</v>
      </c>
      <c r="L35" t="s">
        <v>102</v>
      </c>
      <c r="M35" s="78">
        <v>3.5200000000000002E-2</v>
      </c>
      <c r="N35" s="78">
        <v>5.1900000000000002E-2</v>
      </c>
      <c r="O35" s="77">
        <v>4893617.0199999996</v>
      </c>
      <c r="P35" s="77">
        <v>94.11</v>
      </c>
      <c r="Q35" s="77">
        <v>0</v>
      </c>
      <c r="R35" s="77">
        <v>4605.3829775220001</v>
      </c>
      <c r="S35" s="78">
        <v>6.1999999999999998E-3</v>
      </c>
      <c r="T35" s="78">
        <v>1.0500000000000001E-2</v>
      </c>
      <c r="U35" s="78">
        <v>1.6999999999999999E-3</v>
      </c>
    </row>
    <row r="36" spans="2:21">
      <c r="B36" s="79" t="s">
        <v>297</v>
      </c>
      <c r="C36" s="16"/>
      <c r="D36" s="16"/>
      <c r="E36" s="16"/>
      <c r="F36" s="16"/>
      <c r="K36" s="81">
        <v>3.55</v>
      </c>
      <c r="N36" s="80">
        <v>8.09E-2</v>
      </c>
      <c r="O36" s="81">
        <v>17118144.210000001</v>
      </c>
      <c r="Q36" s="81">
        <v>0</v>
      </c>
      <c r="R36" s="81">
        <v>15725.697161975</v>
      </c>
      <c r="T36" s="80">
        <v>3.5999999999999997E-2</v>
      </c>
      <c r="U36" s="80">
        <v>5.8999999999999999E-3</v>
      </c>
    </row>
    <row r="37" spans="2:21">
      <c r="B37" t="s">
        <v>382</v>
      </c>
      <c r="C37" t="s">
        <v>383</v>
      </c>
      <c r="D37" t="s">
        <v>100</v>
      </c>
      <c r="E37" t="s">
        <v>123</v>
      </c>
      <c r="F37" t="s">
        <v>384</v>
      </c>
      <c r="G37" t="s">
        <v>385</v>
      </c>
      <c r="H37" t="s">
        <v>386</v>
      </c>
      <c r="I37" t="s">
        <v>150</v>
      </c>
      <c r="J37" t="s">
        <v>387</v>
      </c>
      <c r="K37" s="77">
        <v>3.56</v>
      </c>
      <c r="L37" t="s">
        <v>102</v>
      </c>
      <c r="M37" s="78">
        <v>4.2999999999999997E-2</v>
      </c>
      <c r="N37" s="78">
        <v>7.9699999999999993E-2</v>
      </c>
      <c r="O37" s="77">
        <v>11222917.6</v>
      </c>
      <c r="P37" s="77">
        <v>89.3</v>
      </c>
      <c r="Q37" s="77">
        <v>0</v>
      </c>
      <c r="R37" s="77">
        <v>10022.0654168</v>
      </c>
      <c r="S37" s="78">
        <v>9.4999999999999998E-3</v>
      </c>
      <c r="T37" s="78">
        <v>2.29E-2</v>
      </c>
      <c r="U37" s="78">
        <v>3.8E-3</v>
      </c>
    </row>
    <row r="38" spans="2:21">
      <c r="B38" t="s">
        <v>388</v>
      </c>
      <c r="C38" t="s">
        <v>389</v>
      </c>
      <c r="D38" t="s">
        <v>100</v>
      </c>
      <c r="E38" t="s">
        <v>123</v>
      </c>
      <c r="F38" t="s">
        <v>390</v>
      </c>
      <c r="G38" t="s">
        <v>391</v>
      </c>
      <c r="H38" t="s">
        <v>392</v>
      </c>
      <c r="I38" t="s">
        <v>150</v>
      </c>
      <c r="J38" t="s">
        <v>393</v>
      </c>
      <c r="K38" s="77">
        <v>3.53</v>
      </c>
      <c r="L38" t="s">
        <v>102</v>
      </c>
      <c r="M38" s="78">
        <v>4.6899999999999997E-2</v>
      </c>
      <c r="N38" s="78">
        <v>8.2900000000000001E-2</v>
      </c>
      <c r="O38" s="77">
        <v>5895226.6100000003</v>
      </c>
      <c r="P38" s="77">
        <v>96.75</v>
      </c>
      <c r="Q38" s="77">
        <v>0</v>
      </c>
      <c r="R38" s="77">
        <v>5703.6317451750001</v>
      </c>
      <c r="S38" s="78">
        <v>4.0000000000000001E-3</v>
      </c>
      <c r="T38" s="78">
        <v>1.2999999999999999E-2</v>
      </c>
      <c r="U38" s="78">
        <v>2.0999999999999999E-3</v>
      </c>
    </row>
    <row r="39" spans="2:21">
      <c r="B39" s="79" t="s">
        <v>394</v>
      </c>
      <c r="C39" s="16"/>
      <c r="D39" s="16"/>
      <c r="E39" s="16"/>
      <c r="F39" s="16"/>
      <c r="K39" s="81">
        <v>0</v>
      </c>
      <c r="N39" s="80">
        <v>0</v>
      </c>
      <c r="O39" s="81">
        <v>0</v>
      </c>
      <c r="Q39" s="81">
        <v>0</v>
      </c>
      <c r="R39" s="81">
        <v>0</v>
      </c>
      <c r="T39" s="80">
        <v>0</v>
      </c>
      <c r="U39" s="80">
        <v>0</v>
      </c>
    </row>
    <row r="40" spans="2:21">
      <c r="B40" t="s">
        <v>226</v>
      </c>
      <c r="C40" t="s">
        <v>226</v>
      </c>
      <c r="D40" s="16"/>
      <c r="E40" s="16"/>
      <c r="F40" s="16"/>
      <c r="G40" t="s">
        <v>226</v>
      </c>
      <c r="H40" t="s">
        <v>226</v>
      </c>
      <c r="K40" s="77">
        <v>0</v>
      </c>
      <c r="L40" t="s">
        <v>226</v>
      </c>
      <c r="M40" s="78">
        <v>0</v>
      </c>
      <c r="N40" s="78">
        <v>0</v>
      </c>
      <c r="O40" s="77">
        <v>0</v>
      </c>
      <c r="P40" s="77">
        <v>0</v>
      </c>
      <c r="R40" s="77">
        <v>0</v>
      </c>
      <c r="S40" s="78">
        <v>0</v>
      </c>
      <c r="T40" s="78">
        <v>0</v>
      </c>
      <c r="U40" s="78">
        <v>0</v>
      </c>
    </row>
    <row r="41" spans="2:21">
      <c r="B41" s="79" t="s">
        <v>231</v>
      </c>
      <c r="C41" s="16"/>
      <c r="D41" s="16"/>
      <c r="E41" s="16"/>
      <c r="F41" s="16"/>
      <c r="K41" s="81">
        <v>4.6500000000000004</v>
      </c>
      <c r="N41" s="80">
        <v>177.30019999999999</v>
      </c>
      <c r="O41" s="81">
        <v>27843371.780000001</v>
      </c>
      <c r="Q41" s="81">
        <v>0</v>
      </c>
      <c r="R41" s="81">
        <v>84714.108058535363</v>
      </c>
      <c r="T41" s="80">
        <v>0.19370000000000001</v>
      </c>
      <c r="U41" s="80">
        <v>3.1899999999999998E-2</v>
      </c>
    </row>
    <row r="42" spans="2:21">
      <c r="B42" s="79" t="s">
        <v>298</v>
      </c>
      <c r="C42" s="16"/>
      <c r="D42" s="16"/>
      <c r="E42" s="16"/>
      <c r="F42" s="16"/>
      <c r="K42" s="81">
        <v>12.39</v>
      </c>
      <c r="N42" s="80">
        <v>7.7100000000000002E-2</v>
      </c>
      <c r="O42" s="81">
        <v>7650000</v>
      </c>
      <c r="Q42" s="81">
        <v>0</v>
      </c>
      <c r="R42" s="81">
        <v>18856.171724</v>
      </c>
      <c r="T42" s="80">
        <v>4.3099999999999999E-2</v>
      </c>
      <c r="U42" s="80">
        <v>7.1000000000000004E-3</v>
      </c>
    </row>
    <row r="43" spans="2:21">
      <c r="B43" t="s">
        <v>395</v>
      </c>
      <c r="C43" t="s">
        <v>396</v>
      </c>
      <c r="D43" t="s">
        <v>397</v>
      </c>
      <c r="E43" t="s">
        <v>341</v>
      </c>
      <c r="F43" t="s">
        <v>398</v>
      </c>
      <c r="G43" t="s">
        <v>399</v>
      </c>
      <c r="H43" t="s">
        <v>400</v>
      </c>
      <c r="I43" t="s">
        <v>401</v>
      </c>
      <c r="J43" t="s">
        <v>402</v>
      </c>
      <c r="K43" s="77">
        <v>12.39</v>
      </c>
      <c r="L43" t="s">
        <v>106</v>
      </c>
      <c r="M43" s="78">
        <v>4.1000000000000002E-2</v>
      </c>
      <c r="N43" s="78">
        <v>7.7100000000000002E-2</v>
      </c>
      <c r="O43" s="77">
        <v>7650000</v>
      </c>
      <c r="P43" s="77">
        <v>64.457611111111106</v>
      </c>
      <c r="Q43" s="77">
        <v>0</v>
      </c>
      <c r="R43" s="77">
        <v>18856.171724</v>
      </c>
      <c r="S43" s="78">
        <v>3.8E-3</v>
      </c>
      <c r="T43" s="78">
        <v>4.3099999999999999E-2</v>
      </c>
      <c r="U43" s="78">
        <v>7.1000000000000004E-3</v>
      </c>
    </row>
    <row r="44" spans="2:21">
      <c r="B44" s="79" t="s">
        <v>299</v>
      </c>
      <c r="C44" s="16"/>
      <c r="D44" s="16"/>
      <c r="E44" s="16"/>
      <c r="F44" s="16"/>
      <c r="K44" s="81">
        <v>2.44</v>
      </c>
      <c r="N44" s="80">
        <v>228.042</v>
      </c>
      <c r="O44" s="81">
        <v>20193371.780000001</v>
      </c>
      <c r="Q44" s="81">
        <v>0</v>
      </c>
      <c r="R44" s="81">
        <v>65857.936334535363</v>
      </c>
      <c r="T44" s="80">
        <v>0.15060000000000001</v>
      </c>
      <c r="U44" s="80">
        <v>2.4799999999999999E-2</v>
      </c>
    </row>
    <row r="45" spans="2:21">
      <c r="B45" t="s">
        <v>403</v>
      </c>
      <c r="C45" t="s">
        <v>404</v>
      </c>
      <c r="D45" t="s">
        <v>405</v>
      </c>
      <c r="E45" t="s">
        <v>341</v>
      </c>
      <c r="F45" t="s">
        <v>406</v>
      </c>
      <c r="G45" t="s">
        <v>407</v>
      </c>
      <c r="H45" t="s">
        <v>408</v>
      </c>
      <c r="I45" t="s">
        <v>401</v>
      </c>
      <c r="J45" t="s">
        <v>409</v>
      </c>
      <c r="K45" s="77">
        <v>4.99</v>
      </c>
      <c r="L45" t="s">
        <v>110</v>
      </c>
      <c r="M45" s="78">
        <v>1.7500000000000002E-2</v>
      </c>
      <c r="N45" s="78">
        <v>4.4200000000000003E-2</v>
      </c>
      <c r="O45" s="77">
        <v>1400000</v>
      </c>
      <c r="P45" s="77">
        <v>88.74916666428571</v>
      </c>
      <c r="Q45" s="77">
        <v>0</v>
      </c>
      <c r="R45" s="77">
        <v>5035.9294636982304</v>
      </c>
      <c r="S45" s="78">
        <v>2.3E-3</v>
      </c>
      <c r="T45" s="78">
        <v>1.15E-2</v>
      </c>
      <c r="U45" s="78">
        <v>1.9E-3</v>
      </c>
    </row>
    <row r="46" spans="2:21">
      <c r="B46" t="s">
        <v>410</v>
      </c>
      <c r="C46" t="s">
        <v>411</v>
      </c>
      <c r="D46" t="s">
        <v>397</v>
      </c>
      <c r="E46" t="s">
        <v>341</v>
      </c>
      <c r="F46" t="s">
        <v>412</v>
      </c>
      <c r="G46" t="s">
        <v>407</v>
      </c>
      <c r="H46" t="s">
        <v>413</v>
      </c>
      <c r="I46" t="s">
        <v>414</v>
      </c>
      <c r="J46" t="s">
        <v>409</v>
      </c>
      <c r="K46" s="77">
        <v>0.78</v>
      </c>
      <c r="L46" t="s">
        <v>106</v>
      </c>
      <c r="M46" s="78">
        <v>4.6300000000000001E-2</v>
      </c>
      <c r="N46" s="78">
        <v>7.0699999999999999E-2</v>
      </c>
      <c r="O46" s="77">
        <v>1675000</v>
      </c>
      <c r="P46" s="77">
        <v>99.194541665671636</v>
      </c>
      <c r="Q46" s="77">
        <v>0</v>
      </c>
      <c r="R46" s="77">
        <v>6353.6087827696001</v>
      </c>
      <c r="S46" s="78">
        <v>4.1999999999999997E-3</v>
      </c>
      <c r="T46" s="78">
        <v>1.4500000000000001E-2</v>
      </c>
      <c r="U46" s="78">
        <v>2.3999999999999998E-3</v>
      </c>
    </row>
    <row r="47" spans="2:21">
      <c r="B47" t="s">
        <v>415</v>
      </c>
      <c r="C47" t="s">
        <v>416</v>
      </c>
      <c r="D47" t="s">
        <v>123</v>
      </c>
      <c r="E47" t="s">
        <v>341</v>
      </c>
      <c r="F47" t="s">
        <v>417</v>
      </c>
      <c r="G47" t="s">
        <v>407</v>
      </c>
      <c r="H47" t="s">
        <v>418</v>
      </c>
      <c r="I47" t="s">
        <v>284</v>
      </c>
      <c r="J47" t="s">
        <v>419</v>
      </c>
      <c r="K47" s="77">
        <v>1.34</v>
      </c>
      <c r="L47" t="s">
        <v>106</v>
      </c>
      <c r="M47" s="78">
        <v>3.7499999999999999E-2</v>
      </c>
      <c r="N47" s="78">
        <v>6.7100000000000007E-2</v>
      </c>
      <c r="O47" s="77">
        <v>1315000</v>
      </c>
      <c r="P47" s="77">
        <v>96.821833330798484</v>
      </c>
      <c r="Q47" s="77">
        <v>0</v>
      </c>
      <c r="R47" s="77">
        <v>4868.7439821391999</v>
      </c>
      <c r="S47" s="78">
        <v>3.7000000000000002E-3</v>
      </c>
      <c r="T47" s="78">
        <v>1.11E-2</v>
      </c>
      <c r="U47" s="78">
        <v>1.8E-3</v>
      </c>
    </row>
    <row r="48" spans="2:21">
      <c r="B48" t="s">
        <v>420</v>
      </c>
      <c r="C48" t="s">
        <v>421</v>
      </c>
      <c r="D48" t="s">
        <v>123</v>
      </c>
      <c r="E48" t="s">
        <v>341</v>
      </c>
      <c r="F48" t="s">
        <v>422</v>
      </c>
      <c r="G48" t="s">
        <v>407</v>
      </c>
      <c r="H48" t="s">
        <v>413</v>
      </c>
      <c r="I48" t="s">
        <v>401</v>
      </c>
      <c r="J48" t="s">
        <v>423</v>
      </c>
      <c r="K48" s="77">
        <v>1.74</v>
      </c>
      <c r="L48" t="s">
        <v>106</v>
      </c>
      <c r="M48" s="78">
        <v>3.2500000000000001E-2</v>
      </c>
      <c r="N48" s="78">
        <v>7.2300000000000003E-2</v>
      </c>
      <c r="O48" s="77">
        <v>1250000</v>
      </c>
      <c r="P48" s="77">
        <v>94.289083336000004</v>
      </c>
      <c r="Q48" s="77">
        <v>0</v>
      </c>
      <c r="R48" s="77">
        <v>4507.0181834608002</v>
      </c>
      <c r="S48" s="78">
        <v>1E-3</v>
      </c>
      <c r="T48" s="78">
        <v>1.03E-2</v>
      </c>
      <c r="U48" s="78">
        <v>1.6999999999999999E-3</v>
      </c>
    </row>
    <row r="49" spans="2:21">
      <c r="B49" t="s">
        <v>424</v>
      </c>
      <c r="C49" t="s">
        <v>425</v>
      </c>
      <c r="D49" t="s">
        <v>123</v>
      </c>
      <c r="E49" t="s">
        <v>341</v>
      </c>
      <c r="F49" t="s">
        <v>412</v>
      </c>
      <c r="G49" t="s">
        <v>407</v>
      </c>
      <c r="H49" t="s">
        <v>413</v>
      </c>
      <c r="I49" t="s">
        <v>414</v>
      </c>
      <c r="J49" t="s">
        <v>402</v>
      </c>
      <c r="K49" s="77">
        <v>1.23</v>
      </c>
      <c r="L49" t="s">
        <v>106</v>
      </c>
      <c r="M49" s="78">
        <v>4.1300000000000003E-2</v>
      </c>
      <c r="N49" s="78">
        <v>7.6200000000000004E-2</v>
      </c>
      <c r="O49" s="77">
        <v>675000</v>
      </c>
      <c r="P49" s="77">
        <v>96.700041674074072</v>
      </c>
      <c r="Q49" s="77">
        <v>0</v>
      </c>
      <c r="R49" s="77">
        <v>2496.0214756912001</v>
      </c>
      <c r="S49" s="78">
        <v>1.4E-3</v>
      </c>
      <c r="T49" s="78">
        <v>5.7000000000000002E-3</v>
      </c>
      <c r="U49" s="78">
        <v>8.9999999999999998E-4</v>
      </c>
    </row>
    <row r="50" spans="2:21">
      <c r="B50" t="s">
        <v>426</v>
      </c>
      <c r="C50" t="s">
        <v>427</v>
      </c>
      <c r="D50" t="s">
        <v>428</v>
      </c>
      <c r="E50" t="s">
        <v>341</v>
      </c>
      <c r="F50" t="s">
        <v>429</v>
      </c>
      <c r="G50" t="s">
        <v>430</v>
      </c>
      <c r="H50" t="s">
        <v>413</v>
      </c>
      <c r="I50" t="s">
        <v>401</v>
      </c>
      <c r="J50" t="s">
        <v>431</v>
      </c>
      <c r="K50" s="77">
        <v>7.0000000000000007E-2</v>
      </c>
      <c r="L50" t="s">
        <v>110</v>
      </c>
      <c r="M50" s="78">
        <v>2.5000000000000001E-2</v>
      </c>
      <c r="N50" s="78">
        <v>3888.9279000000001</v>
      </c>
      <c r="O50" s="77">
        <v>1600000</v>
      </c>
      <c r="P50" s="77">
        <v>59.521369862500002</v>
      </c>
      <c r="Q50" s="77">
        <v>0</v>
      </c>
      <c r="R50" s="77">
        <v>3859.9370270351801</v>
      </c>
      <c r="S50" s="78">
        <v>4.5999999999999999E-3</v>
      </c>
      <c r="T50" s="78">
        <v>8.8000000000000005E-3</v>
      </c>
      <c r="U50" s="78">
        <v>1.5E-3</v>
      </c>
    </row>
    <row r="51" spans="2:21">
      <c r="B51" t="s">
        <v>432</v>
      </c>
      <c r="C51" t="s">
        <v>433</v>
      </c>
      <c r="D51" t="s">
        <v>123</v>
      </c>
      <c r="E51" t="s">
        <v>341</v>
      </c>
      <c r="F51" t="s">
        <v>434</v>
      </c>
      <c r="G51" t="s">
        <v>407</v>
      </c>
      <c r="H51" t="s">
        <v>413</v>
      </c>
      <c r="I51" t="s">
        <v>401</v>
      </c>
      <c r="J51" t="s">
        <v>402</v>
      </c>
      <c r="K51" s="77">
        <v>1.75</v>
      </c>
      <c r="L51" t="s">
        <v>106</v>
      </c>
      <c r="M51" s="78">
        <v>3.7499999999999999E-2</v>
      </c>
      <c r="N51" s="78">
        <v>7.7399999999999997E-2</v>
      </c>
      <c r="O51" s="77">
        <v>1700000</v>
      </c>
      <c r="P51" s="77">
        <v>94.313333335294118</v>
      </c>
      <c r="Q51" s="77">
        <v>0</v>
      </c>
      <c r="R51" s="77">
        <v>6131.1211734607996</v>
      </c>
      <c r="S51" s="78">
        <v>3.3999999999999998E-3</v>
      </c>
      <c r="T51" s="78">
        <v>1.4E-2</v>
      </c>
      <c r="U51" s="78">
        <v>2.3E-3</v>
      </c>
    </row>
    <row r="52" spans="2:21">
      <c r="B52" t="s">
        <v>435</v>
      </c>
      <c r="C52" t="s">
        <v>436</v>
      </c>
      <c r="D52" t="s">
        <v>123</v>
      </c>
      <c r="E52" t="s">
        <v>341</v>
      </c>
      <c r="F52" t="s">
        <v>437</v>
      </c>
      <c r="G52" t="s">
        <v>438</v>
      </c>
      <c r="H52" t="s">
        <v>439</v>
      </c>
      <c r="I52" t="s">
        <v>284</v>
      </c>
      <c r="J52" t="s">
        <v>440</v>
      </c>
      <c r="K52" s="77">
        <v>1.31</v>
      </c>
      <c r="L52" t="s">
        <v>106</v>
      </c>
      <c r="M52" s="78">
        <v>5.5E-2</v>
      </c>
      <c r="N52" s="78">
        <v>0.52649999999999997</v>
      </c>
      <c r="O52" s="77">
        <v>2500000</v>
      </c>
      <c r="P52" s="77">
        <v>58.006322224000002</v>
      </c>
      <c r="Q52" s="77">
        <v>0</v>
      </c>
      <c r="R52" s="77">
        <v>5545.4044046143999</v>
      </c>
      <c r="S52" s="78">
        <v>9.7000000000000003E-3</v>
      </c>
      <c r="T52" s="78">
        <v>1.2699999999999999E-2</v>
      </c>
      <c r="U52" s="78">
        <v>2.0999999999999999E-3</v>
      </c>
    </row>
    <row r="53" spans="2:21">
      <c r="B53" t="s">
        <v>441</v>
      </c>
      <c r="C53" t="s">
        <v>442</v>
      </c>
      <c r="D53" t="s">
        <v>397</v>
      </c>
      <c r="E53" t="s">
        <v>341</v>
      </c>
      <c r="F53" t="s">
        <v>443</v>
      </c>
      <c r="G53" t="s">
        <v>399</v>
      </c>
      <c r="H53" t="s">
        <v>444</v>
      </c>
      <c r="I53" t="s">
        <v>401</v>
      </c>
      <c r="J53" t="s">
        <v>402</v>
      </c>
      <c r="K53" s="77">
        <v>0.75</v>
      </c>
      <c r="L53" t="s">
        <v>110</v>
      </c>
      <c r="M53" s="78">
        <v>3.7499999999999999E-2</v>
      </c>
      <c r="N53" s="78">
        <v>5.8999999999999997E-2</v>
      </c>
      <c r="O53" s="77">
        <v>2200000</v>
      </c>
      <c r="P53" s="77">
        <v>99.367083331818179</v>
      </c>
      <c r="Q53" s="77">
        <v>0</v>
      </c>
      <c r="R53" s="77">
        <v>8860.3839599482308</v>
      </c>
      <c r="S53" s="78">
        <v>3.0999999999999999E-3</v>
      </c>
      <c r="T53" s="78">
        <v>2.0299999999999999E-2</v>
      </c>
      <c r="U53" s="78">
        <v>3.3E-3</v>
      </c>
    </row>
    <row r="54" spans="2:21">
      <c r="B54" t="s">
        <v>445</v>
      </c>
      <c r="C54" t="s">
        <v>446</v>
      </c>
      <c r="D54" t="s">
        <v>123</v>
      </c>
      <c r="E54" t="s">
        <v>341</v>
      </c>
      <c r="F54" t="s">
        <v>447</v>
      </c>
      <c r="G54" t="s">
        <v>448</v>
      </c>
      <c r="H54" t="s">
        <v>439</v>
      </c>
      <c r="I54" t="s">
        <v>284</v>
      </c>
      <c r="J54" t="s">
        <v>449</v>
      </c>
      <c r="K54" s="77">
        <v>5.26</v>
      </c>
      <c r="L54" t="s">
        <v>106</v>
      </c>
      <c r="M54" s="78">
        <v>3.9E-2</v>
      </c>
      <c r="N54" s="78">
        <v>7.5899999999999995E-2</v>
      </c>
      <c r="O54" s="77">
        <v>1750000</v>
      </c>
      <c r="P54" s="77">
        <v>84.735500000000002</v>
      </c>
      <c r="Q54" s="77">
        <v>0</v>
      </c>
      <c r="R54" s="77">
        <v>5670.4996600000004</v>
      </c>
      <c r="S54" s="78">
        <v>5.0000000000000001E-3</v>
      </c>
      <c r="T54" s="78">
        <v>1.2999999999999999E-2</v>
      </c>
      <c r="U54" s="78">
        <v>2.0999999999999999E-3</v>
      </c>
    </row>
    <row r="55" spans="2:21">
      <c r="B55" t="s">
        <v>450</v>
      </c>
      <c r="C55" t="s">
        <v>451</v>
      </c>
      <c r="D55" t="s">
        <v>123</v>
      </c>
      <c r="E55" t="s">
        <v>341</v>
      </c>
      <c r="F55" t="s">
        <v>452</v>
      </c>
      <c r="G55" t="s">
        <v>438</v>
      </c>
      <c r="H55" t="s">
        <v>453</v>
      </c>
      <c r="I55" t="s">
        <v>284</v>
      </c>
      <c r="J55" t="s">
        <v>454</v>
      </c>
      <c r="K55" s="77">
        <v>5.68</v>
      </c>
      <c r="L55" t="s">
        <v>106</v>
      </c>
      <c r="M55" s="78">
        <v>5.9499999999999997E-2</v>
      </c>
      <c r="N55" s="78">
        <v>0.1232</v>
      </c>
      <c r="O55" s="77">
        <v>703371.78</v>
      </c>
      <c r="P55" s="77">
        <v>72.145722217317228</v>
      </c>
      <c r="Q55" s="77">
        <v>0</v>
      </c>
      <c r="R55" s="77">
        <v>1940.4989357177301</v>
      </c>
      <c r="S55" s="78">
        <v>2.0000000000000001E-4</v>
      </c>
      <c r="T55" s="78">
        <v>4.4000000000000003E-3</v>
      </c>
      <c r="U55" s="78">
        <v>6.9999999999999999E-4</v>
      </c>
    </row>
    <row r="56" spans="2:21">
      <c r="B56" t="s">
        <v>455</v>
      </c>
      <c r="C56" t="s">
        <v>456</v>
      </c>
      <c r="D56" t="s">
        <v>123</v>
      </c>
      <c r="E56" t="s">
        <v>341</v>
      </c>
      <c r="F56" t="s">
        <v>452</v>
      </c>
      <c r="G56" t="s">
        <v>438</v>
      </c>
      <c r="H56" t="s">
        <v>453</v>
      </c>
      <c r="I56" t="s">
        <v>284</v>
      </c>
      <c r="J56" t="s">
        <v>454</v>
      </c>
      <c r="K56" s="77">
        <v>4.99</v>
      </c>
      <c r="L56" t="s">
        <v>106</v>
      </c>
      <c r="M56" s="78">
        <v>6.8400000000000002E-2</v>
      </c>
      <c r="N56" s="78">
        <v>0.1229</v>
      </c>
      <c r="O56" s="77">
        <v>2850000</v>
      </c>
      <c r="P56" s="77">
        <v>79.054000000000002</v>
      </c>
      <c r="Q56" s="77">
        <v>0</v>
      </c>
      <c r="R56" s="77">
        <v>8615.6211359999998</v>
      </c>
      <c r="S56" s="78">
        <v>1.1999999999999999E-3</v>
      </c>
      <c r="T56" s="78">
        <v>1.9699999999999999E-2</v>
      </c>
      <c r="U56" s="78">
        <v>3.2000000000000002E-3</v>
      </c>
    </row>
    <row r="57" spans="2:21">
      <c r="B57" t="s">
        <v>457</v>
      </c>
      <c r="C57" t="s">
        <v>458</v>
      </c>
      <c r="D57" t="s">
        <v>123</v>
      </c>
      <c r="E57" t="s">
        <v>341</v>
      </c>
      <c r="F57" t="s">
        <v>452</v>
      </c>
      <c r="G57" t="s">
        <v>438</v>
      </c>
      <c r="H57" t="s">
        <v>453</v>
      </c>
      <c r="I57" t="s">
        <v>284</v>
      </c>
      <c r="J57" t="s">
        <v>459</v>
      </c>
      <c r="K57" s="77">
        <v>2.2000000000000002</v>
      </c>
      <c r="L57" t="s">
        <v>106</v>
      </c>
      <c r="M57" s="78">
        <v>4.4999999999999998E-2</v>
      </c>
      <c r="N57" s="78">
        <v>0.1022</v>
      </c>
      <c r="O57" s="77">
        <v>575000</v>
      </c>
      <c r="P57" s="77">
        <v>89.737499999999997</v>
      </c>
      <c r="Q57" s="77">
        <v>0</v>
      </c>
      <c r="R57" s="77">
        <v>1973.14815</v>
      </c>
      <c r="S57" s="78">
        <v>5.0000000000000001E-4</v>
      </c>
      <c r="T57" s="78">
        <v>4.4999999999999997E-3</v>
      </c>
      <c r="U57" s="78">
        <v>6.9999999999999999E-4</v>
      </c>
    </row>
    <row r="58" spans="2:21">
      <c r="B58" t="s">
        <v>233</v>
      </c>
      <c r="C58" s="16"/>
      <c r="D58" s="16"/>
      <c r="E58" s="16"/>
      <c r="F58" s="16"/>
    </row>
    <row r="59" spans="2:21">
      <c r="B59" t="s">
        <v>292</v>
      </c>
      <c r="C59" s="16"/>
      <c r="D59" s="16"/>
      <c r="E59" s="16"/>
      <c r="F59" s="16"/>
    </row>
    <row r="60" spans="2:21">
      <c r="B60" t="s">
        <v>293</v>
      </c>
      <c r="C60" s="16"/>
      <c r="D60" s="16"/>
      <c r="E60" s="16"/>
      <c r="F60" s="16"/>
    </row>
    <row r="61" spans="2:21">
      <c r="B61" t="s">
        <v>294</v>
      </c>
      <c r="C61" s="16"/>
      <c r="D61" s="16"/>
      <c r="E61" s="16"/>
      <c r="F61" s="16"/>
    </row>
    <row r="62" spans="2:21">
      <c r="B62" t="s">
        <v>295</v>
      </c>
      <c r="C62" s="16"/>
      <c r="D62" s="16"/>
      <c r="E62" s="16"/>
      <c r="F62" s="16"/>
    </row>
    <row r="63" spans="2:21">
      <c r="C63" s="16"/>
      <c r="D63" s="16"/>
      <c r="E63" s="16"/>
      <c r="F63" s="16"/>
    </row>
    <row r="64" spans="2:21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34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</row>
    <row r="3" spans="2:62">
      <c r="B3" s="2" t="s">
        <v>2</v>
      </c>
      <c r="C3" t="s">
        <v>198</v>
      </c>
    </row>
    <row r="4" spans="2:62">
      <c r="B4" s="2" t="s">
        <v>3</v>
      </c>
    </row>
    <row r="6" spans="2:62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BJ6" s="19"/>
    </row>
    <row r="7" spans="2:62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11551507.109999999</v>
      </c>
      <c r="J11" s="7"/>
      <c r="K11" s="75">
        <v>274.46982000000003</v>
      </c>
      <c r="L11" s="75">
        <v>596709.43681836501</v>
      </c>
      <c r="M11" s="7"/>
      <c r="N11" s="76">
        <v>1</v>
      </c>
      <c r="O11" s="76">
        <v>0.22470000000000001</v>
      </c>
      <c r="BF11" s="16"/>
      <c r="BG11" s="19"/>
      <c r="BH11" s="16"/>
      <c r="BJ11" s="16"/>
    </row>
    <row r="12" spans="2:62">
      <c r="B12" s="79" t="s">
        <v>204</v>
      </c>
      <c r="E12" s="16"/>
      <c r="F12" s="16"/>
      <c r="G12" s="16"/>
      <c r="I12" s="81">
        <v>10128169.859999999</v>
      </c>
      <c r="K12" s="81">
        <v>27.906220000000001</v>
      </c>
      <c r="L12" s="81">
        <v>267225.42478215997</v>
      </c>
      <c r="N12" s="80">
        <v>0.44779999999999998</v>
      </c>
      <c r="O12" s="80">
        <v>0.10059999999999999</v>
      </c>
    </row>
    <row r="13" spans="2:62">
      <c r="B13" s="79" t="s">
        <v>460</v>
      </c>
      <c r="E13" s="16"/>
      <c r="F13" s="16"/>
      <c r="G13" s="16"/>
      <c r="I13" s="81">
        <v>6219741.3700000001</v>
      </c>
      <c r="K13" s="81">
        <v>9.8524899999999995</v>
      </c>
      <c r="L13" s="81">
        <v>187702.95629480001</v>
      </c>
      <c r="N13" s="80">
        <v>0.31459999999999999</v>
      </c>
      <c r="O13" s="80">
        <v>7.0699999999999999E-2</v>
      </c>
    </row>
    <row r="14" spans="2:62">
      <c r="B14" t="s">
        <v>461</v>
      </c>
      <c r="C14" t="s">
        <v>462</v>
      </c>
      <c r="D14" t="s">
        <v>100</v>
      </c>
      <c r="E14" t="s">
        <v>123</v>
      </c>
      <c r="F14" t="s">
        <v>463</v>
      </c>
      <c r="G14" t="s">
        <v>346</v>
      </c>
      <c r="H14" t="s">
        <v>102</v>
      </c>
      <c r="I14" s="77">
        <v>252857.37</v>
      </c>
      <c r="J14" s="77">
        <v>2464</v>
      </c>
      <c r="K14" s="77">
        <v>0</v>
      </c>
      <c r="L14" s="77">
        <v>6230.4055968000002</v>
      </c>
      <c r="M14" s="78">
        <v>1.1000000000000001E-3</v>
      </c>
      <c r="N14" s="78">
        <v>1.04E-2</v>
      </c>
      <c r="O14" s="78">
        <v>2.3E-3</v>
      </c>
    </row>
    <row r="15" spans="2:62">
      <c r="B15" t="s">
        <v>464</v>
      </c>
      <c r="C15" t="s">
        <v>465</v>
      </c>
      <c r="D15" t="s">
        <v>100</v>
      </c>
      <c r="E15" t="s">
        <v>123</v>
      </c>
      <c r="F15" t="s">
        <v>466</v>
      </c>
      <c r="G15" t="s">
        <v>467</v>
      </c>
      <c r="H15" t="s">
        <v>102</v>
      </c>
      <c r="I15" s="77">
        <v>99000</v>
      </c>
      <c r="J15" s="77">
        <v>6008</v>
      </c>
      <c r="K15" s="77">
        <v>0</v>
      </c>
      <c r="L15" s="77">
        <v>5947.92</v>
      </c>
      <c r="M15" s="78">
        <v>8.0000000000000004E-4</v>
      </c>
      <c r="N15" s="78">
        <v>0.01</v>
      </c>
      <c r="O15" s="78">
        <v>2.2000000000000001E-3</v>
      </c>
    </row>
    <row r="16" spans="2:62">
      <c r="B16" t="s">
        <v>468</v>
      </c>
      <c r="C16" t="s">
        <v>469</v>
      </c>
      <c r="D16" t="s">
        <v>100</v>
      </c>
      <c r="E16" t="s">
        <v>123</v>
      </c>
      <c r="F16" t="s">
        <v>470</v>
      </c>
      <c r="G16" t="s">
        <v>467</v>
      </c>
      <c r="H16" t="s">
        <v>102</v>
      </c>
      <c r="I16" s="77">
        <v>470000</v>
      </c>
      <c r="J16" s="77">
        <v>1124</v>
      </c>
      <c r="K16" s="77">
        <v>0</v>
      </c>
      <c r="L16" s="77">
        <v>5282.8</v>
      </c>
      <c r="M16" s="78">
        <v>8.9999999999999998E-4</v>
      </c>
      <c r="N16" s="78">
        <v>8.8999999999999999E-3</v>
      </c>
      <c r="O16" s="78">
        <v>2E-3</v>
      </c>
    </row>
    <row r="17" spans="2:15">
      <c r="B17" t="s">
        <v>471</v>
      </c>
      <c r="C17" t="s">
        <v>472</v>
      </c>
      <c r="D17" t="s">
        <v>100</v>
      </c>
      <c r="E17" t="s">
        <v>123</v>
      </c>
      <c r="F17" t="s">
        <v>473</v>
      </c>
      <c r="G17" t="s">
        <v>474</v>
      </c>
      <c r="H17" t="s">
        <v>102</v>
      </c>
      <c r="I17" s="77">
        <v>150000</v>
      </c>
      <c r="J17" s="77">
        <v>3962</v>
      </c>
      <c r="K17" s="77">
        <v>0</v>
      </c>
      <c r="L17" s="77">
        <v>5943</v>
      </c>
      <c r="M17" s="78">
        <v>5.9999999999999995E-4</v>
      </c>
      <c r="N17" s="78">
        <v>0.01</v>
      </c>
      <c r="O17" s="78">
        <v>2.2000000000000001E-3</v>
      </c>
    </row>
    <row r="18" spans="2:15">
      <c r="B18" t="s">
        <v>475</v>
      </c>
      <c r="C18" t="s">
        <v>476</v>
      </c>
      <c r="D18" t="s">
        <v>100</v>
      </c>
      <c r="E18" t="s">
        <v>123</v>
      </c>
      <c r="F18" t="s">
        <v>477</v>
      </c>
      <c r="G18" t="s">
        <v>303</v>
      </c>
      <c r="H18" t="s">
        <v>102</v>
      </c>
      <c r="I18" s="77">
        <v>57000</v>
      </c>
      <c r="J18" s="77">
        <v>16360</v>
      </c>
      <c r="K18" s="77">
        <v>0</v>
      </c>
      <c r="L18" s="77">
        <v>9325.2000000000007</v>
      </c>
      <c r="M18" s="78">
        <v>5.9999999999999995E-4</v>
      </c>
      <c r="N18" s="78">
        <v>1.5599999999999999E-2</v>
      </c>
      <c r="O18" s="78">
        <v>3.5000000000000001E-3</v>
      </c>
    </row>
    <row r="19" spans="2:15">
      <c r="B19" t="s">
        <v>478</v>
      </c>
      <c r="C19" t="s">
        <v>479</v>
      </c>
      <c r="D19" t="s">
        <v>100</v>
      </c>
      <c r="E19" t="s">
        <v>123</v>
      </c>
      <c r="F19" t="s">
        <v>480</v>
      </c>
      <c r="G19" t="s">
        <v>303</v>
      </c>
      <c r="H19" t="s">
        <v>102</v>
      </c>
      <c r="I19" s="77">
        <v>1000000</v>
      </c>
      <c r="J19" s="77">
        <v>2059</v>
      </c>
      <c r="K19" s="77">
        <v>0</v>
      </c>
      <c r="L19" s="77">
        <v>20590</v>
      </c>
      <c r="M19" s="78">
        <v>8.0000000000000004E-4</v>
      </c>
      <c r="N19" s="78">
        <v>3.4500000000000003E-2</v>
      </c>
      <c r="O19" s="78">
        <v>7.7999999999999996E-3</v>
      </c>
    </row>
    <row r="20" spans="2:15">
      <c r="B20" t="s">
        <v>481</v>
      </c>
      <c r="C20" t="s">
        <v>482</v>
      </c>
      <c r="D20" t="s">
        <v>100</v>
      </c>
      <c r="E20" t="s">
        <v>123</v>
      </c>
      <c r="F20" t="s">
        <v>314</v>
      </c>
      <c r="G20" t="s">
        <v>303</v>
      </c>
      <c r="H20" t="s">
        <v>102</v>
      </c>
      <c r="I20" s="77">
        <v>1475000</v>
      </c>
      <c r="J20" s="77">
        <v>3151</v>
      </c>
      <c r="K20" s="77">
        <v>0</v>
      </c>
      <c r="L20" s="77">
        <v>46477.25</v>
      </c>
      <c r="M20" s="78">
        <v>8.9999999999999998E-4</v>
      </c>
      <c r="N20" s="78">
        <v>7.7899999999999997E-2</v>
      </c>
      <c r="O20" s="78">
        <v>1.7500000000000002E-2</v>
      </c>
    </row>
    <row r="21" spans="2:15">
      <c r="B21" t="s">
        <v>483</v>
      </c>
      <c r="C21" t="s">
        <v>484</v>
      </c>
      <c r="D21" t="s">
        <v>100</v>
      </c>
      <c r="E21" t="s">
        <v>123</v>
      </c>
      <c r="F21" t="s">
        <v>337</v>
      </c>
      <c r="G21" t="s">
        <v>303</v>
      </c>
      <c r="H21" t="s">
        <v>102</v>
      </c>
      <c r="I21" s="77">
        <v>1330000</v>
      </c>
      <c r="J21" s="77">
        <v>3389</v>
      </c>
      <c r="K21" s="77">
        <v>0</v>
      </c>
      <c r="L21" s="77">
        <v>45073.7</v>
      </c>
      <c r="M21" s="78">
        <v>1E-3</v>
      </c>
      <c r="N21" s="78">
        <v>7.5499999999999998E-2</v>
      </c>
      <c r="O21" s="78">
        <v>1.7000000000000001E-2</v>
      </c>
    </row>
    <row r="22" spans="2:15">
      <c r="B22" t="s">
        <v>485</v>
      </c>
      <c r="C22" t="s">
        <v>486</v>
      </c>
      <c r="D22" t="s">
        <v>100</v>
      </c>
      <c r="E22" t="s">
        <v>123</v>
      </c>
      <c r="F22" t="s">
        <v>487</v>
      </c>
      <c r="G22" t="s">
        <v>488</v>
      </c>
      <c r="H22" t="s">
        <v>102</v>
      </c>
      <c r="I22" s="77">
        <v>59500</v>
      </c>
      <c r="J22" s="77">
        <v>8800</v>
      </c>
      <c r="K22" s="77">
        <v>0</v>
      </c>
      <c r="L22" s="77">
        <v>5236</v>
      </c>
      <c r="M22" s="78">
        <v>1.1000000000000001E-3</v>
      </c>
      <c r="N22" s="78">
        <v>8.8000000000000005E-3</v>
      </c>
      <c r="O22" s="78">
        <v>2E-3</v>
      </c>
    </row>
    <row r="23" spans="2:15">
      <c r="B23" t="s">
        <v>489</v>
      </c>
      <c r="C23" t="s">
        <v>490</v>
      </c>
      <c r="D23" t="s">
        <v>100</v>
      </c>
      <c r="E23" t="s">
        <v>123</v>
      </c>
      <c r="F23" t="s">
        <v>491</v>
      </c>
      <c r="G23" t="s">
        <v>492</v>
      </c>
      <c r="H23" t="s">
        <v>102</v>
      </c>
      <c r="I23" s="77">
        <v>888500</v>
      </c>
      <c r="J23" s="77">
        <v>2107</v>
      </c>
      <c r="K23" s="77">
        <v>0</v>
      </c>
      <c r="L23" s="77">
        <v>18720.695</v>
      </c>
      <c r="M23" s="78">
        <v>6.9999999999999999E-4</v>
      </c>
      <c r="N23" s="78">
        <v>3.1399999999999997E-2</v>
      </c>
      <c r="O23" s="78">
        <v>7.1000000000000004E-3</v>
      </c>
    </row>
    <row r="24" spans="2:15">
      <c r="B24" t="s">
        <v>493</v>
      </c>
      <c r="C24" t="s">
        <v>494</v>
      </c>
      <c r="D24" t="s">
        <v>100</v>
      </c>
      <c r="E24" t="s">
        <v>123</v>
      </c>
      <c r="F24" t="s">
        <v>495</v>
      </c>
      <c r="G24" t="s">
        <v>333</v>
      </c>
      <c r="H24" t="s">
        <v>102</v>
      </c>
      <c r="I24" s="77">
        <v>202000</v>
      </c>
      <c r="J24" s="77">
        <v>2610</v>
      </c>
      <c r="K24" s="77">
        <v>0</v>
      </c>
      <c r="L24" s="77">
        <v>5272.2</v>
      </c>
      <c r="M24" s="78">
        <v>1.1000000000000001E-3</v>
      </c>
      <c r="N24" s="78">
        <v>8.8000000000000005E-3</v>
      </c>
      <c r="O24" s="78">
        <v>2E-3</v>
      </c>
    </row>
    <row r="25" spans="2:15">
      <c r="B25" t="s">
        <v>496</v>
      </c>
      <c r="C25" t="s">
        <v>497</v>
      </c>
      <c r="D25" t="s">
        <v>100</v>
      </c>
      <c r="E25" t="s">
        <v>123</v>
      </c>
      <c r="F25" t="s">
        <v>358</v>
      </c>
      <c r="G25" t="s">
        <v>333</v>
      </c>
      <c r="H25" t="s">
        <v>102</v>
      </c>
      <c r="I25" s="77">
        <v>165000</v>
      </c>
      <c r="J25" s="77">
        <v>1845</v>
      </c>
      <c r="K25" s="77">
        <v>0</v>
      </c>
      <c r="L25" s="77">
        <v>3044.25</v>
      </c>
      <c r="M25" s="78">
        <v>4.0000000000000002E-4</v>
      </c>
      <c r="N25" s="78">
        <v>5.1000000000000004E-3</v>
      </c>
      <c r="O25" s="78">
        <v>1.1000000000000001E-3</v>
      </c>
    </row>
    <row r="26" spans="2:15">
      <c r="B26" t="s">
        <v>498</v>
      </c>
      <c r="C26" t="s">
        <v>499</v>
      </c>
      <c r="D26" t="s">
        <v>100</v>
      </c>
      <c r="E26" t="s">
        <v>123</v>
      </c>
      <c r="F26" t="s">
        <v>500</v>
      </c>
      <c r="G26" t="s">
        <v>333</v>
      </c>
      <c r="H26" t="s">
        <v>102</v>
      </c>
      <c r="I26" s="77">
        <v>23250</v>
      </c>
      <c r="J26" s="77">
        <v>31500</v>
      </c>
      <c r="K26" s="77">
        <v>0</v>
      </c>
      <c r="L26" s="77">
        <v>7323.75</v>
      </c>
      <c r="M26" s="78">
        <v>8.9999999999999998E-4</v>
      </c>
      <c r="N26" s="78">
        <v>1.23E-2</v>
      </c>
      <c r="O26" s="78">
        <v>2.8E-3</v>
      </c>
    </row>
    <row r="27" spans="2:15">
      <c r="B27" t="s">
        <v>501</v>
      </c>
      <c r="C27" t="s">
        <v>502</v>
      </c>
      <c r="D27" t="s">
        <v>100</v>
      </c>
      <c r="E27" t="s">
        <v>123</v>
      </c>
      <c r="F27" t="s">
        <v>503</v>
      </c>
      <c r="G27" t="s">
        <v>333</v>
      </c>
      <c r="H27" t="s">
        <v>102</v>
      </c>
      <c r="I27" s="77">
        <v>32884</v>
      </c>
      <c r="J27" s="77">
        <v>916.2</v>
      </c>
      <c r="K27" s="77">
        <v>0</v>
      </c>
      <c r="L27" s="77">
        <v>301.283208</v>
      </c>
      <c r="M27" s="78">
        <v>0</v>
      </c>
      <c r="N27" s="78">
        <v>5.0000000000000001E-4</v>
      </c>
      <c r="O27" s="78">
        <v>1E-4</v>
      </c>
    </row>
    <row r="28" spans="2:15">
      <c r="B28" t="s">
        <v>504</v>
      </c>
      <c r="C28" t="s">
        <v>505</v>
      </c>
      <c r="D28" t="s">
        <v>100</v>
      </c>
      <c r="E28" t="s">
        <v>123</v>
      </c>
      <c r="F28" t="s">
        <v>367</v>
      </c>
      <c r="G28" t="s">
        <v>333</v>
      </c>
      <c r="H28" t="s">
        <v>102</v>
      </c>
      <c r="I28" s="77">
        <v>1000</v>
      </c>
      <c r="J28" s="77">
        <v>23790</v>
      </c>
      <c r="K28" s="77">
        <v>9.8524899999999995</v>
      </c>
      <c r="L28" s="77">
        <v>247.75248999999999</v>
      </c>
      <c r="M28" s="78">
        <v>0</v>
      </c>
      <c r="N28" s="78">
        <v>4.0000000000000002E-4</v>
      </c>
      <c r="O28" s="78">
        <v>1E-4</v>
      </c>
    </row>
    <row r="29" spans="2:15">
      <c r="B29" t="s">
        <v>506</v>
      </c>
      <c r="C29" t="s">
        <v>507</v>
      </c>
      <c r="D29" t="s">
        <v>100</v>
      </c>
      <c r="E29" t="s">
        <v>123</v>
      </c>
      <c r="F29" t="s">
        <v>354</v>
      </c>
      <c r="G29" t="s">
        <v>333</v>
      </c>
      <c r="H29" t="s">
        <v>102</v>
      </c>
      <c r="I29" s="77">
        <v>13750</v>
      </c>
      <c r="J29" s="77">
        <v>19540</v>
      </c>
      <c r="K29" s="77">
        <v>0</v>
      </c>
      <c r="L29" s="77">
        <v>2686.75</v>
      </c>
      <c r="M29" s="78">
        <v>1E-4</v>
      </c>
      <c r="N29" s="78">
        <v>4.4999999999999997E-3</v>
      </c>
      <c r="O29" s="78">
        <v>1E-3</v>
      </c>
    </row>
    <row r="30" spans="2:15">
      <c r="B30" s="79" t="s">
        <v>508</v>
      </c>
      <c r="E30" s="16"/>
      <c r="F30" s="16"/>
      <c r="G30" s="16"/>
      <c r="I30" s="81">
        <v>2037023.85</v>
      </c>
      <c r="K30" s="81">
        <v>0</v>
      </c>
      <c r="L30" s="81">
        <v>59612.793847499997</v>
      </c>
      <c r="N30" s="80">
        <v>9.9900000000000003E-2</v>
      </c>
      <c r="O30" s="80">
        <v>2.24E-2</v>
      </c>
    </row>
    <row r="31" spans="2:15">
      <c r="B31" t="s">
        <v>509</v>
      </c>
      <c r="C31" t="s">
        <v>510</v>
      </c>
      <c r="D31" t="s">
        <v>100</v>
      </c>
      <c r="E31" t="s">
        <v>123</v>
      </c>
      <c r="F31" t="s">
        <v>511</v>
      </c>
      <c r="G31" t="s">
        <v>474</v>
      </c>
      <c r="H31" t="s">
        <v>102</v>
      </c>
      <c r="I31" s="77">
        <v>32056</v>
      </c>
      <c r="J31" s="77">
        <v>5901</v>
      </c>
      <c r="K31" s="77">
        <v>0</v>
      </c>
      <c r="L31" s="77">
        <v>1891.62456</v>
      </c>
      <c r="M31" s="78">
        <v>4.0000000000000002E-4</v>
      </c>
      <c r="N31" s="78">
        <v>3.2000000000000002E-3</v>
      </c>
      <c r="O31" s="78">
        <v>6.9999999999999999E-4</v>
      </c>
    </row>
    <row r="32" spans="2:15">
      <c r="B32" t="s">
        <v>512</v>
      </c>
      <c r="C32" t="s">
        <v>513</v>
      </c>
      <c r="D32" t="s">
        <v>100</v>
      </c>
      <c r="E32" t="s">
        <v>123</v>
      </c>
      <c r="F32" t="s">
        <v>514</v>
      </c>
      <c r="G32" t="s">
        <v>474</v>
      </c>
      <c r="H32" t="s">
        <v>102</v>
      </c>
      <c r="I32" s="77">
        <v>40302</v>
      </c>
      <c r="J32" s="77">
        <v>8890</v>
      </c>
      <c r="K32" s="77">
        <v>0</v>
      </c>
      <c r="L32" s="77">
        <v>3582.8478</v>
      </c>
      <c r="M32" s="78">
        <v>5.9999999999999995E-4</v>
      </c>
      <c r="N32" s="78">
        <v>6.0000000000000001E-3</v>
      </c>
      <c r="O32" s="78">
        <v>1.2999999999999999E-3</v>
      </c>
    </row>
    <row r="33" spans="2:15">
      <c r="B33" t="s">
        <v>515</v>
      </c>
      <c r="C33" t="s">
        <v>516</v>
      </c>
      <c r="D33" t="s">
        <v>100</v>
      </c>
      <c r="E33" t="s">
        <v>123</v>
      </c>
      <c r="F33" t="s">
        <v>517</v>
      </c>
      <c r="G33" t="s">
        <v>518</v>
      </c>
      <c r="H33" t="s">
        <v>102</v>
      </c>
      <c r="I33" s="77">
        <v>17000</v>
      </c>
      <c r="J33" s="77">
        <v>9978</v>
      </c>
      <c r="K33" s="77">
        <v>0</v>
      </c>
      <c r="L33" s="77">
        <v>1696.26</v>
      </c>
      <c r="M33" s="78">
        <v>5.0000000000000001E-4</v>
      </c>
      <c r="N33" s="78">
        <v>2.8E-3</v>
      </c>
      <c r="O33" s="78">
        <v>5.9999999999999995E-4</v>
      </c>
    </row>
    <row r="34" spans="2:15">
      <c r="B34" t="s">
        <v>519</v>
      </c>
      <c r="C34" t="s">
        <v>520</v>
      </c>
      <c r="D34" t="s">
        <v>100</v>
      </c>
      <c r="E34" t="s">
        <v>123</v>
      </c>
      <c r="F34" t="s">
        <v>521</v>
      </c>
      <c r="G34" t="s">
        <v>488</v>
      </c>
      <c r="H34" t="s">
        <v>102</v>
      </c>
      <c r="I34" s="77">
        <v>19494</v>
      </c>
      <c r="J34" s="77">
        <v>11260</v>
      </c>
      <c r="K34" s="77">
        <v>0</v>
      </c>
      <c r="L34" s="77">
        <v>2195.0243999999998</v>
      </c>
      <c r="M34" s="78">
        <v>5.9999999999999995E-4</v>
      </c>
      <c r="N34" s="78">
        <v>3.7000000000000002E-3</v>
      </c>
      <c r="O34" s="78">
        <v>8.0000000000000004E-4</v>
      </c>
    </row>
    <row r="35" spans="2:15">
      <c r="B35" t="s">
        <v>522</v>
      </c>
      <c r="C35" t="s">
        <v>523</v>
      </c>
      <c r="D35" t="s">
        <v>100</v>
      </c>
      <c r="E35" t="s">
        <v>123</v>
      </c>
      <c r="F35" t="s">
        <v>524</v>
      </c>
      <c r="G35" t="s">
        <v>525</v>
      </c>
      <c r="H35" t="s">
        <v>102</v>
      </c>
      <c r="I35" s="77">
        <v>313000</v>
      </c>
      <c r="J35" s="77">
        <v>2350</v>
      </c>
      <c r="K35" s="77">
        <v>0</v>
      </c>
      <c r="L35" s="77">
        <v>7355.5</v>
      </c>
      <c r="M35" s="78">
        <v>3.2000000000000002E-3</v>
      </c>
      <c r="N35" s="78">
        <v>1.23E-2</v>
      </c>
      <c r="O35" s="78">
        <v>2.8E-3</v>
      </c>
    </row>
    <row r="36" spans="2:15">
      <c r="B36" t="s">
        <v>526</v>
      </c>
      <c r="C36" t="s">
        <v>527</v>
      </c>
      <c r="D36" t="s">
        <v>100</v>
      </c>
      <c r="E36" t="s">
        <v>123</v>
      </c>
      <c r="F36" t="s">
        <v>528</v>
      </c>
      <c r="G36" t="s">
        <v>525</v>
      </c>
      <c r="H36" t="s">
        <v>102</v>
      </c>
      <c r="I36" s="77">
        <v>6379</v>
      </c>
      <c r="J36" s="77">
        <v>11980</v>
      </c>
      <c r="K36" s="77">
        <v>0</v>
      </c>
      <c r="L36" s="77">
        <v>764.20420000000001</v>
      </c>
      <c r="M36" s="78">
        <v>5.0000000000000001E-4</v>
      </c>
      <c r="N36" s="78">
        <v>1.2999999999999999E-3</v>
      </c>
      <c r="O36" s="78">
        <v>2.9999999999999997E-4</v>
      </c>
    </row>
    <row r="37" spans="2:15">
      <c r="B37" t="s">
        <v>529</v>
      </c>
      <c r="C37" t="s">
        <v>530</v>
      </c>
      <c r="D37" t="s">
        <v>100</v>
      </c>
      <c r="E37" t="s">
        <v>123</v>
      </c>
      <c r="F37" t="s">
        <v>531</v>
      </c>
      <c r="G37" t="s">
        <v>532</v>
      </c>
      <c r="H37" t="s">
        <v>102</v>
      </c>
      <c r="I37" s="77">
        <v>410000</v>
      </c>
      <c r="J37" s="77">
        <v>1178</v>
      </c>
      <c r="K37" s="77">
        <v>0</v>
      </c>
      <c r="L37" s="77">
        <v>4829.8</v>
      </c>
      <c r="M37" s="78">
        <v>3.3E-3</v>
      </c>
      <c r="N37" s="78">
        <v>8.0999999999999996E-3</v>
      </c>
      <c r="O37" s="78">
        <v>1.8E-3</v>
      </c>
    </row>
    <row r="38" spans="2:15">
      <c r="B38" t="s">
        <v>533</v>
      </c>
      <c r="C38" t="s">
        <v>534</v>
      </c>
      <c r="D38" t="s">
        <v>100</v>
      </c>
      <c r="E38" t="s">
        <v>123</v>
      </c>
      <c r="F38" t="s">
        <v>535</v>
      </c>
      <c r="G38" t="s">
        <v>333</v>
      </c>
      <c r="H38" t="s">
        <v>102</v>
      </c>
      <c r="I38" s="77">
        <v>580000</v>
      </c>
      <c r="J38" s="77">
        <v>1555</v>
      </c>
      <c r="K38" s="77">
        <v>0</v>
      </c>
      <c r="L38" s="77">
        <v>9019</v>
      </c>
      <c r="M38" s="78">
        <v>3.0000000000000001E-3</v>
      </c>
      <c r="N38" s="78">
        <v>1.5100000000000001E-2</v>
      </c>
      <c r="O38" s="78">
        <v>3.3999999999999998E-3</v>
      </c>
    </row>
    <row r="39" spans="2:15">
      <c r="B39" t="s">
        <v>536</v>
      </c>
      <c r="C39" t="s">
        <v>537</v>
      </c>
      <c r="D39" t="s">
        <v>100</v>
      </c>
      <c r="E39" t="s">
        <v>123</v>
      </c>
      <c r="F39" t="s">
        <v>538</v>
      </c>
      <c r="G39" t="s">
        <v>333</v>
      </c>
      <c r="H39" t="s">
        <v>102</v>
      </c>
      <c r="I39" s="77">
        <v>21960</v>
      </c>
      <c r="J39" s="77">
        <v>6786</v>
      </c>
      <c r="K39" s="77">
        <v>0</v>
      </c>
      <c r="L39" s="77">
        <v>1490.2056</v>
      </c>
      <c r="M39" s="78">
        <v>1.5E-3</v>
      </c>
      <c r="N39" s="78">
        <v>2.5000000000000001E-3</v>
      </c>
      <c r="O39" s="78">
        <v>5.9999999999999995E-4</v>
      </c>
    </row>
    <row r="40" spans="2:15">
      <c r="B40" t="s">
        <v>539</v>
      </c>
      <c r="C40" t="s">
        <v>540</v>
      </c>
      <c r="D40" t="s">
        <v>100</v>
      </c>
      <c r="E40" t="s">
        <v>123</v>
      </c>
      <c r="F40" t="s">
        <v>541</v>
      </c>
      <c r="G40" t="s">
        <v>380</v>
      </c>
      <c r="H40" t="s">
        <v>102</v>
      </c>
      <c r="I40" s="77">
        <v>41314</v>
      </c>
      <c r="J40" s="77">
        <v>26410</v>
      </c>
      <c r="K40" s="77">
        <v>0</v>
      </c>
      <c r="L40" s="77">
        <v>10911.027400000001</v>
      </c>
      <c r="M40" s="78">
        <v>3.0000000000000001E-3</v>
      </c>
      <c r="N40" s="78">
        <v>1.83E-2</v>
      </c>
      <c r="O40" s="78">
        <v>4.1000000000000003E-3</v>
      </c>
    </row>
    <row r="41" spans="2:15">
      <c r="B41" t="s">
        <v>542</v>
      </c>
      <c r="C41" t="s">
        <v>543</v>
      </c>
      <c r="D41" t="s">
        <v>100</v>
      </c>
      <c r="E41" t="s">
        <v>123</v>
      </c>
      <c r="F41" t="s">
        <v>544</v>
      </c>
      <c r="G41" t="s">
        <v>380</v>
      </c>
      <c r="H41" t="s">
        <v>102</v>
      </c>
      <c r="I41" s="77">
        <v>3500</v>
      </c>
      <c r="J41" s="77">
        <v>21820</v>
      </c>
      <c r="K41" s="77">
        <v>0</v>
      </c>
      <c r="L41" s="77">
        <v>763.7</v>
      </c>
      <c r="M41" s="78">
        <v>2.9999999999999997E-4</v>
      </c>
      <c r="N41" s="78">
        <v>1.2999999999999999E-3</v>
      </c>
      <c r="O41" s="78">
        <v>2.9999999999999997E-4</v>
      </c>
    </row>
    <row r="42" spans="2:15">
      <c r="B42" t="s">
        <v>545</v>
      </c>
      <c r="C42" t="s">
        <v>546</v>
      </c>
      <c r="D42" t="s">
        <v>100</v>
      </c>
      <c r="E42" t="s">
        <v>123</v>
      </c>
      <c r="F42" t="s">
        <v>379</v>
      </c>
      <c r="G42" t="s">
        <v>380</v>
      </c>
      <c r="H42" t="s">
        <v>102</v>
      </c>
      <c r="I42" s="77">
        <v>465000</v>
      </c>
      <c r="J42" s="77">
        <v>1769</v>
      </c>
      <c r="K42" s="77">
        <v>0</v>
      </c>
      <c r="L42" s="77">
        <v>8225.85</v>
      </c>
      <c r="M42" s="78">
        <v>1.6999999999999999E-3</v>
      </c>
      <c r="N42" s="78">
        <v>1.38E-2</v>
      </c>
      <c r="O42" s="78">
        <v>3.0999999999999999E-3</v>
      </c>
    </row>
    <row r="43" spans="2:15">
      <c r="B43" t="s">
        <v>547</v>
      </c>
      <c r="C43" t="s">
        <v>548</v>
      </c>
      <c r="D43" t="s">
        <v>100</v>
      </c>
      <c r="E43" t="s">
        <v>123</v>
      </c>
      <c r="F43" t="s">
        <v>549</v>
      </c>
      <c r="G43" t="s">
        <v>550</v>
      </c>
      <c r="H43" t="s">
        <v>102</v>
      </c>
      <c r="I43" s="77">
        <v>30356</v>
      </c>
      <c r="J43" s="77">
        <v>19750</v>
      </c>
      <c r="K43" s="77">
        <v>0</v>
      </c>
      <c r="L43" s="77">
        <v>5995.31</v>
      </c>
      <c r="M43" s="78">
        <v>1.2999999999999999E-3</v>
      </c>
      <c r="N43" s="78">
        <v>0.01</v>
      </c>
      <c r="O43" s="78">
        <v>2.3E-3</v>
      </c>
    </row>
    <row r="44" spans="2:15">
      <c r="B44" t="s">
        <v>551</v>
      </c>
      <c r="C44" t="s">
        <v>552</v>
      </c>
      <c r="D44" t="s">
        <v>100</v>
      </c>
      <c r="E44" t="s">
        <v>123</v>
      </c>
      <c r="F44" t="s">
        <v>553</v>
      </c>
      <c r="G44" t="s">
        <v>554</v>
      </c>
      <c r="H44" t="s">
        <v>102</v>
      </c>
      <c r="I44" s="77">
        <v>56662.85</v>
      </c>
      <c r="J44" s="77">
        <v>1575</v>
      </c>
      <c r="K44" s="77">
        <v>0</v>
      </c>
      <c r="L44" s="77">
        <v>892.43988750000005</v>
      </c>
      <c r="M44" s="78">
        <v>2.9999999999999997E-4</v>
      </c>
      <c r="N44" s="78">
        <v>1.5E-3</v>
      </c>
      <c r="O44" s="78">
        <v>2.9999999999999997E-4</v>
      </c>
    </row>
    <row r="45" spans="2:15">
      <c r="B45" s="79" t="s">
        <v>555</v>
      </c>
      <c r="E45" s="16"/>
      <c r="F45" s="16"/>
      <c r="G45" s="16"/>
      <c r="I45" s="81">
        <v>1871404.64</v>
      </c>
      <c r="K45" s="81">
        <v>18.053730000000002</v>
      </c>
      <c r="L45" s="81">
        <v>19909.674639860001</v>
      </c>
      <c r="N45" s="80">
        <v>3.3399999999999999E-2</v>
      </c>
      <c r="O45" s="80">
        <v>7.4999999999999997E-3</v>
      </c>
    </row>
    <row r="46" spans="2:15">
      <c r="B46" t="s">
        <v>556</v>
      </c>
      <c r="C46" t="s">
        <v>557</v>
      </c>
      <c r="D46" t="s">
        <v>100</v>
      </c>
      <c r="E46" t="s">
        <v>123</v>
      </c>
      <c r="F46" t="s">
        <v>558</v>
      </c>
      <c r="G46" t="s">
        <v>559</v>
      </c>
      <c r="H46" t="s">
        <v>102</v>
      </c>
      <c r="I46" s="77">
        <v>59000.35</v>
      </c>
      <c r="J46" s="77">
        <v>2701</v>
      </c>
      <c r="K46" s="77">
        <v>0</v>
      </c>
      <c r="L46" s="77">
        <v>1593.5994535</v>
      </c>
      <c r="M46" s="78">
        <v>1.8E-3</v>
      </c>
      <c r="N46" s="78">
        <v>2.7000000000000001E-3</v>
      </c>
      <c r="O46" s="78">
        <v>5.9999999999999995E-4</v>
      </c>
    </row>
    <row r="47" spans="2:15">
      <c r="B47" t="s">
        <v>560</v>
      </c>
      <c r="C47" t="s">
        <v>561</v>
      </c>
      <c r="D47" t="s">
        <v>100</v>
      </c>
      <c r="E47" t="s">
        <v>123</v>
      </c>
      <c r="F47" t="s">
        <v>562</v>
      </c>
      <c r="G47" t="s">
        <v>559</v>
      </c>
      <c r="H47" t="s">
        <v>102</v>
      </c>
      <c r="I47" s="77">
        <v>46000</v>
      </c>
      <c r="J47" s="77">
        <v>4082</v>
      </c>
      <c r="K47" s="77">
        <v>18.053730000000002</v>
      </c>
      <c r="L47" s="77">
        <v>1895.7737299999999</v>
      </c>
      <c r="M47" s="78">
        <v>8.0000000000000004E-4</v>
      </c>
      <c r="N47" s="78">
        <v>3.2000000000000002E-3</v>
      </c>
      <c r="O47" s="78">
        <v>6.9999999999999999E-4</v>
      </c>
    </row>
    <row r="48" spans="2:15">
      <c r="B48" t="s">
        <v>563</v>
      </c>
      <c r="C48" t="s">
        <v>564</v>
      </c>
      <c r="D48" t="s">
        <v>100</v>
      </c>
      <c r="E48" t="s">
        <v>123</v>
      </c>
      <c r="F48" t="s">
        <v>565</v>
      </c>
      <c r="G48" t="s">
        <v>566</v>
      </c>
      <c r="H48" t="s">
        <v>102</v>
      </c>
      <c r="I48" s="77">
        <v>272722</v>
      </c>
      <c r="J48" s="77">
        <v>1082</v>
      </c>
      <c r="K48" s="77">
        <v>0</v>
      </c>
      <c r="L48" s="77">
        <v>2950.8520400000002</v>
      </c>
      <c r="M48" s="78">
        <v>4.4999999999999997E-3</v>
      </c>
      <c r="N48" s="78">
        <v>4.8999999999999998E-3</v>
      </c>
      <c r="O48" s="78">
        <v>1.1000000000000001E-3</v>
      </c>
    </row>
    <row r="49" spans="2:15">
      <c r="B49" t="s">
        <v>567</v>
      </c>
      <c r="C49" t="s">
        <v>568</v>
      </c>
      <c r="D49" t="s">
        <v>100</v>
      </c>
      <c r="E49" t="s">
        <v>123</v>
      </c>
      <c r="F49" t="s">
        <v>569</v>
      </c>
      <c r="G49" t="s">
        <v>518</v>
      </c>
      <c r="H49" t="s">
        <v>102</v>
      </c>
      <c r="I49" s="77">
        <v>409714.29</v>
      </c>
      <c r="J49" s="77">
        <v>48.4</v>
      </c>
      <c r="K49" s="77">
        <v>0</v>
      </c>
      <c r="L49" s="77">
        <v>198.30171636</v>
      </c>
      <c r="M49" s="78">
        <v>2.3E-3</v>
      </c>
      <c r="N49" s="78">
        <v>2.9999999999999997E-4</v>
      </c>
      <c r="O49" s="78">
        <v>1E-4</v>
      </c>
    </row>
    <row r="50" spans="2:15">
      <c r="B50" t="s">
        <v>570</v>
      </c>
      <c r="C50" t="s">
        <v>571</v>
      </c>
      <c r="D50" t="s">
        <v>100</v>
      </c>
      <c r="E50" t="s">
        <v>123</v>
      </c>
      <c r="F50" t="s">
        <v>572</v>
      </c>
      <c r="G50" t="s">
        <v>488</v>
      </c>
      <c r="H50" t="s">
        <v>102</v>
      </c>
      <c r="I50" s="77">
        <v>31992</v>
      </c>
      <c r="J50" s="77">
        <v>9315</v>
      </c>
      <c r="K50" s="77">
        <v>0</v>
      </c>
      <c r="L50" s="77">
        <v>2980.0547999999999</v>
      </c>
      <c r="M50" s="78">
        <v>1.2999999999999999E-3</v>
      </c>
      <c r="N50" s="78">
        <v>5.0000000000000001E-3</v>
      </c>
      <c r="O50" s="78">
        <v>1.1000000000000001E-3</v>
      </c>
    </row>
    <row r="51" spans="2:15">
      <c r="B51" t="s">
        <v>573</v>
      </c>
      <c r="C51" t="s">
        <v>574</v>
      </c>
      <c r="D51" t="s">
        <v>100</v>
      </c>
      <c r="E51" t="s">
        <v>123</v>
      </c>
      <c r="F51" t="s">
        <v>575</v>
      </c>
      <c r="G51" t="s">
        <v>576</v>
      </c>
      <c r="H51" t="s">
        <v>102</v>
      </c>
      <c r="I51" s="77">
        <v>25240</v>
      </c>
      <c r="J51" s="77">
        <v>2502</v>
      </c>
      <c r="K51" s="77">
        <v>0</v>
      </c>
      <c r="L51" s="77">
        <v>631.50480000000005</v>
      </c>
      <c r="M51" s="78">
        <v>1.4E-3</v>
      </c>
      <c r="N51" s="78">
        <v>1.1000000000000001E-3</v>
      </c>
      <c r="O51" s="78">
        <v>2.0000000000000001E-4</v>
      </c>
    </row>
    <row r="52" spans="2:15">
      <c r="B52" t="s">
        <v>577</v>
      </c>
      <c r="C52" t="s">
        <v>578</v>
      </c>
      <c r="D52" t="s">
        <v>100</v>
      </c>
      <c r="E52" t="s">
        <v>123</v>
      </c>
      <c r="F52" t="s">
        <v>579</v>
      </c>
      <c r="G52" t="s">
        <v>333</v>
      </c>
      <c r="H52" t="s">
        <v>102</v>
      </c>
      <c r="I52" s="77">
        <v>30736</v>
      </c>
      <c r="J52" s="77">
        <v>16710</v>
      </c>
      <c r="K52" s="77">
        <v>0</v>
      </c>
      <c r="L52" s="77">
        <v>5135.9856</v>
      </c>
      <c r="M52" s="78">
        <v>1.6999999999999999E-3</v>
      </c>
      <c r="N52" s="78">
        <v>8.6E-3</v>
      </c>
      <c r="O52" s="78">
        <v>1.9E-3</v>
      </c>
    </row>
    <row r="53" spans="2:15">
      <c r="B53" t="s">
        <v>580</v>
      </c>
      <c r="C53" t="s">
        <v>581</v>
      </c>
      <c r="D53" t="s">
        <v>100</v>
      </c>
      <c r="E53" t="s">
        <v>123</v>
      </c>
      <c r="F53" t="s">
        <v>582</v>
      </c>
      <c r="G53" t="s">
        <v>380</v>
      </c>
      <c r="H53" t="s">
        <v>102</v>
      </c>
      <c r="I53" s="77">
        <v>58500</v>
      </c>
      <c r="J53" s="77">
        <v>4109</v>
      </c>
      <c r="K53" s="77">
        <v>0</v>
      </c>
      <c r="L53" s="77">
        <v>2403.7649999999999</v>
      </c>
      <c r="M53" s="78">
        <v>2.3E-3</v>
      </c>
      <c r="N53" s="78">
        <v>4.0000000000000001E-3</v>
      </c>
      <c r="O53" s="78">
        <v>8.9999999999999998E-4</v>
      </c>
    </row>
    <row r="54" spans="2:15">
      <c r="B54" t="s">
        <v>583</v>
      </c>
      <c r="C54" t="s">
        <v>584</v>
      </c>
      <c r="D54" t="s">
        <v>100</v>
      </c>
      <c r="E54" t="s">
        <v>123</v>
      </c>
      <c r="F54" t="s">
        <v>585</v>
      </c>
      <c r="G54" t="s">
        <v>586</v>
      </c>
      <c r="H54" t="s">
        <v>102</v>
      </c>
      <c r="I54" s="77">
        <v>600000</v>
      </c>
      <c r="J54" s="77">
        <v>72</v>
      </c>
      <c r="K54" s="77">
        <v>0</v>
      </c>
      <c r="L54" s="77">
        <v>432</v>
      </c>
      <c r="M54" s="78">
        <v>3.7000000000000002E-3</v>
      </c>
      <c r="N54" s="78">
        <v>6.9999999999999999E-4</v>
      </c>
      <c r="O54" s="78">
        <v>2.0000000000000001E-4</v>
      </c>
    </row>
    <row r="55" spans="2:15">
      <c r="B55" t="s">
        <v>587</v>
      </c>
      <c r="C55" t="s">
        <v>588</v>
      </c>
      <c r="D55" t="s">
        <v>100</v>
      </c>
      <c r="E55" t="s">
        <v>123</v>
      </c>
      <c r="F55" t="s">
        <v>589</v>
      </c>
      <c r="G55" t="s">
        <v>586</v>
      </c>
      <c r="H55" t="s">
        <v>102</v>
      </c>
      <c r="I55" s="77">
        <v>337500</v>
      </c>
      <c r="J55" s="77">
        <v>500.1</v>
      </c>
      <c r="K55" s="77">
        <v>0</v>
      </c>
      <c r="L55" s="77">
        <v>1687.8375000000001</v>
      </c>
      <c r="M55" s="78">
        <v>3.7000000000000002E-3</v>
      </c>
      <c r="N55" s="78">
        <v>2.8E-3</v>
      </c>
      <c r="O55" s="78">
        <v>5.9999999999999995E-4</v>
      </c>
    </row>
    <row r="56" spans="2:15">
      <c r="B56" s="79" t="s">
        <v>590</v>
      </c>
      <c r="E56" s="16"/>
      <c r="F56" s="16"/>
      <c r="G56" s="16"/>
      <c r="I56" s="81">
        <v>0</v>
      </c>
      <c r="K56" s="81">
        <v>0</v>
      </c>
      <c r="L56" s="81">
        <v>0</v>
      </c>
      <c r="N56" s="80">
        <v>0</v>
      </c>
      <c r="O56" s="80">
        <v>0</v>
      </c>
    </row>
    <row r="57" spans="2:15">
      <c r="B57" t="s">
        <v>226</v>
      </c>
      <c r="C57" t="s">
        <v>226</v>
      </c>
      <c r="E57" s="16"/>
      <c r="F57" s="16"/>
      <c r="G57" t="s">
        <v>226</v>
      </c>
      <c r="H57" t="s">
        <v>226</v>
      </c>
      <c r="I57" s="77">
        <v>0</v>
      </c>
      <c r="J57" s="77">
        <v>0</v>
      </c>
      <c r="L57" s="77">
        <v>0</v>
      </c>
      <c r="M57" s="78">
        <v>0</v>
      </c>
      <c r="N57" s="78">
        <v>0</v>
      </c>
      <c r="O57" s="78">
        <v>0</v>
      </c>
    </row>
    <row r="58" spans="2:15">
      <c r="B58" s="79" t="s">
        <v>231</v>
      </c>
      <c r="E58" s="16"/>
      <c r="F58" s="16"/>
      <c r="G58" s="16"/>
      <c r="I58" s="81">
        <v>1423337.25</v>
      </c>
      <c r="K58" s="81">
        <v>246.56360000000001</v>
      </c>
      <c r="L58" s="81">
        <v>329484.01203620498</v>
      </c>
      <c r="N58" s="80">
        <v>0.55220000000000002</v>
      </c>
      <c r="O58" s="80">
        <v>0.1241</v>
      </c>
    </row>
    <row r="59" spans="2:15">
      <c r="B59" s="79" t="s">
        <v>298</v>
      </c>
      <c r="E59" s="16"/>
      <c r="F59" s="16"/>
      <c r="G59" s="16"/>
      <c r="I59" s="81">
        <v>0</v>
      </c>
      <c r="K59" s="81">
        <v>0</v>
      </c>
      <c r="L59" s="81">
        <v>0</v>
      </c>
      <c r="N59" s="80">
        <v>0</v>
      </c>
      <c r="O59" s="80">
        <v>0</v>
      </c>
    </row>
    <row r="60" spans="2:15">
      <c r="B60" t="s">
        <v>226</v>
      </c>
      <c r="C60" t="s">
        <v>226</v>
      </c>
      <c r="E60" s="16"/>
      <c r="F60" s="16"/>
      <c r="G60" t="s">
        <v>226</v>
      </c>
      <c r="H60" t="s">
        <v>226</v>
      </c>
      <c r="I60" s="77">
        <v>0</v>
      </c>
      <c r="J60" s="77">
        <v>0</v>
      </c>
      <c r="L60" s="77">
        <v>0</v>
      </c>
      <c r="M60" s="78">
        <v>0</v>
      </c>
      <c r="N60" s="78">
        <v>0</v>
      </c>
      <c r="O60" s="78">
        <v>0</v>
      </c>
    </row>
    <row r="61" spans="2:15">
      <c r="B61" s="79" t="s">
        <v>299</v>
      </c>
      <c r="E61" s="16"/>
      <c r="F61" s="16"/>
      <c r="G61" s="16"/>
      <c r="I61" s="81">
        <v>1423337.25</v>
      </c>
      <c r="K61" s="81">
        <v>246.56360000000001</v>
      </c>
      <c r="L61" s="81">
        <v>329484.01203620498</v>
      </c>
      <c r="N61" s="80">
        <v>0.55220000000000002</v>
      </c>
      <c r="O61" s="80">
        <v>0.1241</v>
      </c>
    </row>
    <row r="62" spans="2:15">
      <c r="B62" t="s">
        <v>591</v>
      </c>
      <c r="C62" t="s">
        <v>592</v>
      </c>
      <c r="D62" t="s">
        <v>397</v>
      </c>
      <c r="E62" t="s">
        <v>341</v>
      </c>
      <c r="F62" t="s">
        <v>593</v>
      </c>
      <c r="G62" t="s">
        <v>594</v>
      </c>
      <c r="H62" t="s">
        <v>106</v>
      </c>
      <c r="I62" s="77">
        <v>74150</v>
      </c>
      <c r="J62" s="77">
        <v>2738</v>
      </c>
      <c r="K62" s="77">
        <v>0</v>
      </c>
      <c r="L62" s="77">
        <v>7763.5880479999996</v>
      </c>
      <c r="M62" s="78">
        <v>0</v>
      </c>
      <c r="N62" s="78">
        <v>1.2999999999999999E-2</v>
      </c>
      <c r="O62" s="78">
        <v>2.8999999999999998E-3</v>
      </c>
    </row>
    <row r="63" spans="2:15">
      <c r="B63" t="s">
        <v>595</v>
      </c>
      <c r="C63" t="s">
        <v>596</v>
      </c>
      <c r="D63" t="s">
        <v>397</v>
      </c>
      <c r="E63" t="s">
        <v>341</v>
      </c>
      <c r="F63" t="s">
        <v>597</v>
      </c>
      <c r="G63" t="s">
        <v>594</v>
      </c>
      <c r="H63" t="s">
        <v>106</v>
      </c>
      <c r="I63" s="77">
        <v>51500</v>
      </c>
      <c r="J63" s="77">
        <v>4113</v>
      </c>
      <c r="K63" s="77">
        <v>0</v>
      </c>
      <c r="L63" s="77">
        <v>8099.97768</v>
      </c>
      <c r="M63" s="78">
        <v>0</v>
      </c>
      <c r="N63" s="78">
        <v>1.3599999999999999E-2</v>
      </c>
      <c r="O63" s="78">
        <v>3.0999999999999999E-3</v>
      </c>
    </row>
    <row r="64" spans="2:15">
      <c r="B64" t="s">
        <v>598</v>
      </c>
      <c r="C64" t="s">
        <v>599</v>
      </c>
      <c r="D64" t="s">
        <v>397</v>
      </c>
      <c r="E64" t="s">
        <v>341</v>
      </c>
      <c r="F64" t="s">
        <v>600</v>
      </c>
      <c r="G64" t="s">
        <v>594</v>
      </c>
      <c r="H64" t="s">
        <v>106</v>
      </c>
      <c r="I64" s="77">
        <v>14375</v>
      </c>
      <c r="J64" s="77">
        <v>14502</v>
      </c>
      <c r="K64" s="77">
        <v>0</v>
      </c>
      <c r="L64" s="77">
        <v>7971.7493999999997</v>
      </c>
      <c r="M64" s="78">
        <v>0</v>
      </c>
      <c r="N64" s="78">
        <v>1.34E-2</v>
      </c>
      <c r="O64" s="78">
        <v>3.0000000000000001E-3</v>
      </c>
    </row>
    <row r="65" spans="2:15">
      <c r="B65" t="s">
        <v>601</v>
      </c>
      <c r="C65" t="s">
        <v>602</v>
      </c>
      <c r="D65" t="s">
        <v>397</v>
      </c>
      <c r="E65" t="s">
        <v>341</v>
      </c>
      <c r="F65" t="s">
        <v>603</v>
      </c>
      <c r="G65" t="s">
        <v>594</v>
      </c>
      <c r="H65" t="s">
        <v>106</v>
      </c>
      <c r="I65" s="77">
        <v>50500</v>
      </c>
      <c r="J65" s="77">
        <v>4086</v>
      </c>
      <c r="K65" s="77">
        <v>0</v>
      </c>
      <c r="L65" s="77">
        <v>7890.5563199999997</v>
      </c>
      <c r="M65" s="78">
        <v>0</v>
      </c>
      <c r="N65" s="78">
        <v>1.32E-2</v>
      </c>
      <c r="O65" s="78">
        <v>3.0000000000000001E-3</v>
      </c>
    </row>
    <row r="66" spans="2:15">
      <c r="B66" t="s">
        <v>604</v>
      </c>
      <c r="C66" t="s">
        <v>605</v>
      </c>
      <c r="D66" t="s">
        <v>123</v>
      </c>
      <c r="E66" t="s">
        <v>341</v>
      </c>
      <c r="F66" t="s">
        <v>606</v>
      </c>
      <c r="G66" t="s">
        <v>407</v>
      </c>
      <c r="H66" t="s">
        <v>110</v>
      </c>
      <c r="I66" s="77">
        <v>42630</v>
      </c>
      <c r="J66" s="77">
        <v>6043</v>
      </c>
      <c r="K66" s="77">
        <v>0</v>
      </c>
      <c r="L66" s="77">
        <v>10441.31615079</v>
      </c>
      <c r="M66" s="78">
        <v>0</v>
      </c>
      <c r="N66" s="78">
        <v>1.7500000000000002E-2</v>
      </c>
      <c r="O66" s="78">
        <v>3.8999999999999998E-3</v>
      </c>
    </row>
    <row r="67" spans="2:15">
      <c r="B67" t="s">
        <v>607</v>
      </c>
      <c r="C67" t="s">
        <v>608</v>
      </c>
      <c r="D67" t="s">
        <v>123</v>
      </c>
      <c r="E67" t="s">
        <v>341</v>
      </c>
      <c r="F67" t="s">
        <v>609</v>
      </c>
      <c r="G67" t="s">
        <v>407</v>
      </c>
      <c r="H67" t="s">
        <v>110</v>
      </c>
      <c r="I67" s="77">
        <v>137250</v>
      </c>
      <c r="J67" s="77">
        <v>1169.2</v>
      </c>
      <c r="K67" s="77">
        <v>0</v>
      </c>
      <c r="L67" s="77">
        <v>6504.1190036999997</v>
      </c>
      <c r="M67" s="78">
        <v>0</v>
      </c>
      <c r="N67" s="78">
        <v>1.09E-2</v>
      </c>
      <c r="O67" s="78">
        <v>2.3999999999999998E-3</v>
      </c>
    </row>
    <row r="68" spans="2:15">
      <c r="B68" t="s">
        <v>610</v>
      </c>
      <c r="C68" t="s">
        <v>611</v>
      </c>
      <c r="D68" t="s">
        <v>123</v>
      </c>
      <c r="E68" t="s">
        <v>341</v>
      </c>
      <c r="F68" t="s">
        <v>612</v>
      </c>
      <c r="G68" t="s">
        <v>613</v>
      </c>
      <c r="H68" t="s">
        <v>202</v>
      </c>
      <c r="I68" s="77">
        <v>217500</v>
      </c>
      <c r="J68" s="77">
        <v>18955</v>
      </c>
      <c r="K68" s="77">
        <v>0</v>
      </c>
      <c r="L68" s="77">
        <v>14841.764999999999</v>
      </c>
      <c r="M68" s="78">
        <v>4.0000000000000002E-4</v>
      </c>
      <c r="N68" s="78">
        <v>2.4899999999999999E-2</v>
      </c>
      <c r="O68" s="78">
        <v>5.5999999999999999E-3</v>
      </c>
    </row>
    <row r="69" spans="2:15">
      <c r="B69" t="s">
        <v>614</v>
      </c>
      <c r="C69" t="s">
        <v>615</v>
      </c>
      <c r="D69" t="s">
        <v>123</v>
      </c>
      <c r="E69" t="s">
        <v>341</v>
      </c>
      <c r="F69" t="s">
        <v>616</v>
      </c>
      <c r="G69" t="s">
        <v>617</v>
      </c>
      <c r="H69" t="s">
        <v>110</v>
      </c>
      <c r="I69" s="77">
        <v>17900</v>
      </c>
      <c r="J69" s="77">
        <v>8346</v>
      </c>
      <c r="K69" s="77">
        <v>0</v>
      </c>
      <c r="L69" s="77">
        <v>6055.0638953999996</v>
      </c>
      <c r="M69" s="78">
        <v>0</v>
      </c>
      <c r="N69" s="78">
        <v>1.01E-2</v>
      </c>
      <c r="O69" s="78">
        <v>2.3E-3</v>
      </c>
    </row>
    <row r="70" spans="2:15">
      <c r="B70" t="s">
        <v>618</v>
      </c>
      <c r="C70" t="s">
        <v>619</v>
      </c>
      <c r="D70" t="s">
        <v>123</v>
      </c>
      <c r="E70" t="s">
        <v>341</v>
      </c>
      <c r="F70" t="s">
        <v>620</v>
      </c>
      <c r="G70" t="s">
        <v>617</v>
      </c>
      <c r="H70" t="s">
        <v>200</v>
      </c>
      <c r="I70" s="77">
        <v>51000</v>
      </c>
      <c r="J70" s="77">
        <v>10374</v>
      </c>
      <c r="K70" s="77">
        <v>0</v>
      </c>
      <c r="L70" s="77">
        <v>22221.108</v>
      </c>
      <c r="M70" s="78">
        <v>0</v>
      </c>
      <c r="N70" s="78">
        <v>3.7199999999999997E-2</v>
      </c>
      <c r="O70" s="78">
        <v>8.3999999999999995E-3</v>
      </c>
    </row>
    <row r="71" spans="2:15">
      <c r="B71" t="s">
        <v>621</v>
      </c>
      <c r="C71" t="s">
        <v>622</v>
      </c>
      <c r="D71" t="s">
        <v>397</v>
      </c>
      <c r="E71" t="s">
        <v>341</v>
      </c>
      <c r="F71" t="s">
        <v>623</v>
      </c>
      <c r="G71" t="s">
        <v>448</v>
      </c>
      <c r="H71" t="s">
        <v>106</v>
      </c>
      <c r="I71" s="77">
        <v>21900</v>
      </c>
      <c r="J71" s="77">
        <v>6888</v>
      </c>
      <c r="K71" s="77">
        <v>0</v>
      </c>
      <c r="L71" s="77">
        <v>5768.3969280000001</v>
      </c>
      <c r="M71" s="78">
        <v>0</v>
      </c>
      <c r="N71" s="78">
        <v>9.7000000000000003E-3</v>
      </c>
      <c r="O71" s="78">
        <v>2.2000000000000001E-3</v>
      </c>
    </row>
    <row r="72" spans="2:15">
      <c r="B72" t="s">
        <v>624</v>
      </c>
      <c r="C72" t="s">
        <v>625</v>
      </c>
      <c r="D72" t="s">
        <v>397</v>
      </c>
      <c r="E72" t="s">
        <v>341</v>
      </c>
      <c r="F72" t="s">
        <v>626</v>
      </c>
      <c r="G72" t="s">
        <v>627</v>
      </c>
      <c r="H72" t="s">
        <v>106</v>
      </c>
      <c r="I72" s="77">
        <v>11580</v>
      </c>
      <c r="J72" s="77">
        <v>37738</v>
      </c>
      <c r="K72" s="77">
        <v>44.894069999999999</v>
      </c>
      <c r="L72" s="77">
        <v>16756.005039600001</v>
      </c>
      <c r="M72" s="78">
        <v>0</v>
      </c>
      <c r="N72" s="78">
        <v>2.81E-2</v>
      </c>
      <c r="O72" s="78">
        <v>6.3E-3</v>
      </c>
    </row>
    <row r="73" spans="2:15">
      <c r="B73" t="s">
        <v>628</v>
      </c>
      <c r="C73" t="s">
        <v>629</v>
      </c>
      <c r="D73" t="s">
        <v>123</v>
      </c>
      <c r="E73" t="s">
        <v>341</v>
      </c>
      <c r="F73" t="s">
        <v>630</v>
      </c>
      <c r="G73" t="s">
        <v>627</v>
      </c>
      <c r="H73" t="s">
        <v>201</v>
      </c>
      <c r="I73" s="77">
        <v>955</v>
      </c>
      <c r="J73" s="77">
        <v>1273500</v>
      </c>
      <c r="K73" s="77">
        <v>0</v>
      </c>
      <c r="L73" s="77">
        <v>6611.2224299999998</v>
      </c>
      <c r="M73" s="78">
        <v>1E-4</v>
      </c>
      <c r="N73" s="78">
        <v>1.11E-2</v>
      </c>
      <c r="O73" s="78">
        <v>2.5000000000000001E-3</v>
      </c>
    </row>
    <row r="74" spans="2:15">
      <c r="B74" t="s">
        <v>631</v>
      </c>
      <c r="C74" t="s">
        <v>632</v>
      </c>
      <c r="D74" t="s">
        <v>123</v>
      </c>
      <c r="E74" t="s">
        <v>341</v>
      </c>
      <c r="F74" t="s">
        <v>633</v>
      </c>
      <c r="G74" t="s">
        <v>634</v>
      </c>
      <c r="H74" t="s">
        <v>110</v>
      </c>
      <c r="I74" s="77">
        <v>29250</v>
      </c>
      <c r="J74" s="77">
        <v>4295</v>
      </c>
      <c r="K74" s="77">
        <v>0</v>
      </c>
      <c r="L74" s="77">
        <v>5091.8588662499997</v>
      </c>
      <c r="M74" s="78">
        <v>0</v>
      </c>
      <c r="N74" s="78">
        <v>8.5000000000000006E-3</v>
      </c>
      <c r="O74" s="78">
        <v>1.9E-3</v>
      </c>
    </row>
    <row r="75" spans="2:15">
      <c r="B75" t="s">
        <v>635</v>
      </c>
      <c r="C75" t="s">
        <v>636</v>
      </c>
      <c r="D75" t="s">
        <v>397</v>
      </c>
      <c r="E75" t="s">
        <v>341</v>
      </c>
      <c r="F75" t="s">
        <v>637</v>
      </c>
      <c r="G75" t="s">
        <v>634</v>
      </c>
      <c r="H75" t="s">
        <v>106</v>
      </c>
      <c r="I75" s="77">
        <v>79600</v>
      </c>
      <c r="J75" s="77">
        <v>6176</v>
      </c>
      <c r="K75" s="77">
        <v>0</v>
      </c>
      <c r="L75" s="77">
        <v>18799.151104</v>
      </c>
      <c r="M75" s="78">
        <v>2.0000000000000001E-4</v>
      </c>
      <c r="N75" s="78">
        <v>3.15E-2</v>
      </c>
      <c r="O75" s="78">
        <v>7.1000000000000004E-3</v>
      </c>
    </row>
    <row r="76" spans="2:15">
      <c r="B76" t="s">
        <v>638</v>
      </c>
      <c r="C76" t="s">
        <v>639</v>
      </c>
      <c r="D76" t="s">
        <v>397</v>
      </c>
      <c r="E76" t="s">
        <v>341</v>
      </c>
      <c r="F76" t="s">
        <v>640</v>
      </c>
      <c r="G76" t="s">
        <v>641</v>
      </c>
      <c r="H76" t="s">
        <v>106</v>
      </c>
      <c r="I76" s="77">
        <v>31000</v>
      </c>
      <c r="J76" s="77">
        <v>13185</v>
      </c>
      <c r="K76" s="77">
        <v>0</v>
      </c>
      <c r="L76" s="77">
        <v>15630.026400000001</v>
      </c>
      <c r="M76" s="78">
        <v>0</v>
      </c>
      <c r="N76" s="78">
        <v>2.6200000000000001E-2</v>
      </c>
      <c r="O76" s="78">
        <v>5.8999999999999999E-3</v>
      </c>
    </row>
    <row r="77" spans="2:15">
      <c r="B77" t="s">
        <v>642</v>
      </c>
      <c r="C77" t="s">
        <v>643</v>
      </c>
      <c r="D77" t="s">
        <v>397</v>
      </c>
      <c r="E77" t="s">
        <v>341</v>
      </c>
      <c r="F77" t="s">
        <v>644</v>
      </c>
      <c r="G77" t="s">
        <v>641</v>
      </c>
      <c r="H77" t="s">
        <v>106</v>
      </c>
      <c r="I77" s="77">
        <v>37500</v>
      </c>
      <c r="J77" s="77">
        <v>3555</v>
      </c>
      <c r="K77" s="77">
        <v>0</v>
      </c>
      <c r="L77" s="77">
        <v>5097.87</v>
      </c>
      <c r="M77" s="78">
        <v>0</v>
      </c>
      <c r="N77" s="78">
        <v>8.5000000000000006E-3</v>
      </c>
      <c r="O77" s="78">
        <v>1.9E-3</v>
      </c>
    </row>
    <row r="78" spans="2:15">
      <c r="B78" t="s">
        <v>645</v>
      </c>
      <c r="C78" t="s">
        <v>646</v>
      </c>
      <c r="D78" t="s">
        <v>647</v>
      </c>
      <c r="E78" t="s">
        <v>341</v>
      </c>
      <c r="F78" t="s">
        <v>648</v>
      </c>
      <c r="G78" t="s">
        <v>399</v>
      </c>
      <c r="H78" t="s">
        <v>106</v>
      </c>
      <c r="I78" s="77">
        <v>597.25</v>
      </c>
      <c r="J78" s="77">
        <v>481</v>
      </c>
      <c r="K78" s="77">
        <v>0</v>
      </c>
      <c r="L78" s="77">
        <v>10.985482040000001</v>
      </c>
      <c r="M78" s="78">
        <v>2.0000000000000001E-4</v>
      </c>
      <c r="N78" s="78">
        <v>0</v>
      </c>
      <c r="O78" s="78">
        <v>0</v>
      </c>
    </row>
    <row r="79" spans="2:15">
      <c r="B79" t="s">
        <v>649</v>
      </c>
      <c r="C79" t="s">
        <v>650</v>
      </c>
      <c r="D79" t="s">
        <v>397</v>
      </c>
      <c r="E79" t="s">
        <v>341</v>
      </c>
      <c r="F79" t="s">
        <v>651</v>
      </c>
      <c r="G79" t="s">
        <v>399</v>
      </c>
      <c r="H79" t="s">
        <v>106</v>
      </c>
      <c r="I79" s="77">
        <v>116650</v>
      </c>
      <c r="J79" s="77">
        <v>3317</v>
      </c>
      <c r="K79" s="77">
        <v>0</v>
      </c>
      <c r="L79" s="77">
        <v>14796.128632</v>
      </c>
      <c r="M79" s="78">
        <v>0</v>
      </c>
      <c r="N79" s="78">
        <v>2.4799999999999999E-2</v>
      </c>
      <c r="O79" s="78">
        <v>5.5999999999999999E-3</v>
      </c>
    </row>
    <row r="80" spans="2:15">
      <c r="B80" t="s">
        <v>652</v>
      </c>
      <c r="C80" t="s">
        <v>653</v>
      </c>
      <c r="D80" t="s">
        <v>654</v>
      </c>
      <c r="E80" t="s">
        <v>341</v>
      </c>
      <c r="F80" t="s">
        <v>655</v>
      </c>
      <c r="G80" t="s">
        <v>399</v>
      </c>
      <c r="H80" t="s">
        <v>203</v>
      </c>
      <c r="I80" s="77">
        <v>56000</v>
      </c>
      <c r="J80" s="77">
        <v>464100</v>
      </c>
      <c r="K80" s="77">
        <v>114.02208</v>
      </c>
      <c r="L80" s="77">
        <v>6782.9534400000002</v>
      </c>
      <c r="M80" s="78">
        <v>0</v>
      </c>
      <c r="N80" s="78">
        <v>1.14E-2</v>
      </c>
      <c r="O80" s="78">
        <v>2.5999999999999999E-3</v>
      </c>
    </row>
    <row r="81" spans="2:15">
      <c r="B81" t="s">
        <v>656</v>
      </c>
      <c r="C81" t="s">
        <v>657</v>
      </c>
      <c r="D81" t="s">
        <v>397</v>
      </c>
      <c r="E81" t="s">
        <v>341</v>
      </c>
      <c r="F81" t="s">
        <v>658</v>
      </c>
      <c r="G81" t="s">
        <v>430</v>
      </c>
      <c r="H81" t="s">
        <v>106</v>
      </c>
      <c r="I81" s="77">
        <v>13750</v>
      </c>
      <c r="J81" s="77">
        <v>9949</v>
      </c>
      <c r="K81" s="77">
        <v>0</v>
      </c>
      <c r="L81" s="77">
        <v>5231.1841999999997</v>
      </c>
      <c r="M81" s="78">
        <v>5.9999999999999995E-4</v>
      </c>
      <c r="N81" s="78">
        <v>8.8000000000000005E-3</v>
      </c>
      <c r="O81" s="78">
        <v>2E-3</v>
      </c>
    </row>
    <row r="82" spans="2:15">
      <c r="B82" t="s">
        <v>659</v>
      </c>
      <c r="C82" t="s">
        <v>660</v>
      </c>
      <c r="D82" t="s">
        <v>123</v>
      </c>
      <c r="E82" t="s">
        <v>341</v>
      </c>
      <c r="F82" t="s">
        <v>661</v>
      </c>
      <c r="G82" t="s">
        <v>662</v>
      </c>
      <c r="H82" t="s">
        <v>110</v>
      </c>
      <c r="I82" s="77">
        <v>82100</v>
      </c>
      <c r="J82" s="77">
        <v>3135.5</v>
      </c>
      <c r="K82" s="77">
        <v>0</v>
      </c>
      <c r="L82" s="77">
        <v>10433.67443605</v>
      </c>
      <c r="M82" s="78">
        <v>1E-4</v>
      </c>
      <c r="N82" s="78">
        <v>1.7500000000000002E-2</v>
      </c>
      <c r="O82" s="78">
        <v>3.8999999999999998E-3</v>
      </c>
    </row>
    <row r="83" spans="2:15">
      <c r="B83" t="s">
        <v>663</v>
      </c>
      <c r="C83" t="s">
        <v>664</v>
      </c>
      <c r="D83" t="s">
        <v>397</v>
      </c>
      <c r="E83" t="s">
        <v>341</v>
      </c>
      <c r="F83" t="s">
        <v>665</v>
      </c>
      <c r="G83" t="s">
        <v>662</v>
      </c>
      <c r="H83" t="s">
        <v>106</v>
      </c>
      <c r="I83" s="77">
        <v>32500</v>
      </c>
      <c r="J83" s="77">
        <v>8690</v>
      </c>
      <c r="K83" s="77">
        <v>36.588160000000002</v>
      </c>
      <c r="L83" s="77">
        <v>10836.52016</v>
      </c>
      <c r="M83" s="78">
        <v>0</v>
      </c>
      <c r="N83" s="78">
        <v>1.8200000000000001E-2</v>
      </c>
      <c r="O83" s="78">
        <v>4.1000000000000003E-3</v>
      </c>
    </row>
    <row r="84" spans="2:15">
      <c r="B84" t="s">
        <v>666</v>
      </c>
      <c r="C84" t="s">
        <v>667</v>
      </c>
      <c r="D84" t="s">
        <v>397</v>
      </c>
      <c r="E84" t="s">
        <v>341</v>
      </c>
      <c r="F84" t="s">
        <v>668</v>
      </c>
      <c r="G84" t="s">
        <v>669</v>
      </c>
      <c r="H84" t="s">
        <v>106</v>
      </c>
      <c r="I84" s="77">
        <v>24000</v>
      </c>
      <c r="J84" s="77">
        <v>12712</v>
      </c>
      <c r="K84" s="77">
        <v>0</v>
      </c>
      <c r="L84" s="77">
        <v>11666.565119999999</v>
      </c>
      <c r="M84" s="78">
        <v>0</v>
      </c>
      <c r="N84" s="78">
        <v>1.9599999999999999E-2</v>
      </c>
      <c r="O84" s="78">
        <v>4.4000000000000003E-3</v>
      </c>
    </row>
    <row r="85" spans="2:15">
      <c r="B85" t="s">
        <v>670</v>
      </c>
      <c r="C85" t="s">
        <v>671</v>
      </c>
      <c r="D85" t="s">
        <v>397</v>
      </c>
      <c r="E85" t="s">
        <v>341</v>
      </c>
      <c r="F85" t="s">
        <v>672</v>
      </c>
      <c r="G85" t="s">
        <v>669</v>
      </c>
      <c r="H85" t="s">
        <v>106</v>
      </c>
      <c r="I85" s="77">
        <v>34650</v>
      </c>
      <c r="J85" s="77">
        <v>31575</v>
      </c>
      <c r="K85" s="77">
        <v>0</v>
      </c>
      <c r="L85" s="77">
        <v>41837.3802</v>
      </c>
      <c r="M85" s="78">
        <v>0</v>
      </c>
      <c r="N85" s="78">
        <v>7.0099999999999996E-2</v>
      </c>
      <c r="O85" s="78">
        <v>1.5800000000000002E-2</v>
      </c>
    </row>
    <row r="86" spans="2:15">
      <c r="B86" t="s">
        <v>673</v>
      </c>
      <c r="C86" t="s">
        <v>674</v>
      </c>
      <c r="D86" t="s">
        <v>397</v>
      </c>
      <c r="E86" t="s">
        <v>341</v>
      </c>
      <c r="F86" t="s">
        <v>675</v>
      </c>
      <c r="G86" t="s">
        <v>676</v>
      </c>
      <c r="H86" t="s">
        <v>106</v>
      </c>
      <c r="I86" s="77">
        <v>39500</v>
      </c>
      <c r="J86" s="77">
        <v>17121</v>
      </c>
      <c r="K86" s="77">
        <v>0</v>
      </c>
      <c r="L86" s="77">
        <v>25860.928080000002</v>
      </c>
      <c r="M86" s="78">
        <v>0</v>
      </c>
      <c r="N86" s="78">
        <v>4.3299999999999998E-2</v>
      </c>
      <c r="O86" s="78">
        <v>9.7000000000000003E-3</v>
      </c>
    </row>
    <row r="87" spans="2:15">
      <c r="B87" t="s">
        <v>677</v>
      </c>
      <c r="C87" t="s">
        <v>678</v>
      </c>
      <c r="D87" t="s">
        <v>397</v>
      </c>
      <c r="E87" t="s">
        <v>341</v>
      </c>
      <c r="F87" t="s">
        <v>679</v>
      </c>
      <c r="G87" t="s">
        <v>676</v>
      </c>
      <c r="H87" t="s">
        <v>106</v>
      </c>
      <c r="I87" s="77">
        <v>43750</v>
      </c>
      <c r="J87" s="77">
        <v>8241</v>
      </c>
      <c r="K87" s="77">
        <v>0</v>
      </c>
      <c r="L87" s="77">
        <v>13787.192999999999</v>
      </c>
      <c r="M87" s="78">
        <v>0</v>
      </c>
      <c r="N87" s="78">
        <v>2.3099999999999999E-2</v>
      </c>
      <c r="O87" s="78">
        <v>5.1999999999999998E-3</v>
      </c>
    </row>
    <row r="88" spans="2:15">
      <c r="B88" t="s">
        <v>680</v>
      </c>
      <c r="C88" t="s">
        <v>681</v>
      </c>
      <c r="D88" t="s">
        <v>397</v>
      </c>
      <c r="E88" t="s">
        <v>341</v>
      </c>
      <c r="F88" t="s">
        <v>682</v>
      </c>
      <c r="G88" t="s">
        <v>683</v>
      </c>
      <c r="H88" t="s">
        <v>106</v>
      </c>
      <c r="I88" s="77">
        <v>15250</v>
      </c>
      <c r="J88" s="77">
        <v>9362</v>
      </c>
      <c r="K88" s="77">
        <v>0</v>
      </c>
      <c r="L88" s="77">
        <v>5459.5439200000001</v>
      </c>
      <c r="M88" s="78">
        <v>0</v>
      </c>
      <c r="N88" s="78">
        <v>9.1000000000000004E-3</v>
      </c>
      <c r="O88" s="78">
        <v>2.0999999999999999E-3</v>
      </c>
    </row>
    <row r="89" spans="2:15">
      <c r="B89" t="s">
        <v>684</v>
      </c>
      <c r="C89" t="s">
        <v>685</v>
      </c>
      <c r="D89" t="s">
        <v>123</v>
      </c>
      <c r="E89" t="s">
        <v>341</v>
      </c>
      <c r="F89" t="s">
        <v>686</v>
      </c>
      <c r="G89" t="s">
        <v>346</v>
      </c>
      <c r="H89" t="s">
        <v>110</v>
      </c>
      <c r="I89" s="77">
        <v>22750</v>
      </c>
      <c r="J89" s="77">
        <v>6231</v>
      </c>
      <c r="K89" s="77">
        <v>51.059289999999997</v>
      </c>
      <c r="L89" s="77">
        <v>5796.5413277500002</v>
      </c>
      <c r="M89" s="78">
        <v>0</v>
      </c>
      <c r="N89" s="78">
        <v>9.7000000000000003E-3</v>
      </c>
      <c r="O89" s="78">
        <v>2.2000000000000001E-3</v>
      </c>
    </row>
    <row r="90" spans="2:15">
      <c r="B90" t="s">
        <v>687</v>
      </c>
      <c r="C90" t="s">
        <v>688</v>
      </c>
      <c r="D90" t="s">
        <v>405</v>
      </c>
      <c r="E90" t="s">
        <v>341</v>
      </c>
      <c r="F90" t="s">
        <v>689</v>
      </c>
      <c r="G90" t="s">
        <v>586</v>
      </c>
      <c r="H90" t="s">
        <v>110</v>
      </c>
      <c r="I90" s="77">
        <v>73250</v>
      </c>
      <c r="J90" s="77">
        <v>3853.5</v>
      </c>
      <c r="K90" s="77">
        <v>0</v>
      </c>
      <c r="L90" s="77">
        <v>11440.639772625</v>
      </c>
      <c r="M90" s="78">
        <v>1E-4</v>
      </c>
      <c r="N90" s="78">
        <v>1.9199999999999998E-2</v>
      </c>
      <c r="O90" s="78">
        <v>4.3E-3</v>
      </c>
    </row>
    <row r="91" spans="2:15">
      <c r="B91" t="s">
        <v>233</v>
      </c>
      <c r="E91" s="16"/>
      <c r="F91" s="16"/>
      <c r="G91" s="16"/>
    </row>
    <row r="92" spans="2:15">
      <c r="B92" t="s">
        <v>292</v>
      </c>
      <c r="E92" s="16"/>
      <c r="F92" s="16"/>
      <c r="G92" s="16"/>
    </row>
    <row r="93" spans="2:15">
      <c r="B93" t="s">
        <v>293</v>
      </c>
      <c r="E93" s="16"/>
      <c r="F93" s="16"/>
      <c r="G93" s="16"/>
    </row>
    <row r="94" spans="2:15">
      <c r="B94" t="s">
        <v>294</v>
      </c>
      <c r="E94" s="16"/>
      <c r="F94" s="16"/>
      <c r="G94" s="16"/>
    </row>
    <row r="95" spans="2:15">
      <c r="B95" t="s">
        <v>295</v>
      </c>
      <c r="E95" s="16"/>
      <c r="F95" s="16"/>
      <c r="G95" s="16"/>
    </row>
    <row r="96" spans="2:15">
      <c r="E96" s="16"/>
      <c r="F96" s="16"/>
      <c r="G96" s="16"/>
    </row>
    <row r="97" spans="5:7">
      <c r="E97" s="16"/>
      <c r="F97" s="16"/>
      <c r="G97" s="16"/>
    </row>
    <row r="98" spans="5:7">
      <c r="E98" s="16"/>
      <c r="F98" s="16"/>
      <c r="G98" s="16"/>
    </row>
    <row r="99" spans="5:7">
      <c r="E99" s="16"/>
      <c r="F99" s="16"/>
      <c r="G99" s="16"/>
    </row>
    <row r="100" spans="5:7">
      <c r="E100" s="16"/>
      <c r="F100" s="16"/>
      <c r="G100" s="16"/>
    </row>
    <row r="101" spans="5:7">
      <c r="E101" s="16"/>
      <c r="F101" s="16"/>
      <c r="G101" s="16"/>
    </row>
    <row r="102" spans="5:7">
      <c r="E102" s="16"/>
      <c r="F102" s="16"/>
      <c r="G102" s="16"/>
    </row>
    <row r="103" spans="5:7">
      <c r="E103" s="16"/>
      <c r="F103" s="16"/>
      <c r="G103" s="16"/>
    </row>
    <row r="104" spans="5:7">
      <c r="E104" s="16"/>
      <c r="F104" s="16"/>
      <c r="G104" s="16"/>
    </row>
    <row r="105" spans="5:7">
      <c r="E105" s="16"/>
      <c r="F105" s="16"/>
      <c r="G105" s="16"/>
    </row>
    <row r="106" spans="5:7">
      <c r="E106" s="16"/>
      <c r="F106" s="16"/>
      <c r="G106" s="16"/>
    </row>
    <row r="107" spans="5:7">
      <c r="E107" s="16"/>
      <c r="F107" s="16"/>
      <c r="G107" s="16"/>
    </row>
    <row r="108" spans="5:7">
      <c r="E108" s="16"/>
      <c r="F108" s="16"/>
      <c r="G108" s="16"/>
    </row>
    <row r="109" spans="5:7">
      <c r="E109" s="16"/>
      <c r="F109" s="16"/>
      <c r="G109" s="16"/>
    </row>
    <row r="110" spans="5:7">
      <c r="E110" s="16"/>
      <c r="F110" s="16"/>
      <c r="G110" s="16"/>
    </row>
    <row r="111" spans="5:7">
      <c r="E111" s="16"/>
      <c r="F111" s="16"/>
      <c r="G111" s="16"/>
    </row>
    <row r="112" spans="5:7">
      <c r="E112" s="16"/>
      <c r="F112" s="16"/>
      <c r="G112" s="16"/>
    </row>
    <row r="113" spans="5:7">
      <c r="E113" s="16"/>
      <c r="F113" s="16"/>
      <c r="G113" s="16"/>
    </row>
    <row r="114" spans="5:7">
      <c r="E114" s="16"/>
      <c r="F114" s="16"/>
      <c r="G114" s="16"/>
    </row>
    <row r="115" spans="5:7">
      <c r="E115" s="16"/>
      <c r="F115" s="16"/>
      <c r="G115" s="16"/>
    </row>
    <row r="116" spans="5:7">
      <c r="E116" s="16"/>
      <c r="F116" s="16"/>
      <c r="G116" s="16"/>
    </row>
    <row r="117" spans="5:7">
      <c r="E117" s="16"/>
      <c r="F117" s="16"/>
      <c r="G117" s="16"/>
    </row>
    <row r="118" spans="5:7">
      <c r="E118" s="16"/>
      <c r="F118" s="16"/>
      <c r="G118" s="16"/>
    </row>
    <row r="119" spans="5:7">
      <c r="E119" s="16"/>
      <c r="F119" s="16"/>
      <c r="G119" s="16"/>
    </row>
    <row r="120" spans="5:7">
      <c r="E120" s="16"/>
      <c r="F120" s="16"/>
      <c r="G120" s="16"/>
    </row>
    <row r="121" spans="5:7">
      <c r="E121" s="16"/>
      <c r="F121" s="16"/>
      <c r="G121" s="16"/>
    </row>
    <row r="122" spans="5:7">
      <c r="E122" s="16"/>
      <c r="F122" s="16"/>
      <c r="G122" s="16"/>
    </row>
    <row r="123" spans="5:7">
      <c r="E123" s="16"/>
      <c r="F123" s="16"/>
      <c r="G123" s="16"/>
    </row>
    <row r="124" spans="5:7">
      <c r="E124" s="16"/>
      <c r="F124" s="16"/>
      <c r="G124" s="16"/>
    </row>
    <row r="125" spans="5:7">
      <c r="E125" s="16"/>
      <c r="F125" s="16"/>
      <c r="G125" s="16"/>
    </row>
    <row r="126" spans="5:7">
      <c r="E126" s="16"/>
      <c r="F126" s="16"/>
      <c r="G126" s="16"/>
    </row>
    <row r="127" spans="5:7">
      <c r="E127" s="16"/>
      <c r="F127" s="16"/>
      <c r="G127" s="16"/>
    </row>
    <row r="128" spans="5:7">
      <c r="E128" s="16"/>
      <c r="F128" s="16"/>
      <c r="G128" s="16"/>
    </row>
    <row r="129" spans="5:7">
      <c r="E129" s="16"/>
      <c r="F129" s="16"/>
      <c r="G129" s="16"/>
    </row>
    <row r="130" spans="5:7">
      <c r="E130" s="16"/>
      <c r="F130" s="16"/>
      <c r="G130" s="16"/>
    </row>
    <row r="131" spans="5:7">
      <c r="E131" s="16"/>
      <c r="F131" s="16"/>
      <c r="G131" s="16"/>
    </row>
    <row r="132" spans="5:7">
      <c r="E132" s="16"/>
      <c r="F132" s="16"/>
      <c r="G132" s="16"/>
    </row>
    <row r="133" spans="5:7">
      <c r="E133" s="16"/>
      <c r="F133" s="16"/>
      <c r="G133" s="16"/>
    </row>
    <row r="134" spans="5:7">
      <c r="E134" s="16"/>
      <c r="F134" s="16"/>
      <c r="G134" s="16"/>
    </row>
    <row r="135" spans="5:7">
      <c r="E135" s="16"/>
      <c r="F135" s="16"/>
      <c r="G135" s="16"/>
    </row>
    <row r="136" spans="5:7">
      <c r="E136" s="16"/>
      <c r="F136" s="16"/>
      <c r="G136" s="16"/>
    </row>
    <row r="137" spans="5:7">
      <c r="E137" s="16"/>
      <c r="F137" s="16"/>
      <c r="G137" s="16"/>
    </row>
    <row r="138" spans="5:7">
      <c r="E138" s="16"/>
      <c r="F138" s="16"/>
      <c r="G138" s="16"/>
    </row>
    <row r="139" spans="5:7">
      <c r="E139" s="16"/>
      <c r="F139" s="16"/>
      <c r="G139" s="16"/>
    </row>
    <row r="140" spans="5:7">
      <c r="E140" s="16"/>
      <c r="F140" s="16"/>
      <c r="G140" s="16"/>
    </row>
    <row r="141" spans="5:7">
      <c r="E141" s="16"/>
      <c r="F141" s="16"/>
      <c r="G141" s="16"/>
    </row>
    <row r="142" spans="5:7">
      <c r="E142" s="16"/>
      <c r="F142" s="16"/>
      <c r="G142" s="16"/>
    </row>
    <row r="143" spans="5:7">
      <c r="E143" s="16"/>
      <c r="F143" s="16"/>
      <c r="G143" s="16"/>
    </row>
    <row r="144" spans="5:7">
      <c r="E144" s="16"/>
      <c r="F144" s="16"/>
      <c r="G144" s="16"/>
    </row>
    <row r="145" spans="5:7">
      <c r="E145" s="16"/>
      <c r="F145" s="16"/>
      <c r="G145" s="16"/>
    </row>
    <row r="146" spans="5:7">
      <c r="E146" s="16"/>
      <c r="F146" s="16"/>
      <c r="G146" s="16"/>
    </row>
    <row r="147" spans="5:7">
      <c r="E147" s="16"/>
      <c r="F147" s="16"/>
      <c r="G147" s="16"/>
    </row>
    <row r="148" spans="5:7">
      <c r="E148" s="16"/>
      <c r="F148" s="16"/>
      <c r="G148" s="16"/>
    </row>
    <row r="149" spans="5:7">
      <c r="E149" s="16"/>
      <c r="F149" s="16"/>
      <c r="G149" s="16"/>
    </row>
    <row r="150" spans="5:7">
      <c r="E150" s="16"/>
      <c r="F150" s="16"/>
      <c r="G150" s="16"/>
    </row>
    <row r="151" spans="5:7">
      <c r="E151" s="16"/>
      <c r="F151" s="16"/>
      <c r="G151" s="16"/>
    </row>
    <row r="152" spans="5:7">
      <c r="E152" s="16"/>
      <c r="F152" s="16"/>
      <c r="G152" s="16"/>
    </row>
    <row r="153" spans="5:7">
      <c r="E153" s="16"/>
      <c r="F153" s="16"/>
      <c r="G153" s="16"/>
    </row>
    <row r="154" spans="5:7">
      <c r="E154" s="16"/>
      <c r="F154" s="16"/>
      <c r="G154" s="16"/>
    </row>
    <row r="155" spans="5:7">
      <c r="E155" s="16"/>
      <c r="F155" s="16"/>
      <c r="G155" s="16"/>
    </row>
    <row r="156" spans="5:7">
      <c r="E156" s="16"/>
      <c r="F156" s="16"/>
      <c r="G156" s="16"/>
    </row>
    <row r="157" spans="5:7">
      <c r="E157" s="16"/>
      <c r="F157" s="16"/>
      <c r="G157" s="16"/>
    </row>
    <row r="158" spans="5:7">
      <c r="E158" s="16"/>
      <c r="F158" s="16"/>
      <c r="G158" s="16"/>
    </row>
    <row r="159" spans="5:7">
      <c r="E159" s="16"/>
      <c r="F159" s="16"/>
      <c r="G159" s="16"/>
    </row>
    <row r="160" spans="5:7">
      <c r="E160" s="16"/>
      <c r="F160" s="16"/>
      <c r="G160" s="16"/>
    </row>
    <row r="161" spans="5:7">
      <c r="E161" s="16"/>
      <c r="F161" s="16"/>
      <c r="G161" s="16"/>
    </row>
    <row r="162" spans="5:7">
      <c r="E162" s="16"/>
      <c r="F162" s="16"/>
      <c r="G162" s="16"/>
    </row>
    <row r="163" spans="5:7">
      <c r="E163" s="16"/>
      <c r="F163" s="16"/>
      <c r="G163" s="16"/>
    </row>
    <row r="164" spans="5:7">
      <c r="E164" s="16"/>
      <c r="F164" s="16"/>
      <c r="G164" s="16"/>
    </row>
    <row r="165" spans="5:7">
      <c r="E165" s="16"/>
      <c r="F165" s="16"/>
      <c r="G165" s="16"/>
    </row>
    <row r="166" spans="5:7">
      <c r="E166" s="16"/>
      <c r="F166" s="16"/>
      <c r="G166" s="16"/>
    </row>
    <row r="167" spans="5:7">
      <c r="E167" s="16"/>
      <c r="F167" s="16"/>
      <c r="G167" s="16"/>
    </row>
    <row r="168" spans="5:7">
      <c r="E168" s="16"/>
      <c r="F168" s="16"/>
      <c r="G168" s="16"/>
    </row>
    <row r="169" spans="5:7">
      <c r="E169" s="16"/>
      <c r="F169" s="16"/>
      <c r="G169" s="16"/>
    </row>
    <row r="170" spans="5:7">
      <c r="E170" s="16"/>
      <c r="F170" s="16"/>
      <c r="G170" s="16"/>
    </row>
    <row r="171" spans="5:7">
      <c r="E171" s="16"/>
      <c r="F171" s="16"/>
      <c r="G171" s="16"/>
    </row>
    <row r="172" spans="5:7">
      <c r="E172" s="16"/>
      <c r="F172" s="16"/>
      <c r="G172" s="16"/>
    </row>
    <row r="173" spans="5:7">
      <c r="E173" s="16"/>
      <c r="F173" s="16"/>
      <c r="G173" s="16"/>
    </row>
    <row r="174" spans="5:7">
      <c r="E174" s="16"/>
      <c r="F174" s="16"/>
      <c r="G174" s="16"/>
    </row>
    <row r="175" spans="5:7">
      <c r="E175" s="16"/>
      <c r="F175" s="16"/>
      <c r="G175" s="16"/>
    </row>
    <row r="176" spans="5:7">
      <c r="E176" s="16"/>
      <c r="F176" s="16"/>
      <c r="G176" s="16"/>
    </row>
    <row r="177" spans="5:7">
      <c r="E177" s="16"/>
      <c r="F177" s="16"/>
      <c r="G177" s="16"/>
    </row>
    <row r="178" spans="5:7">
      <c r="E178" s="16"/>
      <c r="F178" s="16"/>
      <c r="G178" s="16"/>
    </row>
    <row r="179" spans="5:7">
      <c r="E179" s="16"/>
      <c r="F179" s="16"/>
      <c r="G179" s="16"/>
    </row>
    <row r="180" spans="5:7">
      <c r="E180" s="16"/>
      <c r="F180" s="16"/>
      <c r="G180" s="16"/>
    </row>
    <row r="181" spans="5:7">
      <c r="E181" s="16"/>
      <c r="F181" s="16"/>
      <c r="G181" s="16"/>
    </row>
    <row r="182" spans="5:7">
      <c r="E182" s="16"/>
      <c r="F182" s="16"/>
      <c r="G182" s="16"/>
    </row>
    <row r="183" spans="5:7">
      <c r="E183" s="16"/>
      <c r="F183" s="16"/>
      <c r="G183" s="16"/>
    </row>
    <row r="184" spans="5:7">
      <c r="E184" s="16"/>
      <c r="F184" s="16"/>
      <c r="G184" s="16"/>
    </row>
    <row r="185" spans="5:7">
      <c r="E185" s="16"/>
      <c r="F185" s="16"/>
      <c r="G185" s="16"/>
    </row>
    <row r="186" spans="5:7">
      <c r="E186" s="16"/>
      <c r="F186" s="16"/>
      <c r="G186" s="16"/>
    </row>
    <row r="187" spans="5:7">
      <c r="E187" s="16"/>
      <c r="F187" s="16"/>
      <c r="G187" s="16"/>
    </row>
    <row r="188" spans="5:7">
      <c r="E188" s="16"/>
      <c r="F188" s="16"/>
      <c r="G188" s="16"/>
    </row>
    <row r="189" spans="5:7">
      <c r="E189" s="16"/>
      <c r="F189" s="16"/>
      <c r="G189" s="16"/>
    </row>
    <row r="190" spans="5:7">
      <c r="E190" s="16"/>
      <c r="F190" s="16"/>
      <c r="G190" s="16"/>
    </row>
    <row r="191" spans="5:7">
      <c r="E191" s="16"/>
      <c r="F191" s="16"/>
      <c r="G191" s="16"/>
    </row>
    <row r="192" spans="5:7">
      <c r="E192" s="16"/>
      <c r="F192" s="16"/>
      <c r="G192" s="16"/>
    </row>
    <row r="193" spans="5:7">
      <c r="E193" s="16"/>
      <c r="F193" s="16"/>
      <c r="G193" s="16"/>
    </row>
    <row r="194" spans="5:7">
      <c r="E194" s="16"/>
      <c r="F194" s="16"/>
      <c r="G194" s="16"/>
    </row>
    <row r="195" spans="5:7">
      <c r="E195" s="16"/>
      <c r="F195" s="16"/>
      <c r="G195" s="16"/>
    </row>
    <row r="196" spans="5:7">
      <c r="E196" s="16"/>
      <c r="F196" s="16"/>
      <c r="G196" s="16"/>
    </row>
    <row r="197" spans="5:7">
      <c r="E197" s="16"/>
      <c r="F197" s="16"/>
      <c r="G197" s="16"/>
    </row>
    <row r="198" spans="5:7">
      <c r="E198" s="16"/>
      <c r="F198" s="16"/>
      <c r="G198" s="16"/>
    </row>
    <row r="199" spans="5:7">
      <c r="E199" s="16"/>
      <c r="F199" s="16"/>
      <c r="G199" s="16"/>
    </row>
    <row r="200" spans="5:7">
      <c r="E200" s="16"/>
      <c r="F200" s="16"/>
      <c r="G200" s="16"/>
    </row>
    <row r="201" spans="5:7">
      <c r="E201" s="16"/>
      <c r="F201" s="16"/>
      <c r="G201" s="16"/>
    </row>
    <row r="202" spans="5:7">
      <c r="E202" s="16"/>
      <c r="F202" s="16"/>
      <c r="G202" s="16"/>
    </row>
    <row r="203" spans="5:7">
      <c r="E203" s="16"/>
      <c r="F203" s="16"/>
      <c r="G203" s="16"/>
    </row>
    <row r="204" spans="5:7">
      <c r="E204" s="16"/>
      <c r="F204" s="16"/>
      <c r="G204" s="16"/>
    </row>
    <row r="205" spans="5:7">
      <c r="E205" s="16"/>
      <c r="F205" s="16"/>
      <c r="G205" s="16"/>
    </row>
    <row r="206" spans="5:7">
      <c r="E206" s="16"/>
      <c r="F206" s="16"/>
      <c r="G206" s="16"/>
    </row>
    <row r="207" spans="5:7">
      <c r="E207" s="16"/>
      <c r="F207" s="16"/>
      <c r="G207" s="16"/>
    </row>
    <row r="208" spans="5:7">
      <c r="E208" s="16"/>
      <c r="F208" s="16"/>
      <c r="G208" s="16"/>
    </row>
    <row r="209" spans="5:7">
      <c r="E209" s="16"/>
      <c r="F209" s="16"/>
      <c r="G209" s="16"/>
    </row>
    <row r="210" spans="5:7">
      <c r="E210" s="16"/>
      <c r="F210" s="16"/>
      <c r="G210" s="16"/>
    </row>
    <row r="211" spans="5:7">
      <c r="E211" s="16"/>
      <c r="F211" s="16"/>
      <c r="G211" s="16"/>
    </row>
    <row r="212" spans="5:7">
      <c r="E212" s="16"/>
      <c r="F212" s="16"/>
      <c r="G212" s="16"/>
    </row>
    <row r="213" spans="5:7">
      <c r="E213" s="16"/>
      <c r="F213" s="16"/>
      <c r="G213" s="16"/>
    </row>
    <row r="214" spans="5:7">
      <c r="E214" s="16"/>
      <c r="F214" s="16"/>
      <c r="G214" s="16"/>
    </row>
    <row r="215" spans="5:7">
      <c r="E215" s="16"/>
      <c r="F215" s="16"/>
      <c r="G215" s="16"/>
    </row>
    <row r="216" spans="5:7">
      <c r="E216" s="16"/>
      <c r="F216" s="16"/>
      <c r="G216" s="16"/>
    </row>
    <row r="217" spans="5:7">
      <c r="E217" s="16"/>
      <c r="F217" s="16"/>
      <c r="G217" s="16"/>
    </row>
    <row r="218" spans="5:7">
      <c r="E218" s="16"/>
      <c r="F218" s="16"/>
      <c r="G218" s="16"/>
    </row>
    <row r="219" spans="5:7">
      <c r="E219" s="16"/>
      <c r="F219" s="16"/>
      <c r="G219" s="16"/>
    </row>
    <row r="220" spans="5:7">
      <c r="E220" s="16"/>
      <c r="F220" s="16"/>
      <c r="G220" s="16"/>
    </row>
    <row r="221" spans="5:7">
      <c r="E221" s="16"/>
      <c r="F221" s="16"/>
      <c r="G221" s="16"/>
    </row>
    <row r="222" spans="5:7">
      <c r="E222" s="16"/>
      <c r="F222" s="16"/>
      <c r="G222" s="16"/>
    </row>
    <row r="223" spans="5:7">
      <c r="E223" s="16"/>
      <c r="F223" s="16"/>
      <c r="G223" s="16"/>
    </row>
    <row r="224" spans="5:7">
      <c r="E224" s="16"/>
      <c r="F224" s="16"/>
      <c r="G224" s="16"/>
    </row>
    <row r="225" spans="5:7">
      <c r="E225" s="16"/>
      <c r="F225" s="16"/>
      <c r="G225" s="16"/>
    </row>
    <row r="226" spans="5:7">
      <c r="E226" s="16"/>
      <c r="F226" s="16"/>
      <c r="G226" s="16"/>
    </row>
    <row r="227" spans="5:7">
      <c r="E227" s="16"/>
      <c r="F227" s="16"/>
      <c r="G227" s="16"/>
    </row>
    <row r="228" spans="5:7">
      <c r="E228" s="16"/>
      <c r="F228" s="16"/>
      <c r="G228" s="16"/>
    </row>
    <row r="229" spans="5:7">
      <c r="E229" s="16"/>
      <c r="F229" s="16"/>
      <c r="G229" s="16"/>
    </row>
    <row r="230" spans="5:7">
      <c r="E230" s="16"/>
      <c r="F230" s="16"/>
      <c r="G230" s="16"/>
    </row>
    <row r="231" spans="5:7">
      <c r="E231" s="16"/>
      <c r="F231" s="16"/>
      <c r="G231" s="16"/>
    </row>
    <row r="232" spans="5:7">
      <c r="E232" s="16"/>
      <c r="F232" s="16"/>
      <c r="G232" s="16"/>
    </row>
    <row r="233" spans="5:7">
      <c r="E233" s="16"/>
      <c r="F233" s="16"/>
      <c r="G233" s="16"/>
    </row>
    <row r="234" spans="5:7">
      <c r="E234" s="16"/>
      <c r="F234" s="16"/>
      <c r="G234" s="16"/>
    </row>
    <row r="235" spans="5:7">
      <c r="E235" s="16"/>
      <c r="F235" s="16"/>
      <c r="G235" s="16"/>
    </row>
    <row r="236" spans="5:7">
      <c r="E236" s="16"/>
      <c r="F236" s="16"/>
      <c r="G236" s="16"/>
    </row>
    <row r="237" spans="5:7">
      <c r="E237" s="16"/>
      <c r="F237" s="16"/>
      <c r="G237" s="16"/>
    </row>
    <row r="238" spans="5:7">
      <c r="E238" s="16"/>
      <c r="F238" s="16"/>
      <c r="G238" s="16"/>
    </row>
    <row r="239" spans="5:7">
      <c r="E239" s="16"/>
      <c r="F239" s="16"/>
      <c r="G239" s="16"/>
    </row>
    <row r="240" spans="5:7">
      <c r="E240" s="16"/>
      <c r="F240" s="16"/>
      <c r="G240" s="16"/>
    </row>
    <row r="241" spans="2:7">
      <c r="E241" s="16"/>
      <c r="F241" s="16"/>
      <c r="G241" s="16"/>
    </row>
    <row r="242" spans="2:7">
      <c r="E242" s="16"/>
      <c r="F242" s="16"/>
      <c r="G242" s="16"/>
    </row>
    <row r="243" spans="2:7">
      <c r="E243" s="16"/>
      <c r="F243" s="16"/>
      <c r="G243" s="16"/>
    </row>
    <row r="244" spans="2:7">
      <c r="E244" s="16"/>
      <c r="F244" s="16"/>
      <c r="G244" s="16"/>
    </row>
    <row r="245" spans="2:7">
      <c r="E245" s="16"/>
      <c r="F245" s="16"/>
      <c r="G245" s="16"/>
    </row>
    <row r="246" spans="2:7">
      <c r="E246" s="16"/>
      <c r="F246" s="16"/>
      <c r="G246" s="16"/>
    </row>
    <row r="247" spans="2:7">
      <c r="E247" s="16"/>
      <c r="F247" s="16"/>
      <c r="G247" s="16"/>
    </row>
    <row r="248" spans="2:7">
      <c r="E248" s="16"/>
      <c r="F248" s="16"/>
      <c r="G248" s="16"/>
    </row>
    <row r="249" spans="2:7">
      <c r="E249" s="16"/>
      <c r="F249" s="16"/>
      <c r="G249" s="16"/>
    </row>
    <row r="250" spans="2:7">
      <c r="B250" s="16"/>
      <c r="E250" s="16"/>
      <c r="F250" s="16"/>
      <c r="G250" s="16"/>
    </row>
    <row r="251" spans="2:7">
      <c r="B251" s="16"/>
      <c r="E251" s="16"/>
      <c r="F251" s="16"/>
      <c r="G251" s="16"/>
    </row>
    <row r="252" spans="2:7">
      <c r="B252" s="19"/>
      <c r="E252" s="16"/>
      <c r="F252" s="16"/>
      <c r="G252" s="16"/>
    </row>
    <row r="253" spans="2:7">
      <c r="E253" s="16"/>
      <c r="F253" s="16"/>
      <c r="G253" s="16"/>
    </row>
    <row r="254" spans="2:7">
      <c r="E254" s="16"/>
      <c r="F254" s="16"/>
      <c r="G254" s="16"/>
    </row>
    <row r="255" spans="2:7">
      <c r="E255" s="16"/>
      <c r="F255" s="16"/>
      <c r="G255" s="16"/>
    </row>
    <row r="256" spans="2:7">
      <c r="E256" s="16"/>
      <c r="F256" s="16"/>
      <c r="G256" s="16"/>
    </row>
    <row r="257" spans="2:7">
      <c r="E257" s="16"/>
      <c r="F257" s="16"/>
      <c r="G257" s="16"/>
    </row>
    <row r="258" spans="2:7">
      <c r="E258" s="16"/>
      <c r="F258" s="16"/>
      <c r="G258" s="16"/>
    </row>
    <row r="259" spans="2:7">
      <c r="E259" s="16"/>
      <c r="F259" s="16"/>
      <c r="G259" s="16"/>
    </row>
    <row r="260" spans="2:7">
      <c r="E260" s="16"/>
      <c r="F260" s="16"/>
      <c r="G260" s="16"/>
    </row>
    <row r="261" spans="2:7">
      <c r="E261" s="16"/>
      <c r="F261" s="16"/>
      <c r="G261" s="16"/>
    </row>
    <row r="262" spans="2:7">
      <c r="E262" s="16"/>
      <c r="F262" s="16"/>
      <c r="G262" s="16"/>
    </row>
    <row r="263" spans="2:7">
      <c r="E263" s="16"/>
      <c r="F263" s="16"/>
      <c r="G263" s="16"/>
    </row>
    <row r="264" spans="2:7">
      <c r="E264" s="16"/>
      <c r="F264" s="16"/>
      <c r="G264" s="16"/>
    </row>
    <row r="265" spans="2:7">
      <c r="E265" s="16"/>
      <c r="F265" s="16"/>
      <c r="G265" s="16"/>
    </row>
    <row r="266" spans="2:7">
      <c r="E266" s="16"/>
      <c r="F266" s="16"/>
      <c r="G266" s="16"/>
    </row>
    <row r="267" spans="2:7">
      <c r="E267" s="16"/>
      <c r="F267" s="16"/>
      <c r="G267" s="16"/>
    </row>
    <row r="268" spans="2:7">
      <c r="E268" s="16"/>
      <c r="F268" s="16"/>
      <c r="G268" s="16"/>
    </row>
    <row r="269" spans="2:7">
      <c r="E269" s="16"/>
      <c r="F269" s="16"/>
      <c r="G269" s="16"/>
    </row>
    <row r="270" spans="2:7">
      <c r="E270" s="16"/>
      <c r="F270" s="16"/>
      <c r="G270" s="16"/>
    </row>
    <row r="271" spans="2:7">
      <c r="B271" s="16"/>
      <c r="E271" s="16"/>
      <c r="F271" s="16"/>
      <c r="G271" s="16"/>
    </row>
    <row r="272" spans="2:7">
      <c r="B272" s="16"/>
      <c r="E272" s="16"/>
      <c r="F272" s="16"/>
      <c r="G272" s="16"/>
    </row>
    <row r="273" spans="2:7">
      <c r="B273" s="19"/>
      <c r="E273" s="16"/>
      <c r="F273" s="16"/>
      <c r="G273" s="16"/>
    </row>
    <row r="274" spans="2:7">
      <c r="E274" s="16"/>
      <c r="F274" s="16"/>
      <c r="G274" s="16"/>
    </row>
    <row r="275" spans="2:7">
      <c r="E275" s="16"/>
      <c r="F275" s="16"/>
      <c r="G275" s="16"/>
    </row>
    <row r="276" spans="2:7">
      <c r="E276" s="16"/>
      <c r="F276" s="16"/>
      <c r="G276" s="16"/>
    </row>
    <row r="277" spans="2:7">
      <c r="E277" s="16"/>
      <c r="F277" s="16"/>
      <c r="G277" s="16"/>
    </row>
    <row r="278" spans="2:7">
      <c r="E278" s="16"/>
      <c r="F278" s="16"/>
      <c r="G278" s="16"/>
    </row>
    <row r="279" spans="2:7">
      <c r="E279" s="16"/>
      <c r="F279" s="16"/>
      <c r="G279" s="16"/>
    </row>
    <row r="280" spans="2:7">
      <c r="E280" s="16"/>
      <c r="F280" s="16"/>
      <c r="G280" s="16"/>
    </row>
    <row r="281" spans="2:7">
      <c r="E281" s="16"/>
      <c r="F281" s="16"/>
      <c r="G281" s="16"/>
    </row>
    <row r="282" spans="2:7">
      <c r="E282" s="16"/>
      <c r="F282" s="16"/>
      <c r="G282" s="16"/>
    </row>
    <row r="283" spans="2:7">
      <c r="E283" s="16"/>
      <c r="F283" s="16"/>
      <c r="G283" s="16"/>
    </row>
    <row r="284" spans="2:7">
      <c r="E284" s="16"/>
      <c r="F284" s="16"/>
      <c r="G284" s="16"/>
    </row>
    <row r="285" spans="2:7">
      <c r="E285" s="16"/>
      <c r="F285" s="16"/>
      <c r="G285" s="16"/>
    </row>
    <row r="286" spans="2:7">
      <c r="E286" s="16"/>
      <c r="F286" s="16"/>
      <c r="G286" s="16"/>
    </row>
    <row r="287" spans="2:7">
      <c r="E287" s="16"/>
      <c r="F287" s="16"/>
      <c r="G287" s="16"/>
    </row>
    <row r="288" spans="2:7">
      <c r="E288" s="16"/>
      <c r="F288" s="16"/>
      <c r="G288" s="16"/>
    </row>
    <row r="289" spans="5:7">
      <c r="E289" s="16"/>
      <c r="F289" s="16"/>
      <c r="G289" s="16"/>
    </row>
    <row r="290" spans="5:7">
      <c r="E290" s="16"/>
      <c r="F290" s="16"/>
      <c r="G290" s="16"/>
    </row>
    <row r="291" spans="5:7">
      <c r="E291" s="16"/>
      <c r="F291" s="16"/>
      <c r="G291" s="16"/>
    </row>
    <row r="292" spans="5:7">
      <c r="E292" s="16"/>
      <c r="F292" s="16"/>
      <c r="G292" s="16"/>
    </row>
    <row r="293" spans="5:7">
      <c r="E293" s="16"/>
      <c r="F293" s="16"/>
      <c r="G293" s="16"/>
    </row>
    <row r="294" spans="5:7">
      <c r="E294" s="16"/>
      <c r="F294" s="16"/>
      <c r="G294" s="16"/>
    </row>
    <row r="295" spans="5:7">
      <c r="E295" s="16"/>
      <c r="F295" s="16"/>
      <c r="G295" s="16"/>
    </row>
    <row r="296" spans="5:7">
      <c r="E296" s="16"/>
      <c r="F296" s="16"/>
      <c r="G296" s="16"/>
    </row>
    <row r="297" spans="5:7">
      <c r="E297" s="16"/>
      <c r="F297" s="16"/>
      <c r="G297" s="16"/>
    </row>
    <row r="298" spans="5:7">
      <c r="E298" s="16"/>
      <c r="F298" s="16"/>
      <c r="G298" s="16"/>
    </row>
    <row r="299" spans="5:7">
      <c r="E299" s="16"/>
      <c r="F299" s="16"/>
      <c r="G299" s="16"/>
    </row>
    <row r="300" spans="5:7">
      <c r="E300" s="16"/>
      <c r="F300" s="16"/>
      <c r="G300" s="16"/>
    </row>
    <row r="301" spans="5:7">
      <c r="E301" s="16"/>
      <c r="F301" s="16"/>
      <c r="G301" s="16"/>
    </row>
    <row r="302" spans="5:7">
      <c r="E302" s="16"/>
      <c r="F302" s="16"/>
      <c r="G302" s="16"/>
    </row>
    <row r="303" spans="5:7">
      <c r="E303" s="16"/>
      <c r="F303" s="16"/>
      <c r="G303" s="16"/>
    </row>
    <row r="304" spans="5:7">
      <c r="E304" s="16"/>
      <c r="F304" s="16"/>
      <c r="G304" s="16"/>
    </row>
    <row r="305" spans="5:7">
      <c r="E305" s="16"/>
      <c r="F305" s="16"/>
      <c r="G305" s="16"/>
    </row>
    <row r="306" spans="5:7">
      <c r="E306" s="16"/>
      <c r="F306" s="16"/>
      <c r="G306" s="16"/>
    </row>
    <row r="307" spans="5:7">
      <c r="E307" s="16"/>
      <c r="F307" s="16"/>
      <c r="G307" s="16"/>
    </row>
    <row r="308" spans="5:7">
      <c r="E308" s="16"/>
      <c r="F308" s="16"/>
      <c r="G308" s="16"/>
    </row>
    <row r="309" spans="5:7">
      <c r="E309" s="16"/>
      <c r="F309" s="16"/>
      <c r="G309" s="16"/>
    </row>
    <row r="310" spans="5:7">
      <c r="E310" s="16"/>
      <c r="F310" s="16"/>
      <c r="G310" s="16"/>
    </row>
    <row r="311" spans="5:7">
      <c r="E311" s="16"/>
      <c r="F311" s="16"/>
      <c r="G311" s="16"/>
    </row>
    <row r="312" spans="5:7">
      <c r="E312" s="16"/>
      <c r="F312" s="16"/>
      <c r="G312" s="16"/>
    </row>
    <row r="313" spans="5:7">
      <c r="E313" s="16"/>
      <c r="F313" s="16"/>
      <c r="G313" s="16"/>
    </row>
    <row r="314" spans="5:7">
      <c r="E314" s="16"/>
      <c r="F314" s="16"/>
      <c r="G314" s="16"/>
    </row>
    <row r="315" spans="5:7">
      <c r="E315" s="16"/>
      <c r="F315" s="16"/>
      <c r="G315" s="16"/>
    </row>
    <row r="316" spans="5:7">
      <c r="E316" s="16"/>
      <c r="F316" s="16"/>
      <c r="G316" s="16"/>
    </row>
    <row r="317" spans="5:7">
      <c r="E317" s="16"/>
      <c r="F317" s="16"/>
      <c r="G317" s="16"/>
    </row>
    <row r="318" spans="5:7">
      <c r="E318" s="16"/>
      <c r="F318" s="16"/>
      <c r="G318" s="16"/>
    </row>
    <row r="319" spans="5:7">
      <c r="E319" s="16"/>
      <c r="F319" s="16"/>
      <c r="G319" s="16"/>
    </row>
    <row r="320" spans="5:7">
      <c r="E320" s="16"/>
      <c r="F320" s="16"/>
      <c r="G320" s="16"/>
    </row>
    <row r="321" spans="5:7">
      <c r="E321" s="16"/>
      <c r="F321" s="16"/>
      <c r="G321" s="16"/>
    </row>
    <row r="322" spans="5:7">
      <c r="E322" s="16"/>
      <c r="F322" s="16"/>
      <c r="G322" s="16"/>
    </row>
    <row r="323" spans="5:7">
      <c r="E323" s="16"/>
      <c r="F323" s="16"/>
      <c r="G323" s="16"/>
    </row>
    <row r="324" spans="5:7">
      <c r="E324" s="16"/>
      <c r="F324" s="16"/>
      <c r="G324" s="16"/>
    </row>
    <row r="325" spans="5:7">
      <c r="E325" s="16"/>
      <c r="F325" s="16"/>
      <c r="G325" s="16"/>
    </row>
    <row r="326" spans="5:7">
      <c r="E326" s="16"/>
      <c r="F326" s="16"/>
      <c r="G326" s="16"/>
    </row>
    <row r="327" spans="5:7">
      <c r="E327" s="16"/>
      <c r="F327" s="16"/>
      <c r="G327" s="16"/>
    </row>
    <row r="328" spans="5:7">
      <c r="E328" s="16"/>
      <c r="F328" s="16"/>
      <c r="G328" s="16"/>
    </row>
    <row r="329" spans="5:7">
      <c r="E329" s="16"/>
      <c r="F329" s="16"/>
      <c r="G329" s="16"/>
    </row>
    <row r="330" spans="5:7">
      <c r="E330" s="16"/>
      <c r="F330" s="16"/>
      <c r="G330" s="16"/>
    </row>
    <row r="331" spans="5:7">
      <c r="E331" s="16"/>
      <c r="F331" s="16"/>
      <c r="G331" s="16"/>
    </row>
    <row r="332" spans="5:7">
      <c r="E332" s="16"/>
      <c r="F332" s="16"/>
      <c r="G332" s="16"/>
    </row>
    <row r="333" spans="5:7">
      <c r="E333" s="16"/>
      <c r="F333" s="16"/>
      <c r="G333" s="16"/>
    </row>
    <row r="334" spans="5:7">
      <c r="E334" s="16"/>
      <c r="F334" s="16"/>
      <c r="G334" s="16"/>
    </row>
    <row r="335" spans="5:7">
      <c r="E335" s="16"/>
      <c r="F335" s="16"/>
      <c r="G335" s="16"/>
    </row>
    <row r="336" spans="5:7">
      <c r="E336" s="16"/>
      <c r="F336" s="16"/>
      <c r="G336" s="16"/>
    </row>
    <row r="337" spans="2:7">
      <c r="E337" s="16"/>
      <c r="F337" s="16"/>
      <c r="G337" s="16"/>
    </row>
    <row r="338" spans="2:7">
      <c r="B338" s="16"/>
      <c r="E338" s="16"/>
      <c r="F338" s="16"/>
      <c r="G338" s="16"/>
    </row>
    <row r="339" spans="2:7">
      <c r="B339" s="16"/>
      <c r="E339" s="16"/>
      <c r="F339" s="16"/>
      <c r="G339" s="16"/>
    </row>
    <row r="340" spans="2:7">
      <c r="B340" s="19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22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</row>
    <row r="3" spans="2:63">
      <c r="B3" s="2" t="s">
        <v>2</v>
      </c>
      <c r="C3" t="s">
        <v>198</v>
      </c>
    </row>
    <row r="4" spans="2:63">
      <c r="B4" s="2" t="s">
        <v>3</v>
      </c>
    </row>
    <row r="6" spans="2:63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7"/>
      <c r="BK6" s="19"/>
    </row>
    <row r="7" spans="2:63" ht="26.25" customHeight="1">
      <c r="B7" s="95" t="s">
        <v>194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7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1559575</v>
      </c>
      <c r="I11" s="7"/>
      <c r="J11" s="75">
        <v>83.803259999999995</v>
      </c>
      <c r="K11" s="75">
        <v>210928.728688</v>
      </c>
      <c r="L11" s="7"/>
      <c r="M11" s="76">
        <v>1</v>
      </c>
      <c r="N11" s="76">
        <v>7.9399999999999998E-2</v>
      </c>
      <c r="O11" s="35"/>
      <c r="BH11" s="16"/>
      <c r="BI11" s="19"/>
      <c r="BK11" s="16"/>
    </row>
    <row r="12" spans="2:63">
      <c r="B12" s="79" t="s">
        <v>204</v>
      </c>
      <c r="D12" s="16"/>
      <c r="E12" s="16"/>
      <c r="F12" s="16"/>
      <c r="G12" s="16"/>
      <c r="H12" s="81">
        <v>1075000</v>
      </c>
      <c r="J12" s="81">
        <v>0</v>
      </c>
      <c r="K12" s="81">
        <v>65899.3</v>
      </c>
      <c r="M12" s="80">
        <v>0.31240000000000001</v>
      </c>
      <c r="N12" s="80">
        <v>2.4799999999999999E-2</v>
      </c>
    </row>
    <row r="13" spans="2:63">
      <c r="B13" s="79" t="s">
        <v>690</v>
      </c>
      <c r="D13" s="16"/>
      <c r="E13" s="1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226</v>
      </c>
      <c r="C14" t="s">
        <v>226</v>
      </c>
      <c r="D14" s="16"/>
      <c r="E14" s="16"/>
      <c r="F14" t="s">
        <v>226</v>
      </c>
      <c r="G14" t="s">
        <v>226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691</v>
      </c>
      <c r="D15" s="16"/>
      <c r="E15" s="16"/>
      <c r="F15" s="16"/>
      <c r="G15" s="16"/>
      <c r="H15" s="81">
        <v>1075000</v>
      </c>
      <c r="J15" s="81">
        <v>0</v>
      </c>
      <c r="K15" s="81">
        <v>65899.3</v>
      </c>
      <c r="M15" s="80">
        <v>0.31240000000000001</v>
      </c>
      <c r="N15" s="80">
        <v>2.4799999999999999E-2</v>
      </c>
    </row>
    <row r="16" spans="2:63">
      <c r="B16" t="s">
        <v>692</v>
      </c>
      <c r="C16" t="s">
        <v>693</v>
      </c>
      <c r="D16" t="s">
        <v>100</v>
      </c>
      <c r="E16" t="s">
        <v>694</v>
      </c>
      <c r="F16" t="s">
        <v>695</v>
      </c>
      <c r="G16" t="s">
        <v>102</v>
      </c>
      <c r="H16" s="77">
        <v>640000</v>
      </c>
      <c r="I16" s="77">
        <v>5524</v>
      </c>
      <c r="J16" s="77">
        <v>0</v>
      </c>
      <c r="K16" s="77">
        <v>35353.599999999999</v>
      </c>
      <c r="L16" s="78">
        <v>2.06E-2</v>
      </c>
      <c r="M16" s="78">
        <v>0.1676</v>
      </c>
      <c r="N16" s="78">
        <v>1.3299999999999999E-2</v>
      </c>
    </row>
    <row r="17" spans="2:14">
      <c r="B17" t="s">
        <v>696</v>
      </c>
      <c r="C17" t="s">
        <v>697</v>
      </c>
      <c r="D17" t="s">
        <v>100</v>
      </c>
      <c r="E17" t="s">
        <v>698</v>
      </c>
      <c r="F17" t="s">
        <v>695</v>
      </c>
      <c r="G17" t="s">
        <v>102</v>
      </c>
      <c r="H17" s="77">
        <v>435000</v>
      </c>
      <c r="I17" s="77">
        <v>7022</v>
      </c>
      <c r="J17" s="77">
        <v>0</v>
      </c>
      <c r="K17" s="77">
        <v>30545.7</v>
      </c>
      <c r="L17" s="78">
        <v>2.0899999999999998E-2</v>
      </c>
      <c r="M17" s="78">
        <v>0.14480000000000001</v>
      </c>
      <c r="N17" s="78">
        <v>1.15E-2</v>
      </c>
    </row>
    <row r="18" spans="2:14">
      <c r="B18" s="79" t="s">
        <v>699</v>
      </c>
      <c r="D18" s="16"/>
      <c r="E18" s="16"/>
      <c r="F18" s="16"/>
      <c r="G18" s="16"/>
      <c r="H18" s="81">
        <v>0</v>
      </c>
      <c r="J18" s="81">
        <v>0</v>
      </c>
      <c r="K18" s="81">
        <v>0</v>
      </c>
      <c r="M18" s="80">
        <v>0</v>
      </c>
      <c r="N18" s="80">
        <v>0</v>
      </c>
    </row>
    <row r="19" spans="2:14">
      <c r="B19" t="s">
        <v>226</v>
      </c>
      <c r="C19" t="s">
        <v>226</v>
      </c>
      <c r="D19" s="16"/>
      <c r="E19" s="16"/>
      <c r="F19" t="s">
        <v>226</v>
      </c>
      <c r="G19" t="s">
        <v>226</v>
      </c>
      <c r="H19" s="77">
        <v>0</v>
      </c>
      <c r="I19" s="77">
        <v>0</v>
      </c>
      <c r="K19" s="77">
        <v>0</v>
      </c>
      <c r="L19" s="78">
        <v>0</v>
      </c>
      <c r="M19" s="78">
        <v>0</v>
      </c>
      <c r="N19" s="78">
        <v>0</v>
      </c>
    </row>
    <row r="20" spans="2:14">
      <c r="B20" s="79" t="s">
        <v>700</v>
      </c>
      <c r="D20" s="16"/>
      <c r="E20" s="16"/>
      <c r="F20" s="16"/>
      <c r="G20" s="16"/>
      <c r="H20" s="81">
        <v>0</v>
      </c>
      <c r="J20" s="81">
        <v>0</v>
      </c>
      <c r="K20" s="81">
        <v>0</v>
      </c>
      <c r="M20" s="80">
        <v>0</v>
      </c>
      <c r="N20" s="80">
        <v>0</v>
      </c>
    </row>
    <row r="21" spans="2:14">
      <c r="B21" t="s">
        <v>226</v>
      </c>
      <c r="C21" t="s">
        <v>226</v>
      </c>
      <c r="D21" s="16"/>
      <c r="E21" s="16"/>
      <c r="F21" t="s">
        <v>226</v>
      </c>
      <c r="G21" t="s">
        <v>226</v>
      </c>
      <c r="H21" s="77">
        <v>0</v>
      </c>
      <c r="I21" s="77">
        <v>0</v>
      </c>
      <c r="K21" s="77">
        <v>0</v>
      </c>
      <c r="L21" s="78">
        <v>0</v>
      </c>
      <c r="M21" s="78">
        <v>0</v>
      </c>
      <c r="N21" s="78">
        <v>0</v>
      </c>
    </row>
    <row r="22" spans="2:14">
      <c r="B22" s="79" t="s">
        <v>394</v>
      </c>
      <c r="D22" s="16"/>
      <c r="E22" s="16"/>
      <c r="F22" s="16"/>
      <c r="G22" s="16"/>
      <c r="H22" s="81">
        <v>0</v>
      </c>
      <c r="J22" s="81">
        <v>0</v>
      </c>
      <c r="K22" s="81">
        <v>0</v>
      </c>
      <c r="M22" s="80">
        <v>0</v>
      </c>
      <c r="N22" s="80">
        <v>0</v>
      </c>
    </row>
    <row r="23" spans="2:14">
      <c r="B23" t="s">
        <v>226</v>
      </c>
      <c r="C23" t="s">
        <v>226</v>
      </c>
      <c r="D23" s="16"/>
      <c r="E23" s="16"/>
      <c r="F23" t="s">
        <v>226</v>
      </c>
      <c r="G23" t="s">
        <v>226</v>
      </c>
      <c r="H23" s="77">
        <v>0</v>
      </c>
      <c r="I23" s="77">
        <v>0</v>
      </c>
      <c r="K23" s="77">
        <v>0</v>
      </c>
      <c r="L23" s="78">
        <v>0</v>
      </c>
      <c r="M23" s="78">
        <v>0</v>
      </c>
      <c r="N23" s="78">
        <v>0</v>
      </c>
    </row>
    <row r="24" spans="2:14">
      <c r="B24" s="79" t="s">
        <v>701</v>
      </c>
      <c r="D24" s="16"/>
      <c r="E24" s="16"/>
      <c r="F24" s="16"/>
      <c r="G24" s="16"/>
      <c r="H24" s="81">
        <v>0</v>
      </c>
      <c r="J24" s="81">
        <v>0</v>
      </c>
      <c r="K24" s="81">
        <v>0</v>
      </c>
      <c r="M24" s="80">
        <v>0</v>
      </c>
      <c r="N24" s="80">
        <v>0</v>
      </c>
    </row>
    <row r="25" spans="2:14">
      <c r="B25" t="s">
        <v>226</v>
      </c>
      <c r="C25" t="s">
        <v>226</v>
      </c>
      <c r="D25" s="16"/>
      <c r="E25" s="16"/>
      <c r="F25" t="s">
        <v>226</v>
      </c>
      <c r="G25" t="s">
        <v>226</v>
      </c>
      <c r="H25" s="77">
        <v>0</v>
      </c>
      <c r="I25" s="77">
        <v>0</v>
      </c>
      <c r="K25" s="77">
        <v>0</v>
      </c>
      <c r="L25" s="78">
        <v>0</v>
      </c>
      <c r="M25" s="78">
        <v>0</v>
      </c>
      <c r="N25" s="78">
        <v>0</v>
      </c>
    </row>
    <row r="26" spans="2:14">
      <c r="B26" s="79" t="s">
        <v>231</v>
      </c>
      <c r="D26" s="16"/>
      <c r="E26" s="16"/>
      <c r="F26" s="16"/>
      <c r="G26" s="16"/>
      <c r="H26" s="81">
        <v>484575</v>
      </c>
      <c r="J26" s="81">
        <v>83.803259999999995</v>
      </c>
      <c r="K26" s="81">
        <v>145029.42868800001</v>
      </c>
      <c r="M26" s="80">
        <v>0.68759999999999999</v>
      </c>
      <c r="N26" s="80">
        <v>5.4600000000000003E-2</v>
      </c>
    </row>
    <row r="27" spans="2:14">
      <c r="B27" s="79" t="s">
        <v>702</v>
      </c>
      <c r="D27" s="16"/>
      <c r="E27" s="16"/>
      <c r="F27" s="16"/>
      <c r="G27" s="16"/>
      <c r="H27" s="81">
        <v>484575</v>
      </c>
      <c r="J27" s="81">
        <v>83.803259999999995</v>
      </c>
      <c r="K27" s="81">
        <v>145029.42868800001</v>
      </c>
      <c r="M27" s="80">
        <v>0.68759999999999999</v>
      </c>
      <c r="N27" s="80">
        <v>5.4600000000000003E-2</v>
      </c>
    </row>
    <row r="28" spans="2:14">
      <c r="B28" t="s">
        <v>703</v>
      </c>
      <c r="C28" t="s">
        <v>704</v>
      </c>
      <c r="D28" t="s">
        <v>397</v>
      </c>
      <c r="E28" t="s">
        <v>705</v>
      </c>
      <c r="F28" t="s">
        <v>399</v>
      </c>
      <c r="G28" t="s">
        <v>106</v>
      </c>
      <c r="H28" s="77">
        <v>46500</v>
      </c>
      <c r="I28" s="77">
        <v>7302</v>
      </c>
      <c r="J28" s="77">
        <v>0</v>
      </c>
      <c r="K28" s="77">
        <v>12984.124320000001</v>
      </c>
      <c r="L28" s="78">
        <v>0</v>
      </c>
      <c r="M28" s="78">
        <v>6.1600000000000002E-2</v>
      </c>
      <c r="N28" s="78">
        <v>4.8999999999999998E-3</v>
      </c>
    </row>
    <row r="29" spans="2:14">
      <c r="B29" t="s">
        <v>706</v>
      </c>
      <c r="C29" t="s">
        <v>707</v>
      </c>
      <c r="D29" t="s">
        <v>397</v>
      </c>
      <c r="E29" t="s">
        <v>708</v>
      </c>
      <c r="F29" t="s">
        <v>695</v>
      </c>
      <c r="G29" t="s">
        <v>106</v>
      </c>
      <c r="H29" s="77">
        <v>300000</v>
      </c>
      <c r="I29" s="77">
        <v>3641</v>
      </c>
      <c r="J29" s="77">
        <v>0</v>
      </c>
      <c r="K29" s="77">
        <v>41769.552000000003</v>
      </c>
      <c r="L29" s="78">
        <v>2.0000000000000001E-4</v>
      </c>
      <c r="M29" s="78">
        <v>0.19800000000000001</v>
      </c>
      <c r="N29" s="78">
        <v>1.5699999999999999E-2</v>
      </c>
    </row>
    <row r="30" spans="2:14">
      <c r="B30" t="s">
        <v>709</v>
      </c>
      <c r="C30" t="s">
        <v>710</v>
      </c>
      <c r="D30" t="s">
        <v>647</v>
      </c>
      <c r="E30" t="s">
        <v>711</v>
      </c>
      <c r="F30" t="s">
        <v>695</v>
      </c>
      <c r="G30" t="s">
        <v>106</v>
      </c>
      <c r="H30" s="77">
        <v>8925</v>
      </c>
      <c r="I30" s="77">
        <v>35827</v>
      </c>
      <c r="J30" s="77">
        <v>15.22587</v>
      </c>
      <c r="K30" s="77">
        <v>12242.694353999999</v>
      </c>
      <c r="L30" s="78">
        <v>0</v>
      </c>
      <c r="M30" s="78">
        <v>5.8000000000000003E-2</v>
      </c>
      <c r="N30" s="78">
        <v>4.5999999999999999E-3</v>
      </c>
    </row>
    <row r="31" spans="2:14">
      <c r="B31" t="s">
        <v>712</v>
      </c>
      <c r="C31" t="s">
        <v>713</v>
      </c>
      <c r="D31" t="s">
        <v>397</v>
      </c>
      <c r="E31" t="s">
        <v>714</v>
      </c>
      <c r="F31" t="s">
        <v>695</v>
      </c>
      <c r="G31" t="s">
        <v>106</v>
      </c>
      <c r="H31" s="77">
        <v>114900</v>
      </c>
      <c r="I31" s="77">
        <v>12874</v>
      </c>
      <c r="J31" s="77">
        <v>0</v>
      </c>
      <c r="K31" s="77">
        <v>56565.472223999997</v>
      </c>
      <c r="L31" s="78">
        <v>0</v>
      </c>
      <c r="M31" s="78">
        <v>0.26819999999999999</v>
      </c>
      <c r="N31" s="78">
        <v>2.1299999999999999E-2</v>
      </c>
    </row>
    <row r="32" spans="2:14">
      <c r="B32" t="s">
        <v>715</v>
      </c>
      <c r="C32" t="s">
        <v>716</v>
      </c>
      <c r="D32" t="s">
        <v>397</v>
      </c>
      <c r="E32" t="s">
        <v>717</v>
      </c>
      <c r="F32" t="s">
        <v>695</v>
      </c>
      <c r="G32" t="s">
        <v>106</v>
      </c>
      <c r="H32" s="77">
        <v>14250</v>
      </c>
      <c r="I32" s="77">
        <v>39270</v>
      </c>
      <c r="J32" s="77">
        <v>68.577389999999994</v>
      </c>
      <c r="K32" s="77">
        <v>21467.585790000001</v>
      </c>
      <c r="L32" s="78">
        <v>0</v>
      </c>
      <c r="M32" s="78">
        <v>0.1018</v>
      </c>
      <c r="N32" s="78">
        <v>8.0999999999999996E-3</v>
      </c>
    </row>
    <row r="33" spans="2:14">
      <c r="B33" s="79" t="s">
        <v>718</v>
      </c>
      <c r="D33" s="16"/>
      <c r="E33" s="16"/>
      <c r="F33" s="16"/>
      <c r="G33" s="16"/>
      <c r="H33" s="81">
        <v>0</v>
      </c>
      <c r="J33" s="81">
        <v>0</v>
      </c>
      <c r="K33" s="81">
        <v>0</v>
      </c>
      <c r="M33" s="80">
        <v>0</v>
      </c>
      <c r="N33" s="80">
        <v>0</v>
      </c>
    </row>
    <row r="34" spans="2:14">
      <c r="B34" t="s">
        <v>226</v>
      </c>
      <c r="C34" t="s">
        <v>226</v>
      </c>
      <c r="D34" s="16"/>
      <c r="E34" s="16"/>
      <c r="F34" t="s">
        <v>226</v>
      </c>
      <c r="G34" t="s">
        <v>226</v>
      </c>
      <c r="H34" s="77">
        <v>0</v>
      </c>
      <c r="I34" s="77">
        <v>0</v>
      </c>
      <c r="K34" s="77">
        <v>0</v>
      </c>
      <c r="L34" s="78">
        <v>0</v>
      </c>
      <c r="M34" s="78">
        <v>0</v>
      </c>
      <c r="N34" s="78">
        <v>0</v>
      </c>
    </row>
    <row r="35" spans="2:14">
      <c r="B35" s="79" t="s">
        <v>394</v>
      </c>
      <c r="D35" s="16"/>
      <c r="E35" s="16"/>
      <c r="F35" s="16"/>
      <c r="G35" s="16"/>
      <c r="H35" s="81">
        <v>0</v>
      </c>
      <c r="J35" s="81">
        <v>0</v>
      </c>
      <c r="K35" s="81">
        <v>0</v>
      </c>
      <c r="M35" s="80">
        <v>0</v>
      </c>
      <c r="N35" s="80">
        <v>0</v>
      </c>
    </row>
    <row r="36" spans="2:14">
      <c r="B36" t="s">
        <v>226</v>
      </c>
      <c r="C36" t="s">
        <v>226</v>
      </c>
      <c r="D36" s="16"/>
      <c r="E36" s="16"/>
      <c r="F36" t="s">
        <v>226</v>
      </c>
      <c r="G36" t="s">
        <v>226</v>
      </c>
      <c r="H36" s="77">
        <v>0</v>
      </c>
      <c r="I36" s="77">
        <v>0</v>
      </c>
      <c r="K36" s="77">
        <v>0</v>
      </c>
      <c r="L36" s="78">
        <v>0</v>
      </c>
      <c r="M36" s="78">
        <v>0</v>
      </c>
      <c r="N36" s="78">
        <v>0</v>
      </c>
    </row>
    <row r="37" spans="2:14">
      <c r="B37" s="79" t="s">
        <v>701</v>
      </c>
      <c r="D37" s="16"/>
      <c r="E37" s="16"/>
      <c r="F37" s="16"/>
      <c r="G37" s="16"/>
      <c r="H37" s="81">
        <v>0</v>
      </c>
      <c r="J37" s="81">
        <v>0</v>
      </c>
      <c r="K37" s="81">
        <v>0</v>
      </c>
      <c r="M37" s="80">
        <v>0</v>
      </c>
      <c r="N37" s="80">
        <v>0</v>
      </c>
    </row>
    <row r="38" spans="2:14">
      <c r="B38" t="s">
        <v>226</v>
      </c>
      <c r="C38" t="s">
        <v>226</v>
      </c>
      <c r="D38" s="16"/>
      <c r="E38" s="16"/>
      <c r="F38" t="s">
        <v>226</v>
      </c>
      <c r="G38" t="s">
        <v>226</v>
      </c>
      <c r="H38" s="77">
        <v>0</v>
      </c>
      <c r="I38" s="77">
        <v>0</v>
      </c>
      <c r="K38" s="77">
        <v>0</v>
      </c>
      <c r="L38" s="78">
        <v>0</v>
      </c>
      <c r="M38" s="78">
        <v>0</v>
      </c>
      <c r="N38" s="78">
        <v>0</v>
      </c>
    </row>
    <row r="39" spans="2:14">
      <c r="B39" t="s">
        <v>233</v>
      </c>
      <c r="D39" s="16"/>
      <c r="E39" s="16"/>
      <c r="F39" s="16"/>
      <c r="G39" s="16"/>
    </row>
    <row r="40" spans="2:14">
      <c r="B40" t="s">
        <v>292</v>
      </c>
      <c r="D40" s="16"/>
      <c r="E40" s="16"/>
      <c r="F40" s="16"/>
      <c r="G40" s="16"/>
    </row>
    <row r="41" spans="2:14">
      <c r="B41" t="s">
        <v>293</v>
      </c>
      <c r="D41" s="16"/>
      <c r="E41" s="16"/>
      <c r="F41" s="16"/>
      <c r="G41" s="16"/>
    </row>
    <row r="42" spans="2:14">
      <c r="B42" t="s">
        <v>294</v>
      </c>
      <c r="D42" s="16"/>
      <c r="E42" s="16"/>
      <c r="F42" s="16"/>
      <c r="G42" s="16"/>
    </row>
    <row r="43" spans="2:14">
      <c r="B43" t="s">
        <v>295</v>
      </c>
      <c r="D43" s="16"/>
      <c r="E43" s="16"/>
      <c r="F43" s="16"/>
      <c r="G43" s="16"/>
    </row>
    <row r="44" spans="2:14">
      <c r="D44" s="16"/>
      <c r="E44" s="16"/>
      <c r="F44" s="16"/>
      <c r="G44" s="16"/>
    </row>
    <row r="45" spans="2:14">
      <c r="D45" s="16"/>
      <c r="E45" s="16"/>
      <c r="F45" s="16"/>
      <c r="G45" s="16"/>
    </row>
    <row r="46" spans="2:14">
      <c r="D46" s="16"/>
      <c r="E46" s="16"/>
      <c r="F46" s="16"/>
      <c r="G46" s="16"/>
    </row>
    <row r="47" spans="2:14">
      <c r="D47" s="16"/>
      <c r="E47" s="16"/>
      <c r="F47" s="16"/>
      <c r="G47" s="16"/>
    </row>
    <row r="48" spans="2:14">
      <c r="D48" s="16"/>
      <c r="E48" s="16"/>
      <c r="F48" s="16"/>
      <c r="G48" s="16"/>
    </row>
    <row r="49" spans="4:7">
      <c r="D49" s="16"/>
      <c r="E49" s="16"/>
      <c r="F49" s="16"/>
      <c r="G49" s="16"/>
    </row>
    <row r="50" spans="4:7">
      <c r="D50" s="16"/>
      <c r="E50" s="16"/>
      <c r="F50" s="16"/>
      <c r="G50" s="16"/>
    </row>
    <row r="51" spans="4:7">
      <c r="D51" s="16"/>
      <c r="E51" s="16"/>
      <c r="F51" s="16"/>
      <c r="G51" s="16"/>
    </row>
    <row r="52" spans="4:7">
      <c r="D52" s="16"/>
      <c r="E52" s="16"/>
      <c r="F52" s="16"/>
      <c r="G52" s="16"/>
    </row>
    <row r="53" spans="4:7">
      <c r="D53" s="16"/>
      <c r="E53" s="16"/>
      <c r="F53" s="16"/>
      <c r="G53" s="16"/>
    </row>
    <row r="54" spans="4:7">
      <c r="D54" s="16"/>
      <c r="E54" s="16"/>
      <c r="F54" s="16"/>
      <c r="G54" s="16"/>
    </row>
    <row r="55" spans="4:7">
      <c r="D55" s="16"/>
      <c r="E55" s="16"/>
      <c r="F55" s="16"/>
      <c r="G55" s="16"/>
    </row>
    <row r="56" spans="4:7">
      <c r="D56" s="16"/>
      <c r="E56" s="16"/>
      <c r="F56" s="16"/>
      <c r="G56" s="16"/>
    </row>
    <row r="57" spans="4:7">
      <c r="D57" s="16"/>
      <c r="E57" s="16"/>
      <c r="F57" s="16"/>
      <c r="G57" s="16"/>
    </row>
    <row r="58" spans="4:7">
      <c r="D58" s="16"/>
      <c r="E58" s="16"/>
      <c r="F58" s="16"/>
      <c r="G58" s="16"/>
    </row>
    <row r="59" spans="4:7">
      <c r="D59" s="16"/>
      <c r="E59" s="16"/>
      <c r="F59" s="16"/>
      <c r="G59" s="16"/>
    </row>
    <row r="60" spans="4:7">
      <c r="D60" s="16"/>
      <c r="E60" s="16"/>
      <c r="F60" s="16"/>
      <c r="G60" s="16"/>
    </row>
    <row r="61" spans="4:7">
      <c r="D61" s="16"/>
      <c r="E61" s="16"/>
      <c r="F61" s="16"/>
      <c r="G61" s="16"/>
    </row>
    <row r="62" spans="4:7">
      <c r="D62" s="16"/>
      <c r="E62" s="16"/>
      <c r="F62" s="16"/>
      <c r="G62" s="16"/>
    </row>
    <row r="63" spans="4:7">
      <c r="D63" s="16"/>
      <c r="E63" s="16"/>
      <c r="F63" s="16"/>
      <c r="G63" s="16"/>
    </row>
    <row r="64" spans="4:7">
      <c r="D64" s="16"/>
      <c r="E64" s="16"/>
      <c r="F64" s="16"/>
      <c r="G64" s="16"/>
    </row>
    <row r="65" spans="4:7">
      <c r="D65" s="16"/>
      <c r="E65" s="16"/>
      <c r="F65" s="16"/>
      <c r="G65" s="16"/>
    </row>
    <row r="66" spans="4:7">
      <c r="D66" s="16"/>
      <c r="E66" s="16"/>
      <c r="F66" s="16"/>
      <c r="G66" s="16"/>
    </row>
    <row r="67" spans="4:7">
      <c r="D67" s="16"/>
      <c r="E67" s="16"/>
      <c r="F67" s="16"/>
      <c r="G67" s="16"/>
    </row>
    <row r="68" spans="4:7">
      <c r="D68" s="16"/>
      <c r="E68" s="16"/>
      <c r="F68" s="16"/>
      <c r="G68" s="16"/>
    </row>
    <row r="69" spans="4:7">
      <c r="D69" s="16"/>
      <c r="E69" s="16"/>
      <c r="F69" s="16"/>
      <c r="G69" s="16"/>
    </row>
    <row r="70" spans="4:7">
      <c r="D70" s="16"/>
      <c r="E70" s="16"/>
      <c r="F70" s="16"/>
      <c r="G70" s="16"/>
    </row>
    <row r="71" spans="4:7">
      <c r="D71" s="16"/>
      <c r="E71" s="16"/>
      <c r="F71" s="16"/>
      <c r="G71" s="16"/>
    </row>
    <row r="72" spans="4:7">
      <c r="D72" s="16"/>
      <c r="E72" s="16"/>
      <c r="F72" s="16"/>
      <c r="G72" s="16"/>
    </row>
    <row r="73" spans="4:7">
      <c r="D73" s="16"/>
      <c r="E73" s="16"/>
      <c r="F73" s="16"/>
      <c r="G73" s="16"/>
    </row>
    <row r="74" spans="4:7">
      <c r="D74" s="16"/>
      <c r="E74" s="16"/>
      <c r="F74" s="16"/>
      <c r="G74" s="16"/>
    </row>
    <row r="75" spans="4:7">
      <c r="D75" s="16"/>
      <c r="E75" s="16"/>
      <c r="F75" s="16"/>
      <c r="G75" s="16"/>
    </row>
    <row r="76" spans="4:7">
      <c r="D76" s="16"/>
      <c r="E76" s="16"/>
      <c r="F76" s="16"/>
      <c r="G76" s="16"/>
    </row>
    <row r="77" spans="4:7">
      <c r="D77" s="16"/>
      <c r="E77" s="16"/>
      <c r="F77" s="16"/>
      <c r="G77" s="16"/>
    </row>
    <row r="78" spans="4:7">
      <c r="D78" s="16"/>
      <c r="E78" s="16"/>
      <c r="F78" s="16"/>
      <c r="G78" s="16"/>
    </row>
    <row r="79" spans="4:7">
      <c r="D79" s="16"/>
      <c r="E79" s="16"/>
      <c r="F79" s="16"/>
      <c r="G79" s="16"/>
    </row>
    <row r="80" spans="4:7">
      <c r="D80" s="16"/>
      <c r="E80" s="16"/>
      <c r="F80" s="16"/>
      <c r="G80" s="16"/>
    </row>
    <row r="81" spans="4:7">
      <c r="D81" s="16"/>
      <c r="E81" s="16"/>
      <c r="F81" s="16"/>
      <c r="G81" s="16"/>
    </row>
    <row r="82" spans="4:7">
      <c r="D82" s="16"/>
      <c r="E82" s="16"/>
      <c r="F82" s="16"/>
      <c r="G82" s="16"/>
    </row>
    <row r="83" spans="4:7">
      <c r="D83" s="16"/>
      <c r="E83" s="16"/>
      <c r="F83" s="16"/>
      <c r="G83" s="16"/>
    </row>
    <row r="84" spans="4:7">
      <c r="D84" s="16"/>
      <c r="E84" s="16"/>
      <c r="F84" s="16"/>
      <c r="G84" s="16"/>
    </row>
    <row r="85" spans="4:7">
      <c r="D85" s="16"/>
      <c r="E85" s="16"/>
      <c r="F85" s="16"/>
      <c r="G85" s="16"/>
    </row>
    <row r="86" spans="4:7">
      <c r="D86" s="16"/>
      <c r="E86" s="16"/>
      <c r="F86" s="16"/>
      <c r="G86" s="16"/>
    </row>
    <row r="87" spans="4:7">
      <c r="D87" s="16"/>
      <c r="E87" s="16"/>
      <c r="F87" s="16"/>
      <c r="G87" s="16"/>
    </row>
    <row r="88" spans="4:7">
      <c r="D88" s="16"/>
      <c r="E88" s="16"/>
      <c r="F88" s="16"/>
      <c r="G88" s="16"/>
    </row>
    <row r="89" spans="4:7">
      <c r="D89" s="16"/>
      <c r="E89" s="16"/>
      <c r="F89" s="16"/>
      <c r="G89" s="16"/>
    </row>
    <row r="90" spans="4:7">
      <c r="D90" s="16"/>
      <c r="E90" s="16"/>
      <c r="F90" s="16"/>
      <c r="G90" s="16"/>
    </row>
    <row r="91" spans="4:7">
      <c r="D91" s="16"/>
      <c r="E91" s="16"/>
      <c r="F91" s="16"/>
      <c r="G91" s="16"/>
    </row>
    <row r="92" spans="4:7">
      <c r="D92" s="16"/>
      <c r="E92" s="16"/>
      <c r="F92" s="16"/>
      <c r="G92" s="16"/>
    </row>
    <row r="93" spans="4:7">
      <c r="D93" s="16"/>
      <c r="E93" s="16"/>
      <c r="F93" s="16"/>
      <c r="G93" s="16"/>
    </row>
    <row r="94" spans="4:7">
      <c r="D94" s="16"/>
      <c r="E94" s="16"/>
      <c r="F94" s="16"/>
      <c r="G94" s="16"/>
    </row>
    <row r="95" spans="4:7">
      <c r="D95" s="16"/>
      <c r="E95" s="16"/>
      <c r="F95" s="16"/>
      <c r="G95" s="16"/>
    </row>
    <row r="96" spans="4:7">
      <c r="D96" s="16"/>
      <c r="E96" s="16"/>
      <c r="F96" s="16"/>
      <c r="G96" s="16"/>
    </row>
    <row r="97" spans="4:7">
      <c r="D97" s="16"/>
      <c r="E97" s="16"/>
      <c r="F97" s="16"/>
      <c r="G97" s="16"/>
    </row>
    <row r="98" spans="4:7">
      <c r="D98" s="16"/>
      <c r="E98" s="16"/>
      <c r="F98" s="16"/>
      <c r="G98" s="16"/>
    </row>
    <row r="99" spans="4:7">
      <c r="D99" s="16"/>
      <c r="E99" s="16"/>
      <c r="F99" s="16"/>
      <c r="G99" s="16"/>
    </row>
    <row r="100" spans="4:7">
      <c r="D100" s="16"/>
      <c r="E100" s="16"/>
      <c r="F100" s="16"/>
      <c r="G100" s="16"/>
    </row>
    <row r="101" spans="4:7">
      <c r="D101" s="16"/>
      <c r="E101" s="16"/>
      <c r="F101" s="16"/>
      <c r="G101" s="16"/>
    </row>
    <row r="102" spans="4:7">
      <c r="D102" s="16"/>
      <c r="E102" s="16"/>
      <c r="F102" s="16"/>
      <c r="G102" s="16"/>
    </row>
    <row r="103" spans="4:7">
      <c r="D103" s="16"/>
      <c r="E103" s="16"/>
      <c r="F103" s="16"/>
      <c r="G103" s="16"/>
    </row>
    <row r="104" spans="4:7">
      <c r="D104" s="16"/>
      <c r="E104" s="16"/>
      <c r="F104" s="16"/>
      <c r="G104" s="16"/>
    </row>
    <row r="105" spans="4:7">
      <c r="D105" s="16"/>
      <c r="E105" s="16"/>
      <c r="F105" s="16"/>
      <c r="G105" s="16"/>
    </row>
    <row r="106" spans="4:7">
      <c r="D106" s="16"/>
      <c r="E106" s="16"/>
      <c r="F106" s="16"/>
      <c r="G106" s="16"/>
    </row>
    <row r="107" spans="4:7">
      <c r="D107" s="16"/>
      <c r="E107" s="16"/>
      <c r="F107" s="16"/>
      <c r="G107" s="16"/>
    </row>
    <row r="108" spans="4:7">
      <c r="D108" s="16"/>
      <c r="E108" s="16"/>
      <c r="F108" s="16"/>
      <c r="G108" s="16"/>
    </row>
    <row r="109" spans="4:7">
      <c r="D109" s="16"/>
      <c r="E109" s="16"/>
      <c r="F109" s="16"/>
      <c r="G109" s="16"/>
    </row>
    <row r="110" spans="4:7">
      <c r="D110" s="16"/>
      <c r="E110" s="16"/>
      <c r="F110" s="16"/>
      <c r="G110" s="16"/>
    </row>
    <row r="111" spans="4:7">
      <c r="D111" s="16"/>
      <c r="E111" s="16"/>
      <c r="F111" s="16"/>
      <c r="G111" s="16"/>
    </row>
    <row r="112" spans="4:7">
      <c r="D112" s="16"/>
      <c r="E112" s="16"/>
      <c r="F112" s="16"/>
      <c r="G112" s="16"/>
    </row>
    <row r="113" spans="4:7">
      <c r="D113" s="16"/>
      <c r="E113" s="16"/>
      <c r="F113" s="16"/>
      <c r="G113" s="16"/>
    </row>
    <row r="114" spans="4:7">
      <c r="D114" s="16"/>
      <c r="E114" s="16"/>
      <c r="F114" s="16"/>
      <c r="G114" s="16"/>
    </row>
    <row r="115" spans="4:7">
      <c r="D115" s="16"/>
      <c r="E115" s="16"/>
      <c r="F115" s="16"/>
      <c r="G115" s="16"/>
    </row>
    <row r="116" spans="4:7">
      <c r="D116" s="16"/>
      <c r="E116" s="16"/>
      <c r="F116" s="16"/>
      <c r="G116" s="16"/>
    </row>
    <row r="117" spans="4:7">
      <c r="D117" s="16"/>
      <c r="E117" s="16"/>
      <c r="F117" s="16"/>
      <c r="G117" s="16"/>
    </row>
    <row r="118" spans="4:7">
      <c r="D118" s="16"/>
      <c r="E118" s="16"/>
      <c r="F118" s="16"/>
      <c r="G118" s="16"/>
    </row>
    <row r="119" spans="4:7">
      <c r="D119" s="16"/>
      <c r="E119" s="16"/>
      <c r="F119" s="16"/>
      <c r="G119" s="16"/>
    </row>
    <row r="120" spans="4:7">
      <c r="D120" s="16"/>
      <c r="E120" s="16"/>
      <c r="F120" s="16"/>
      <c r="G120" s="16"/>
    </row>
    <row r="121" spans="4:7">
      <c r="D121" s="16"/>
      <c r="E121" s="16"/>
      <c r="F121" s="16"/>
      <c r="G121" s="16"/>
    </row>
    <row r="122" spans="4:7">
      <c r="D122" s="16"/>
      <c r="E122" s="16"/>
      <c r="F122" s="16"/>
      <c r="G122" s="16"/>
    </row>
    <row r="123" spans="4:7">
      <c r="D123" s="16"/>
      <c r="E123" s="16"/>
      <c r="F123" s="16"/>
      <c r="G123" s="16"/>
    </row>
    <row r="124" spans="4:7">
      <c r="D124" s="16"/>
      <c r="E124" s="16"/>
      <c r="F124" s="16"/>
      <c r="G124" s="16"/>
    </row>
    <row r="125" spans="4:7">
      <c r="D125" s="16"/>
      <c r="E125" s="16"/>
      <c r="F125" s="16"/>
      <c r="G125" s="16"/>
    </row>
    <row r="126" spans="4:7">
      <c r="D126" s="16"/>
      <c r="E126" s="16"/>
      <c r="F126" s="16"/>
      <c r="G126" s="16"/>
    </row>
    <row r="127" spans="4:7">
      <c r="D127" s="16"/>
      <c r="E127" s="16"/>
      <c r="F127" s="16"/>
      <c r="G127" s="16"/>
    </row>
    <row r="128" spans="4:7">
      <c r="D128" s="16"/>
      <c r="E128" s="16"/>
      <c r="F128" s="16"/>
      <c r="G128" s="16"/>
    </row>
    <row r="129" spans="4:7">
      <c r="D129" s="16"/>
      <c r="E129" s="16"/>
      <c r="F129" s="16"/>
      <c r="G129" s="16"/>
    </row>
    <row r="130" spans="4:7">
      <c r="D130" s="16"/>
      <c r="E130" s="16"/>
      <c r="F130" s="16"/>
      <c r="G130" s="16"/>
    </row>
    <row r="131" spans="4:7">
      <c r="D131" s="16"/>
      <c r="E131" s="16"/>
      <c r="F131" s="16"/>
      <c r="G131" s="16"/>
    </row>
    <row r="132" spans="4:7">
      <c r="D132" s="16"/>
      <c r="E132" s="16"/>
      <c r="F132" s="16"/>
      <c r="G132" s="16"/>
    </row>
    <row r="133" spans="4:7">
      <c r="D133" s="16"/>
      <c r="E133" s="16"/>
      <c r="F133" s="16"/>
      <c r="G133" s="16"/>
    </row>
    <row r="134" spans="4:7">
      <c r="D134" s="16"/>
      <c r="E134" s="16"/>
      <c r="F134" s="16"/>
      <c r="G134" s="16"/>
    </row>
    <row r="135" spans="4:7">
      <c r="D135" s="16"/>
      <c r="E135" s="16"/>
      <c r="F135" s="16"/>
      <c r="G135" s="16"/>
    </row>
    <row r="136" spans="4:7">
      <c r="D136" s="16"/>
      <c r="E136" s="16"/>
      <c r="F136" s="16"/>
      <c r="G136" s="16"/>
    </row>
    <row r="137" spans="4:7">
      <c r="D137" s="16"/>
      <c r="E137" s="16"/>
      <c r="F137" s="16"/>
      <c r="G137" s="16"/>
    </row>
    <row r="138" spans="4:7">
      <c r="D138" s="16"/>
      <c r="E138" s="16"/>
      <c r="F138" s="16"/>
      <c r="G138" s="16"/>
    </row>
    <row r="139" spans="4:7">
      <c r="D139" s="16"/>
      <c r="E139" s="16"/>
      <c r="F139" s="16"/>
      <c r="G139" s="16"/>
    </row>
    <row r="140" spans="4:7">
      <c r="D140" s="16"/>
      <c r="E140" s="16"/>
      <c r="F140" s="16"/>
      <c r="G140" s="16"/>
    </row>
    <row r="141" spans="4:7">
      <c r="D141" s="16"/>
      <c r="E141" s="16"/>
      <c r="F141" s="16"/>
      <c r="G141" s="16"/>
    </row>
    <row r="142" spans="4:7">
      <c r="D142" s="16"/>
      <c r="E142" s="16"/>
      <c r="F142" s="16"/>
      <c r="G142" s="16"/>
    </row>
    <row r="143" spans="4:7">
      <c r="D143" s="16"/>
      <c r="E143" s="16"/>
      <c r="F143" s="16"/>
      <c r="G143" s="16"/>
    </row>
    <row r="144" spans="4:7">
      <c r="D144" s="16"/>
      <c r="E144" s="16"/>
      <c r="F144" s="16"/>
      <c r="G144" s="16"/>
    </row>
    <row r="145" spans="4:7">
      <c r="D145" s="16"/>
      <c r="E145" s="16"/>
      <c r="F145" s="16"/>
      <c r="G145" s="16"/>
    </row>
    <row r="146" spans="4:7">
      <c r="D146" s="16"/>
      <c r="E146" s="16"/>
      <c r="F146" s="16"/>
      <c r="G146" s="16"/>
    </row>
    <row r="147" spans="4:7">
      <c r="D147" s="16"/>
      <c r="E147" s="16"/>
      <c r="F147" s="16"/>
      <c r="G147" s="16"/>
    </row>
    <row r="148" spans="4:7">
      <c r="D148" s="16"/>
      <c r="E148" s="16"/>
      <c r="F148" s="16"/>
      <c r="G148" s="16"/>
    </row>
    <row r="149" spans="4:7">
      <c r="D149" s="16"/>
      <c r="E149" s="16"/>
      <c r="F149" s="16"/>
      <c r="G149" s="16"/>
    </row>
    <row r="150" spans="4:7">
      <c r="D150" s="16"/>
      <c r="E150" s="16"/>
      <c r="F150" s="16"/>
      <c r="G150" s="16"/>
    </row>
    <row r="151" spans="4:7">
      <c r="D151" s="16"/>
      <c r="E151" s="16"/>
      <c r="F151" s="16"/>
      <c r="G151" s="16"/>
    </row>
    <row r="152" spans="4:7">
      <c r="D152" s="16"/>
      <c r="E152" s="16"/>
      <c r="F152" s="16"/>
      <c r="G152" s="16"/>
    </row>
    <row r="153" spans="4:7">
      <c r="D153" s="16"/>
      <c r="E153" s="16"/>
      <c r="F153" s="16"/>
      <c r="G153" s="16"/>
    </row>
    <row r="154" spans="4:7">
      <c r="D154" s="16"/>
      <c r="E154" s="16"/>
      <c r="F154" s="16"/>
      <c r="G154" s="16"/>
    </row>
    <row r="155" spans="4:7">
      <c r="D155" s="16"/>
      <c r="E155" s="16"/>
      <c r="F155" s="16"/>
      <c r="G155" s="16"/>
    </row>
    <row r="156" spans="4:7">
      <c r="D156" s="16"/>
      <c r="E156" s="16"/>
      <c r="F156" s="16"/>
      <c r="G156" s="16"/>
    </row>
    <row r="157" spans="4:7">
      <c r="D157" s="16"/>
      <c r="E157" s="16"/>
      <c r="F157" s="16"/>
      <c r="G157" s="16"/>
    </row>
    <row r="158" spans="4:7">
      <c r="D158" s="16"/>
      <c r="E158" s="16"/>
      <c r="F158" s="16"/>
      <c r="G158" s="16"/>
    </row>
    <row r="159" spans="4:7">
      <c r="D159" s="16"/>
      <c r="E159" s="16"/>
      <c r="F159" s="16"/>
      <c r="G159" s="16"/>
    </row>
    <row r="160" spans="4:7">
      <c r="D160" s="16"/>
      <c r="E160" s="16"/>
      <c r="F160" s="16"/>
      <c r="G160" s="16"/>
    </row>
    <row r="161" spans="4:7">
      <c r="D161" s="16"/>
      <c r="E161" s="16"/>
      <c r="F161" s="16"/>
      <c r="G161" s="16"/>
    </row>
    <row r="162" spans="4:7">
      <c r="D162" s="16"/>
      <c r="E162" s="16"/>
      <c r="F162" s="16"/>
      <c r="G162" s="16"/>
    </row>
    <row r="163" spans="4:7">
      <c r="D163" s="16"/>
      <c r="E163" s="16"/>
      <c r="F163" s="16"/>
      <c r="G163" s="16"/>
    </row>
    <row r="164" spans="4:7">
      <c r="D164" s="16"/>
      <c r="E164" s="16"/>
      <c r="F164" s="16"/>
      <c r="G164" s="16"/>
    </row>
    <row r="165" spans="4:7">
      <c r="D165" s="16"/>
      <c r="E165" s="16"/>
      <c r="F165" s="16"/>
      <c r="G165" s="16"/>
    </row>
    <row r="166" spans="4:7">
      <c r="D166" s="16"/>
      <c r="E166" s="16"/>
      <c r="F166" s="16"/>
      <c r="G166" s="16"/>
    </row>
    <row r="167" spans="4:7">
      <c r="D167" s="16"/>
      <c r="E167" s="16"/>
      <c r="F167" s="16"/>
      <c r="G167" s="16"/>
    </row>
    <row r="168" spans="4:7">
      <c r="D168" s="16"/>
      <c r="E168" s="16"/>
      <c r="F168" s="16"/>
      <c r="G168" s="16"/>
    </row>
    <row r="169" spans="4:7">
      <c r="D169" s="16"/>
      <c r="E169" s="16"/>
      <c r="F169" s="16"/>
      <c r="G169" s="16"/>
    </row>
    <row r="170" spans="4:7">
      <c r="D170" s="16"/>
      <c r="E170" s="16"/>
      <c r="F170" s="16"/>
      <c r="G170" s="16"/>
    </row>
    <row r="171" spans="4:7">
      <c r="D171" s="16"/>
      <c r="E171" s="16"/>
      <c r="F171" s="16"/>
      <c r="G171" s="16"/>
    </row>
    <row r="172" spans="4:7">
      <c r="D172" s="16"/>
      <c r="E172" s="16"/>
      <c r="F172" s="16"/>
      <c r="G172" s="16"/>
    </row>
    <row r="173" spans="4:7">
      <c r="D173" s="16"/>
      <c r="E173" s="16"/>
      <c r="F173" s="16"/>
      <c r="G173" s="16"/>
    </row>
    <row r="174" spans="4:7">
      <c r="D174" s="16"/>
      <c r="E174" s="16"/>
      <c r="F174" s="16"/>
      <c r="G174" s="16"/>
    </row>
    <row r="175" spans="4:7">
      <c r="D175" s="16"/>
      <c r="E175" s="16"/>
      <c r="F175" s="16"/>
      <c r="G175" s="16"/>
    </row>
    <row r="176" spans="4:7">
      <c r="D176" s="16"/>
      <c r="E176" s="16"/>
      <c r="F176" s="16"/>
      <c r="G176" s="16"/>
    </row>
    <row r="177" spans="4:7">
      <c r="D177" s="16"/>
      <c r="E177" s="16"/>
      <c r="F177" s="16"/>
      <c r="G177" s="16"/>
    </row>
    <row r="178" spans="4:7">
      <c r="D178" s="16"/>
      <c r="E178" s="16"/>
      <c r="F178" s="16"/>
      <c r="G178" s="16"/>
    </row>
    <row r="179" spans="4:7">
      <c r="D179" s="16"/>
      <c r="E179" s="16"/>
      <c r="F179" s="16"/>
      <c r="G179" s="16"/>
    </row>
    <row r="180" spans="4:7">
      <c r="D180" s="16"/>
      <c r="E180" s="16"/>
      <c r="F180" s="16"/>
      <c r="G180" s="16"/>
    </row>
    <row r="181" spans="4:7">
      <c r="D181" s="16"/>
      <c r="E181" s="16"/>
      <c r="F181" s="16"/>
      <c r="G181" s="16"/>
    </row>
    <row r="182" spans="4:7">
      <c r="D182" s="16"/>
      <c r="E182" s="16"/>
      <c r="F182" s="16"/>
      <c r="G182" s="16"/>
    </row>
    <row r="183" spans="4:7">
      <c r="D183" s="16"/>
      <c r="E183" s="16"/>
      <c r="F183" s="16"/>
      <c r="G183" s="16"/>
    </row>
    <row r="184" spans="4:7">
      <c r="D184" s="16"/>
      <c r="E184" s="16"/>
      <c r="F184" s="16"/>
      <c r="G184" s="16"/>
    </row>
    <row r="185" spans="4:7">
      <c r="D185" s="16"/>
      <c r="E185" s="16"/>
      <c r="F185" s="16"/>
      <c r="G185" s="16"/>
    </row>
    <row r="186" spans="4:7">
      <c r="D186" s="16"/>
      <c r="E186" s="16"/>
      <c r="F186" s="16"/>
      <c r="G186" s="16"/>
    </row>
    <row r="187" spans="4:7">
      <c r="D187" s="16"/>
      <c r="E187" s="16"/>
      <c r="F187" s="16"/>
      <c r="G187" s="16"/>
    </row>
    <row r="188" spans="4:7">
      <c r="D188" s="16"/>
      <c r="E188" s="16"/>
      <c r="F188" s="16"/>
      <c r="G188" s="16"/>
    </row>
    <row r="189" spans="4:7">
      <c r="D189" s="16"/>
      <c r="E189" s="16"/>
      <c r="F189" s="16"/>
      <c r="G189" s="16"/>
    </row>
    <row r="190" spans="4:7">
      <c r="D190" s="16"/>
      <c r="E190" s="16"/>
      <c r="F190" s="16"/>
      <c r="G190" s="16"/>
    </row>
    <row r="191" spans="4:7">
      <c r="D191" s="16"/>
      <c r="E191" s="16"/>
      <c r="F191" s="16"/>
      <c r="G191" s="16"/>
    </row>
    <row r="192" spans="4:7">
      <c r="D192" s="16"/>
      <c r="E192" s="16"/>
      <c r="F192" s="16"/>
      <c r="G192" s="16"/>
    </row>
    <row r="193" spans="4:7">
      <c r="D193" s="16"/>
      <c r="E193" s="16"/>
      <c r="F193" s="16"/>
      <c r="G193" s="16"/>
    </row>
    <row r="194" spans="4:7">
      <c r="D194" s="16"/>
      <c r="E194" s="16"/>
      <c r="F194" s="16"/>
      <c r="G194" s="16"/>
    </row>
    <row r="195" spans="4:7">
      <c r="D195" s="16"/>
      <c r="E195" s="16"/>
      <c r="F195" s="16"/>
      <c r="G195" s="16"/>
    </row>
    <row r="196" spans="4:7">
      <c r="D196" s="16"/>
      <c r="E196" s="16"/>
      <c r="F196" s="16"/>
      <c r="G196" s="16"/>
    </row>
    <row r="197" spans="4:7">
      <c r="D197" s="16"/>
      <c r="E197" s="16"/>
      <c r="F197" s="16"/>
      <c r="G197" s="16"/>
    </row>
    <row r="198" spans="4:7">
      <c r="D198" s="16"/>
      <c r="E198" s="16"/>
      <c r="F198" s="16"/>
      <c r="G198" s="16"/>
    </row>
    <row r="199" spans="4:7">
      <c r="D199" s="16"/>
      <c r="E199" s="16"/>
      <c r="F199" s="16"/>
      <c r="G199" s="16"/>
    </row>
    <row r="200" spans="4:7">
      <c r="D200" s="16"/>
      <c r="E200" s="16"/>
      <c r="F200" s="16"/>
      <c r="G200" s="16"/>
    </row>
    <row r="201" spans="4:7">
      <c r="D201" s="16"/>
      <c r="E201" s="16"/>
      <c r="F201" s="16"/>
      <c r="G201" s="16"/>
    </row>
    <row r="202" spans="4:7">
      <c r="D202" s="16"/>
      <c r="E202" s="16"/>
      <c r="F202" s="16"/>
      <c r="G202" s="16"/>
    </row>
    <row r="203" spans="4:7">
      <c r="D203" s="16"/>
      <c r="E203" s="16"/>
      <c r="F203" s="16"/>
      <c r="G203" s="16"/>
    </row>
    <row r="204" spans="4:7">
      <c r="D204" s="16"/>
      <c r="E204" s="16"/>
      <c r="F204" s="16"/>
      <c r="G204" s="16"/>
    </row>
    <row r="205" spans="4:7">
      <c r="D205" s="16"/>
      <c r="E205" s="16"/>
      <c r="F205" s="16"/>
      <c r="G205" s="16"/>
    </row>
    <row r="206" spans="4:7">
      <c r="D206" s="16"/>
      <c r="E206" s="16"/>
      <c r="F206" s="16"/>
      <c r="G206" s="16"/>
    </row>
    <row r="207" spans="4:7">
      <c r="D207" s="16"/>
      <c r="E207" s="16"/>
      <c r="F207" s="16"/>
      <c r="G207" s="16"/>
    </row>
    <row r="208" spans="4:7">
      <c r="D208" s="16"/>
      <c r="E208" s="16"/>
      <c r="F208" s="16"/>
      <c r="G208" s="16"/>
    </row>
    <row r="209" spans="2:7">
      <c r="D209" s="16"/>
      <c r="E209" s="16"/>
      <c r="F209" s="16"/>
      <c r="G209" s="16"/>
    </row>
    <row r="210" spans="2:7">
      <c r="D210" s="16"/>
      <c r="E210" s="16"/>
      <c r="F210" s="16"/>
      <c r="G210" s="16"/>
    </row>
    <row r="211" spans="2:7">
      <c r="D211" s="16"/>
      <c r="E211" s="16"/>
      <c r="F211" s="16"/>
      <c r="G211" s="16"/>
    </row>
    <row r="212" spans="2:7">
      <c r="D212" s="16"/>
      <c r="E212" s="16"/>
      <c r="F212" s="16"/>
      <c r="G212" s="16"/>
    </row>
    <row r="213" spans="2:7">
      <c r="D213" s="16"/>
      <c r="E213" s="16"/>
      <c r="F213" s="16"/>
      <c r="G213" s="16"/>
    </row>
    <row r="214" spans="2:7">
      <c r="D214" s="16"/>
      <c r="E214" s="16"/>
      <c r="F214" s="16"/>
      <c r="G214" s="16"/>
    </row>
    <row r="215" spans="2:7">
      <c r="B215" s="16"/>
      <c r="D215" s="16"/>
      <c r="E215" s="16"/>
      <c r="F215" s="16"/>
      <c r="G215" s="16"/>
    </row>
    <row r="216" spans="2:7">
      <c r="B216" s="16"/>
      <c r="D216" s="16"/>
      <c r="E216" s="16"/>
      <c r="F216" s="16"/>
      <c r="G216" s="16"/>
    </row>
    <row r="217" spans="2:7">
      <c r="B217" s="19"/>
      <c r="D217" s="16"/>
      <c r="E217" s="16"/>
      <c r="F217" s="16"/>
      <c r="G217" s="16"/>
    </row>
    <row r="218" spans="2:7">
      <c r="D218" s="16"/>
      <c r="E218" s="16"/>
      <c r="F218" s="16"/>
      <c r="G218" s="16"/>
    </row>
    <row r="219" spans="2:7">
      <c r="D219" s="16"/>
      <c r="E219" s="16"/>
      <c r="F219" s="16"/>
      <c r="G219" s="16"/>
    </row>
    <row r="220" spans="2:7">
      <c r="D220" s="16"/>
      <c r="E220" s="16"/>
      <c r="F220" s="16"/>
      <c r="G220" s="1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</row>
    <row r="7" spans="2:65" ht="26.25" customHeight="1">
      <c r="B7" s="95" t="s">
        <v>93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25287115.649999999</v>
      </c>
      <c r="K11" s="7"/>
      <c r="L11" s="75">
        <v>99740.898262622693</v>
      </c>
      <c r="M11" s="7"/>
      <c r="N11" s="76">
        <v>1</v>
      </c>
      <c r="O11" s="76">
        <v>3.7600000000000001E-2</v>
      </c>
      <c r="P11" s="35"/>
      <c r="BG11" s="16"/>
      <c r="BH11" s="19"/>
      <c r="BI11" s="16"/>
      <c r="BM11" s="16"/>
    </row>
    <row r="12" spans="2:65">
      <c r="B12" s="79" t="s">
        <v>204</v>
      </c>
      <c r="C12" s="16"/>
      <c r="D12" s="16"/>
      <c r="E12" s="16"/>
      <c r="J12" s="81">
        <v>24150000</v>
      </c>
      <c r="L12" s="81">
        <v>48017.445</v>
      </c>
      <c r="N12" s="80">
        <v>0.48139999999999999</v>
      </c>
      <c r="O12" s="80">
        <v>1.8100000000000002E-2</v>
      </c>
    </row>
    <row r="13" spans="2:65">
      <c r="B13" s="79" t="s">
        <v>719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226</v>
      </c>
      <c r="C14" t="s">
        <v>226</v>
      </c>
      <c r="D14" s="16"/>
      <c r="E14" s="16"/>
      <c r="F14" t="s">
        <v>226</v>
      </c>
      <c r="G14" t="s">
        <v>226</v>
      </c>
      <c r="I14" t="s">
        <v>226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720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226</v>
      </c>
      <c r="C16" t="s">
        <v>226</v>
      </c>
      <c r="D16" s="16"/>
      <c r="E16" s="16"/>
      <c r="F16" t="s">
        <v>226</v>
      </c>
      <c r="G16" t="s">
        <v>226</v>
      </c>
      <c r="I16" t="s">
        <v>226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24150000</v>
      </c>
      <c r="L17" s="81">
        <v>48017.445</v>
      </c>
      <c r="N17" s="80">
        <v>0.48139999999999999</v>
      </c>
      <c r="O17" s="80">
        <v>1.8100000000000002E-2</v>
      </c>
    </row>
    <row r="18" spans="2:15">
      <c r="B18" t="s">
        <v>721</v>
      </c>
      <c r="C18" t="s">
        <v>722</v>
      </c>
      <c r="D18" t="s">
        <v>100</v>
      </c>
      <c r="E18" t="s">
        <v>723</v>
      </c>
      <c r="F18" t="s">
        <v>695</v>
      </c>
      <c r="G18" t="s">
        <v>226</v>
      </c>
      <c r="H18" t="s">
        <v>724</v>
      </c>
      <c r="I18" t="s">
        <v>102</v>
      </c>
      <c r="J18" s="77">
        <v>24150000</v>
      </c>
      <c r="K18" s="77">
        <v>198.83</v>
      </c>
      <c r="L18" s="77">
        <v>48017.445</v>
      </c>
      <c r="M18" s="78">
        <v>0</v>
      </c>
      <c r="N18" s="78">
        <v>0.48139999999999999</v>
      </c>
      <c r="O18" s="78">
        <v>1.8100000000000002E-2</v>
      </c>
    </row>
    <row r="19" spans="2:15">
      <c r="B19" s="79" t="s">
        <v>394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226</v>
      </c>
      <c r="C20" t="s">
        <v>226</v>
      </c>
      <c r="D20" s="16"/>
      <c r="E20" s="16"/>
      <c r="F20" t="s">
        <v>226</v>
      </c>
      <c r="G20" t="s">
        <v>226</v>
      </c>
      <c r="I20" t="s">
        <v>226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231</v>
      </c>
      <c r="C21" s="16"/>
      <c r="D21" s="16"/>
      <c r="E21" s="16"/>
      <c r="J21" s="81">
        <v>1137115.6499999999</v>
      </c>
      <c r="L21" s="81">
        <v>51723.453262622686</v>
      </c>
      <c r="N21" s="80">
        <v>0.51859999999999995</v>
      </c>
      <c r="O21" s="80">
        <v>1.95E-2</v>
      </c>
    </row>
    <row r="22" spans="2:15">
      <c r="B22" s="79" t="s">
        <v>719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226</v>
      </c>
      <c r="C23" t="s">
        <v>226</v>
      </c>
      <c r="D23" s="16"/>
      <c r="E23" s="16"/>
      <c r="F23" t="s">
        <v>226</v>
      </c>
      <c r="G23" t="s">
        <v>226</v>
      </c>
      <c r="I23" t="s">
        <v>226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720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226</v>
      </c>
      <c r="C25" t="s">
        <v>226</v>
      </c>
      <c r="D25" s="16"/>
      <c r="E25" s="16"/>
      <c r="F25" t="s">
        <v>226</v>
      </c>
      <c r="G25" t="s">
        <v>226</v>
      </c>
      <c r="I25" t="s">
        <v>226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1137115.6499999999</v>
      </c>
      <c r="L26" s="81">
        <v>51723.453262622686</v>
      </c>
      <c r="N26" s="80">
        <v>0.51859999999999995</v>
      </c>
      <c r="O26" s="80">
        <v>1.95E-2</v>
      </c>
    </row>
    <row r="27" spans="2:15">
      <c r="B27" t="s">
        <v>725</v>
      </c>
      <c r="C27" t="s">
        <v>726</v>
      </c>
      <c r="D27" t="s">
        <v>123</v>
      </c>
      <c r="E27" t="s">
        <v>727</v>
      </c>
      <c r="F27" t="s">
        <v>695</v>
      </c>
      <c r="G27" t="s">
        <v>226</v>
      </c>
      <c r="H27" t="s">
        <v>724</v>
      </c>
      <c r="I27" t="s">
        <v>106</v>
      </c>
      <c r="J27" s="77">
        <v>14150</v>
      </c>
      <c r="K27" s="77">
        <v>20511</v>
      </c>
      <c r="L27" s="77">
        <v>11098.420056000001</v>
      </c>
      <c r="M27" s="78">
        <v>0</v>
      </c>
      <c r="N27" s="78">
        <v>0.1113</v>
      </c>
      <c r="O27" s="78">
        <v>4.1999999999999997E-3</v>
      </c>
    </row>
    <row r="28" spans="2:15">
      <c r="B28" t="s">
        <v>728</v>
      </c>
      <c r="C28" t="s">
        <v>729</v>
      </c>
      <c r="D28" t="s">
        <v>123</v>
      </c>
      <c r="E28" t="s">
        <v>730</v>
      </c>
      <c r="F28" t="s">
        <v>695</v>
      </c>
      <c r="G28" t="s">
        <v>226</v>
      </c>
      <c r="H28" t="s">
        <v>724</v>
      </c>
      <c r="I28" t="s">
        <v>110</v>
      </c>
      <c r="J28" s="77">
        <v>16000</v>
      </c>
      <c r="K28" s="77">
        <v>4026</v>
      </c>
      <c r="L28" s="77">
        <v>2610.8448960000001</v>
      </c>
      <c r="M28" s="78">
        <v>0</v>
      </c>
      <c r="N28" s="78">
        <v>2.6200000000000001E-2</v>
      </c>
      <c r="O28" s="78">
        <v>1E-3</v>
      </c>
    </row>
    <row r="29" spans="2:15">
      <c r="B29" t="s">
        <v>731</v>
      </c>
      <c r="C29" t="s">
        <v>732</v>
      </c>
      <c r="D29" t="s">
        <v>123</v>
      </c>
      <c r="E29" t="s">
        <v>730</v>
      </c>
      <c r="F29" t="s">
        <v>695</v>
      </c>
      <c r="G29" t="s">
        <v>226</v>
      </c>
      <c r="H29" t="s">
        <v>724</v>
      </c>
      <c r="I29" t="s">
        <v>110</v>
      </c>
      <c r="J29" s="77">
        <v>14750</v>
      </c>
      <c r="K29" s="77">
        <v>4451</v>
      </c>
      <c r="L29" s="77">
        <v>2660.9513447499999</v>
      </c>
      <c r="M29" s="78">
        <v>0</v>
      </c>
      <c r="N29" s="78">
        <v>2.6700000000000002E-2</v>
      </c>
      <c r="O29" s="78">
        <v>1E-3</v>
      </c>
    </row>
    <row r="30" spans="2:15">
      <c r="B30" t="s">
        <v>733</v>
      </c>
      <c r="C30" t="s">
        <v>734</v>
      </c>
      <c r="D30" t="s">
        <v>123</v>
      </c>
      <c r="E30" t="s">
        <v>730</v>
      </c>
      <c r="F30" t="s">
        <v>695</v>
      </c>
      <c r="G30" t="s">
        <v>226</v>
      </c>
      <c r="H30" t="s">
        <v>724</v>
      </c>
      <c r="I30" t="s">
        <v>203</v>
      </c>
      <c r="J30" s="77">
        <v>127000</v>
      </c>
      <c r="K30" s="77">
        <v>168900</v>
      </c>
      <c r="L30" s="77">
        <v>5504.1469800000004</v>
      </c>
      <c r="M30" s="78">
        <v>0</v>
      </c>
      <c r="N30" s="78">
        <v>5.5199999999999999E-2</v>
      </c>
      <c r="O30" s="78">
        <v>2.0999999999999999E-3</v>
      </c>
    </row>
    <row r="31" spans="2:15">
      <c r="B31" t="s">
        <v>735</v>
      </c>
      <c r="C31" t="s">
        <v>736</v>
      </c>
      <c r="D31" t="s">
        <v>397</v>
      </c>
      <c r="E31" t="s">
        <v>737</v>
      </c>
      <c r="F31" t="s">
        <v>695</v>
      </c>
      <c r="G31" t="s">
        <v>226</v>
      </c>
      <c r="H31" t="s">
        <v>724</v>
      </c>
      <c r="I31" t="s">
        <v>200</v>
      </c>
      <c r="J31" s="77">
        <v>4340</v>
      </c>
      <c r="K31" s="77">
        <v>17580</v>
      </c>
      <c r="L31" s="77">
        <v>3204.4823999999999</v>
      </c>
      <c r="M31" s="78">
        <v>0</v>
      </c>
      <c r="N31" s="78">
        <v>3.2099999999999997E-2</v>
      </c>
      <c r="O31" s="78">
        <v>1.1999999999999999E-3</v>
      </c>
    </row>
    <row r="32" spans="2:15">
      <c r="B32" t="s">
        <v>738</v>
      </c>
      <c r="C32" t="s">
        <v>739</v>
      </c>
      <c r="D32" t="s">
        <v>123</v>
      </c>
      <c r="E32" t="s">
        <v>740</v>
      </c>
      <c r="F32" t="s">
        <v>695</v>
      </c>
      <c r="G32" t="s">
        <v>226</v>
      </c>
      <c r="H32" t="s">
        <v>724</v>
      </c>
      <c r="I32" t="s">
        <v>106</v>
      </c>
      <c r="J32" s="77">
        <v>2350</v>
      </c>
      <c r="K32" s="77">
        <v>20235.07</v>
      </c>
      <c r="L32" s="77">
        <v>1818.40433048</v>
      </c>
      <c r="M32" s="78">
        <v>0</v>
      </c>
      <c r="N32" s="78">
        <v>1.8200000000000001E-2</v>
      </c>
      <c r="O32" s="78">
        <v>6.9999999999999999E-4</v>
      </c>
    </row>
    <row r="33" spans="2:15">
      <c r="B33" t="s">
        <v>741</v>
      </c>
      <c r="C33" t="s">
        <v>742</v>
      </c>
      <c r="D33" t="s">
        <v>123</v>
      </c>
      <c r="E33" t="s">
        <v>743</v>
      </c>
      <c r="F33" t="s">
        <v>695</v>
      </c>
      <c r="G33" t="s">
        <v>226</v>
      </c>
      <c r="H33" t="s">
        <v>724</v>
      </c>
      <c r="I33" t="s">
        <v>106</v>
      </c>
      <c r="J33" s="77">
        <v>91000.14</v>
      </c>
      <c r="K33" s="77">
        <v>2637.9899999999989</v>
      </c>
      <c r="L33" s="77">
        <v>9179.7972443432609</v>
      </c>
      <c r="M33" s="78">
        <v>0</v>
      </c>
      <c r="N33" s="78">
        <v>9.1999999999999998E-2</v>
      </c>
      <c r="O33" s="78">
        <v>3.5000000000000001E-3</v>
      </c>
    </row>
    <row r="34" spans="2:15">
      <c r="B34" t="s">
        <v>744</v>
      </c>
      <c r="C34" t="s">
        <v>745</v>
      </c>
      <c r="D34" t="s">
        <v>123</v>
      </c>
      <c r="E34" t="s">
        <v>746</v>
      </c>
      <c r="F34" t="s">
        <v>695</v>
      </c>
      <c r="G34" t="s">
        <v>226</v>
      </c>
      <c r="H34" t="s">
        <v>724</v>
      </c>
      <c r="I34" t="s">
        <v>113</v>
      </c>
      <c r="J34" s="77">
        <v>750000</v>
      </c>
      <c r="K34" s="77">
        <v>117.02</v>
      </c>
      <c r="L34" s="77">
        <v>4105.558935</v>
      </c>
      <c r="M34" s="78">
        <v>8.0000000000000004E-4</v>
      </c>
      <c r="N34" s="78">
        <v>4.1200000000000001E-2</v>
      </c>
      <c r="O34" s="78">
        <v>1.5E-3</v>
      </c>
    </row>
    <row r="35" spans="2:15">
      <c r="B35" t="s">
        <v>747</v>
      </c>
      <c r="C35" t="s">
        <v>748</v>
      </c>
      <c r="D35" t="s">
        <v>123</v>
      </c>
      <c r="E35" t="s">
        <v>749</v>
      </c>
      <c r="F35" t="s">
        <v>695</v>
      </c>
      <c r="G35" t="s">
        <v>226</v>
      </c>
      <c r="H35" t="s">
        <v>724</v>
      </c>
      <c r="I35" t="s">
        <v>110</v>
      </c>
      <c r="J35" s="77">
        <v>4525</v>
      </c>
      <c r="K35" s="77">
        <v>14681</v>
      </c>
      <c r="L35" s="77">
        <v>2692.5361397749998</v>
      </c>
      <c r="M35" s="78">
        <v>0</v>
      </c>
      <c r="N35" s="78">
        <v>2.7E-2</v>
      </c>
      <c r="O35" s="78">
        <v>1E-3</v>
      </c>
    </row>
    <row r="36" spans="2:15">
      <c r="B36" t="s">
        <v>750</v>
      </c>
      <c r="C36" t="s">
        <v>751</v>
      </c>
      <c r="D36" t="s">
        <v>123</v>
      </c>
      <c r="E36" t="s">
        <v>752</v>
      </c>
      <c r="F36" t="s">
        <v>695</v>
      </c>
      <c r="G36" t="s">
        <v>226</v>
      </c>
      <c r="H36" t="s">
        <v>724</v>
      </c>
      <c r="I36" t="s">
        <v>106</v>
      </c>
      <c r="J36" s="77">
        <v>113000.51</v>
      </c>
      <c r="K36" s="77">
        <v>2047.6799999999996</v>
      </c>
      <c r="L36" s="77">
        <v>8848.3109362744308</v>
      </c>
      <c r="M36" s="78">
        <v>1E-4</v>
      </c>
      <c r="N36" s="78">
        <v>8.8700000000000001E-2</v>
      </c>
      <c r="O36" s="78">
        <v>3.3E-3</v>
      </c>
    </row>
    <row r="37" spans="2:15">
      <c r="B37" s="79" t="s">
        <v>394</v>
      </c>
      <c r="C37" s="16"/>
      <c r="D37" s="16"/>
      <c r="E37" s="16"/>
      <c r="J37" s="81">
        <v>0</v>
      </c>
      <c r="L37" s="81">
        <v>0</v>
      </c>
      <c r="N37" s="80">
        <v>0</v>
      </c>
      <c r="O37" s="80">
        <v>0</v>
      </c>
    </row>
    <row r="38" spans="2:15">
      <c r="B38" t="s">
        <v>226</v>
      </c>
      <c r="C38" t="s">
        <v>226</v>
      </c>
      <c r="D38" s="16"/>
      <c r="E38" s="16"/>
      <c r="F38" t="s">
        <v>226</v>
      </c>
      <c r="G38" t="s">
        <v>226</v>
      </c>
      <c r="I38" t="s">
        <v>226</v>
      </c>
      <c r="J38" s="77">
        <v>0</v>
      </c>
      <c r="K38" s="77">
        <v>0</v>
      </c>
      <c r="L38" s="77">
        <v>0</v>
      </c>
      <c r="M38" s="78">
        <v>0</v>
      </c>
      <c r="N38" s="78">
        <v>0</v>
      </c>
      <c r="O38" s="78">
        <v>0</v>
      </c>
    </row>
    <row r="39" spans="2:15">
      <c r="B39" t="s">
        <v>233</v>
      </c>
      <c r="C39" s="16"/>
      <c r="D39" s="16"/>
      <c r="E39" s="16"/>
    </row>
    <row r="40" spans="2:15">
      <c r="B40" t="s">
        <v>292</v>
      </c>
      <c r="C40" s="16"/>
      <c r="D40" s="16"/>
      <c r="E40" s="16"/>
    </row>
    <row r="41" spans="2:15">
      <c r="B41" t="s">
        <v>293</v>
      </c>
      <c r="C41" s="16"/>
      <c r="D41" s="16"/>
      <c r="E41" s="16"/>
    </row>
    <row r="42" spans="2:15">
      <c r="B42" t="s">
        <v>294</v>
      </c>
      <c r="C42" s="16"/>
      <c r="D42" s="16"/>
      <c r="E42" s="16"/>
    </row>
    <row r="43" spans="2:15">
      <c r="C43" s="16"/>
      <c r="D43" s="16"/>
      <c r="E43" s="16"/>
    </row>
    <row r="44" spans="2:15">
      <c r="C44" s="16"/>
      <c r="D44" s="16"/>
      <c r="E44" s="16"/>
    </row>
    <row r="45" spans="2:15">
      <c r="C45" s="16"/>
      <c r="D45" s="16"/>
      <c r="E45" s="16"/>
    </row>
    <row r="46" spans="2:15">
      <c r="C46" s="16"/>
      <c r="D46" s="16"/>
      <c r="E46" s="16"/>
    </row>
    <row r="47" spans="2:15">
      <c r="C47" s="16"/>
      <c r="D47" s="16"/>
      <c r="E47" s="16"/>
    </row>
    <row r="48" spans="2:1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6" spans="2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0" ht="26.25" customHeight="1">
      <c r="B7" s="95" t="s">
        <v>95</v>
      </c>
      <c r="C7" s="96"/>
      <c r="D7" s="96"/>
      <c r="E7" s="96"/>
      <c r="F7" s="96"/>
      <c r="G7" s="96"/>
      <c r="H7" s="96"/>
      <c r="I7" s="96"/>
      <c r="J7" s="96"/>
      <c r="K7" s="96"/>
      <c r="L7" s="97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204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753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226</v>
      </c>
      <c r="C14" t="s">
        <v>226</v>
      </c>
      <c r="D14" s="16"/>
      <c r="E14" t="s">
        <v>226</v>
      </c>
      <c r="F14" t="s">
        <v>226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231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754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226</v>
      </c>
      <c r="C17" t="s">
        <v>226</v>
      </c>
      <c r="D17" s="16"/>
      <c r="E17" t="s">
        <v>226</v>
      </c>
      <c r="F17" t="s">
        <v>226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233</v>
      </c>
      <c r="D18" s="16"/>
      <c r="E18" s="16"/>
    </row>
    <row r="19" spans="2:12">
      <c r="B19" t="s">
        <v>292</v>
      </c>
      <c r="D19" s="16"/>
      <c r="E19" s="16"/>
    </row>
    <row r="20" spans="2:12">
      <c r="B20" t="s">
        <v>293</v>
      </c>
      <c r="D20" s="16"/>
      <c r="E20" s="16"/>
    </row>
    <row r="21" spans="2:12">
      <c r="B21" t="s">
        <v>294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</row>
    <row r="3" spans="2:61">
      <c r="B3" s="2" t="s">
        <v>2</v>
      </c>
      <c r="C3" t="s">
        <v>198</v>
      </c>
    </row>
    <row r="4" spans="2:61">
      <c r="B4" s="2" t="s">
        <v>3</v>
      </c>
    </row>
    <row r="6" spans="2:6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61" ht="26.25" customHeight="1">
      <c r="B7" s="95" t="s">
        <v>98</v>
      </c>
      <c r="C7" s="96"/>
      <c r="D7" s="96"/>
      <c r="E7" s="96"/>
      <c r="F7" s="96"/>
      <c r="G7" s="96"/>
      <c r="H7" s="96"/>
      <c r="I7" s="96"/>
      <c r="J7" s="96"/>
      <c r="K7" s="96"/>
      <c r="L7" s="97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204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755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226</v>
      </c>
      <c r="C14" t="s">
        <v>226</v>
      </c>
      <c r="D14" s="16"/>
      <c r="E14" t="s">
        <v>226</v>
      </c>
      <c r="F14" t="s">
        <v>226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756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226</v>
      </c>
      <c r="C16" t="s">
        <v>226</v>
      </c>
      <c r="D16" s="16"/>
      <c r="E16" t="s">
        <v>226</v>
      </c>
      <c r="F16" t="s">
        <v>226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757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226</v>
      </c>
      <c r="C18" t="s">
        <v>226</v>
      </c>
      <c r="D18" s="16"/>
      <c r="E18" t="s">
        <v>226</v>
      </c>
      <c r="F18" t="s">
        <v>226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394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226</v>
      </c>
      <c r="C20" t="s">
        <v>226</v>
      </c>
      <c r="D20" s="16"/>
      <c r="E20" t="s">
        <v>226</v>
      </c>
      <c r="F20" t="s">
        <v>226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231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755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226</v>
      </c>
      <c r="C23" t="s">
        <v>226</v>
      </c>
      <c r="D23" s="16"/>
      <c r="E23" t="s">
        <v>226</v>
      </c>
      <c r="F23" t="s">
        <v>226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758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226</v>
      </c>
      <c r="C25" t="s">
        <v>226</v>
      </c>
      <c r="D25" s="16"/>
      <c r="E25" t="s">
        <v>226</v>
      </c>
      <c r="F25" t="s">
        <v>226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757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226</v>
      </c>
      <c r="C27" t="s">
        <v>226</v>
      </c>
      <c r="D27" s="16"/>
      <c r="E27" t="s">
        <v>226</v>
      </c>
      <c r="F27" t="s">
        <v>226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759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226</v>
      </c>
      <c r="C29" t="s">
        <v>226</v>
      </c>
      <c r="D29" s="16"/>
      <c r="E29" t="s">
        <v>226</v>
      </c>
      <c r="F29" t="s">
        <v>226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394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226</v>
      </c>
      <c r="C31" t="s">
        <v>226</v>
      </c>
      <c r="D31" s="16"/>
      <c r="E31" t="s">
        <v>226</v>
      </c>
      <c r="F31" t="s">
        <v>226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233</v>
      </c>
      <c r="C32" s="16"/>
      <c r="D32" s="16"/>
      <c r="E32" s="16"/>
    </row>
    <row r="33" spans="2:5">
      <c r="B33" t="s">
        <v>292</v>
      </c>
      <c r="C33" s="16"/>
      <c r="D33" s="16"/>
      <c r="E33" s="16"/>
    </row>
    <row r="34" spans="2:5">
      <c r="B34" t="s">
        <v>293</v>
      </c>
      <c r="C34" s="16"/>
      <c r="D34" s="16"/>
      <c r="E34" s="16"/>
    </row>
    <row r="35" spans="2:5">
      <c r="B35" t="s">
        <v>294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</row>
    <row r="3" spans="1:60">
      <c r="B3" s="2" t="s">
        <v>2</v>
      </c>
      <c r="C3" t="s">
        <v>198</v>
      </c>
    </row>
    <row r="4" spans="1:60">
      <c r="B4" s="2" t="s">
        <v>3</v>
      </c>
    </row>
    <row r="6" spans="1:60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7"/>
      <c r="BD6" s="16" t="s">
        <v>100</v>
      </c>
      <c r="BF6" s="16" t="s">
        <v>101</v>
      </c>
      <c r="BH6" s="19" t="s">
        <v>102</v>
      </c>
    </row>
    <row r="7" spans="1:60" ht="26.25" customHeight="1">
      <c r="B7" s="95" t="s">
        <v>103</v>
      </c>
      <c r="C7" s="96"/>
      <c r="D7" s="96"/>
      <c r="E7" s="96"/>
      <c r="F7" s="96"/>
      <c r="G7" s="96"/>
      <c r="H7" s="96"/>
      <c r="I7" s="96"/>
      <c r="J7" s="96"/>
      <c r="K7" s="97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-6483636.2400000002</v>
      </c>
      <c r="H11" s="25"/>
      <c r="I11" s="75">
        <v>-24797.937212018751</v>
      </c>
      <c r="J11" s="76">
        <v>1</v>
      </c>
      <c r="K11" s="76">
        <v>-9.2999999999999992E-3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204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226</v>
      </c>
      <c r="C13" t="s">
        <v>226</v>
      </c>
      <c r="D13" s="19"/>
      <c r="E13" t="s">
        <v>226</v>
      </c>
      <c r="F13" t="s">
        <v>226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231</v>
      </c>
      <c r="C14" s="19"/>
      <c r="D14" s="19"/>
      <c r="E14" s="19"/>
      <c r="F14" s="19"/>
      <c r="G14" s="81">
        <v>-6483636.2400000002</v>
      </c>
      <c r="H14" s="19"/>
      <c r="I14" s="81">
        <v>-24797.937212018751</v>
      </c>
      <c r="J14" s="80">
        <v>1</v>
      </c>
      <c r="K14" s="80">
        <v>-9.2999999999999992E-3</v>
      </c>
      <c r="BF14" s="16" t="s">
        <v>126</v>
      </c>
    </row>
    <row r="15" spans="1:60">
      <c r="B15" t="s">
        <v>760</v>
      </c>
      <c r="C15" t="s">
        <v>761</v>
      </c>
      <c r="D15" t="s">
        <v>123</v>
      </c>
      <c r="E15" t="s">
        <v>762</v>
      </c>
      <c r="F15" t="s">
        <v>106</v>
      </c>
      <c r="G15" s="77">
        <v>5</v>
      </c>
      <c r="H15" s="77">
        <v>1.472E-4</v>
      </c>
      <c r="I15" s="77">
        <v>2.8144639999999999E-8</v>
      </c>
      <c r="J15" s="78">
        <v>0</v>
      </c>
      <c r="K15" s="78">
        <v>0</v>
      </c>
      <c r="BF15" s="16" t="s">
        <v>127</v>
      </c>
    </row>
    <row r="16" spans="1:60">
      <c r="B16" t="s">
        <v>763</v>
      </c>
      <c r="C16" t="s">
        <v>764</v>
      </c>
      <c r="D16" t="s">
        <v>123</v>
      </c>
      <c r="E16" t="s">
        <v>762</v>
      </c>
      <c r="F16" t="s">
        <v>106</v>
      </c>
      <c r="G16" s="77">
        <v>28</v>
      </c>
      <c r="H16" s="77">
        <v>1.5045E-4</v>
      </c>
      <c r="I16" s="77">
        <v>1.6108982399999999E-7</v>
      </c>
      <c r="J16" s="78">
        <v>0</v>
      </c>
      <c r="K16" s="78">
        <v>0</v>
      </c>
      <c r="BF16" s="16" t="s">
        <v>128</v>
      </c>
    </row>
    <row r="17" spans="2:58">
      <c r="B17" t="s">
        <v>765</v>
      </c>
      <c r="C17" t="s">
        <v>766</v>
      </c>
      <c r="D17" t="s">
        <v>123</v>
      </c>
      <c r="E17" t="s">
        <v>762</v>
      </c>
      <c r="F17" t="s">
        <v>106</v>
      </c>
      <c r="G17" s="77">
        <v>12</v>
      </c>
      <c r="H17" s="77">
        <v>4.9175E-4</v>
      </c>
      <c r="I17" s="77">
        <v>2.2565423999999999E-7</v>
      </c>
      <c r="J17" s="78">
        <v>0</v>
      </c>
      <c r="K17" s="78">
        <v>0</v>
      </c>
      <c r="BF17" s="16" t="s">
        <v>129</v>
      </c>
    </row>
    <row r="18" spans="2:58">
      <c r="B18" t="s">
        <v>767</v>
      </c>
      <c r="C18" t="s">
        <v>768</v>
      </c>
      <c r="D18" t="s">
        <v>123</v>
      </c>
      <c r="E18" t="s">
        <v>762</v>
      </c>
      <c r="F18" t="s">
        <v>106</v>
      </c>
      <c r="G18" s="77">
        <v>12</v>
      </c>
      <c r="H18" s="77">
        <v>5.0049999999999997E-4</v>
      </c>
      <c r="I18" s="77">
        <v>2.2966944E-7</v>
      </c>
      <c r="J18" s="78">
        <v>0</v>
      </c>
      <c r="K18" s="78">
        <v>0</v>
      </c>
      <c r="BF18" s="16" t="s">
        <v>130</v>
      </c>
    </row>
    <row r="19" spans="2:58">
      <c r="B19" t="s">
        <v>769</v>
      </c>
      <c r="C19" t="s">
        <v>770</v>
      </c>
      <c r="D19" t="s">
        <v>123</v>
      </c>
      <c r="E19" t="s">
        <v>762</v>
      </c>
      <c r="F19" t="s">
        <v>106</v>
      </c>
      <c r="G19" s="77">
        <v>12</v>
      </c>
      <c r="H19" s="77">
        <v>5.0549999999999998E-4</v>
      </c>
      <c r="I19" s="77">
        <v>2.3196384E-7</v>
      </c>
      <c r="J19" s="78">
        <v>0</v>
      </c>
      <c r="K19" s="78">
        <v>0</v>
      </c>
      <c r="BF19" s="16" t="s">
        <v>131</v>
      </c>
    </row>
    <row r="20" spans="2:58">
      <c r="B20" t="s">
        <v>771</v>
      </c>
      <c r="C20" t="s">
        <v>772</v>
      </c>
      <c r="D20" t="s">
        <v>123</v>
      </c>
      <c r="E20" t="s">
        <v>762</v>
      </c>
      <c r="F20" t="s">
        <v>106</v>
      </c>
      <c r="G20" s="77">
        <v>12</v>
      </c>
      <c r="H20" s="77">
        <v>5.0325000000000001E-4</v>
      </c>
      <c r="I20" s="77">
        <v>2.3093136E-7</v>
      </c>
      <c r="J20" s="78">
        <v>0</v>
      </c>
      <c r="K20" s="78">
        <v>0</v>
      </c>
      <c r="BF20" s="16" t="s">
        <v>132</v>
      </c>
    </row>
    <row r="21" spans="2:58">
      <c r="B21" t="s">
        <v>773</v>
      </c>
      <c r="C21" t="s">
        <v>774</v>
      </c>
      <c r="D21" t="s">
        <v>123</v>
      </c>
      <c r="E21" t="s">
        <v>762</v>
      </c>
      <c r="F21" t="s">
        <v>106</v>
      </c>
      <c r="G21" s="77">
        <v>155</v>
      </c>
      <c r="H21" s="77">
        <v>4.7675000000000001E-4</v>
      </c>
      <c r="I21" s="77">
        <v>2.8257926E-6</v>
      </c>
      <c r="J21" s="78">
        <v>0</v>
      </c>
      <c r="K21" s="78">
        <v>0</v>
      </c>
      <c r="BF21" s="16" t="s">
        <v>123</v>
      </c>
    </row>
    <row r="22" spans="2:58">
      <c r="B22" t="s">
        <v>775</v>
      </c>
      <c r="C22" t="s">
        <v>776</v>
      </c>
      <c r="D22" t="s">
        <v>123</v>
      </c>
      <c r="E22" t="s">
        <v>762</v>
      </c>
      <c r="F22" t="s">
        <v>106</v>
      </c>
      <c r="G22" s="77">
        <v>59</v>
      </c>
      <c r="H22" s="77">
        <v>5.0725E-4</v>
      </c>
      <c r="I22" s="77">
        <v>1.1444371599999999E-6</v>
      </c>
      <c r="J22" s="78">
        <v>0</v>
      </c>
      <c r="K22" s="78">
        <v>0</v>
      </c>
    </row>
    <row r="23" spans="2:58">
      <c r="B23" t="s">
        <v>777</v>
      </c>
      <c r="C23" t="s">
        <v>778</v>
      </c>
      <c r="D23" t="s">
        <v>123</v>
      </c>
      <c r="E23" t="s">
        <v>762</v>
      </c>
      <c r="F23" t="s">
        <v>106</v>
      </c>
      <c r="G23" s="77">
        <v>-6484816.2400000002</v>
      </c>
      <c r="H23" s="77">
        <v>100</v>
      </c>
      <c r="I23" s="77">
        <v>-24797.937301760001</v>
      </c>
      <c r="J23" s="78">
        <v>1</v>
      </c>
      <c r="K23" s="78">
        <v>-9.2999999999999992E-3</v>
      </c>
    </row>
    <row r="24" spans="2:58">
      <c r="B24" t="s">
        <v>779</v>
      </c>
      <c r="C24" t="s">
        <v>780</v>
      </c>
      <c r="D24" t="s">
        <v>123</v>
      </c>
      <c r="E24" t="s">
        <v>762</v>
      </c>
      <c r="F24" t="s">
        <v>106</v>
      </c>
      <c r="G24" s="77">
        <v>116</v>
      </c>
      <c r="H24" s="77">
        <v>1.48665E-2</v>
      </c>
      <c r="I24" s="77">
        <v>6.5945415359999995E-5</v>
      </c>
      <c r="J24" s="78">
        <v>0</v>
      </c>
      <c r="K24" s="78">
        <v>0</v>
      </c>
    </row>
    <row r="25" spans="2:58">
      <c r="B25" t="s">
        <v>781</v>
      </c>
      <c r="C25" t="s">
        <v>782</v>
      </c>
      <c r="D25" t="s">
        <v>123</v>
      </c>
      <c r="E25" t="s">
        <v>762</v>
      </c>
      <c r="F25" t="s">
        <v>106</v>
      </c>
      <c r="G25" s="77">
        <v>53</v>
      </c>
      <c r="H25" s="77">
        <v>4.3255000000000004E-3</v>
      </c>
      <c r="I25" s="77">
        <v>8.7665773599999992E-6</v>
      </c>
      <c r="J25" s="78">
        <v>0</v>
      </c>
      <c r="K25" s="78">
        <v>0</v>
      </c>
    </row>
    <row r="26" spans="2:58">
      <c r="B26" t="s">
        <v>783</v>
      </c>
      <c r="C26" t="s">
        <v>784</v>
      </c>
      <c r="D26" t="s">
        <v>123</v>
      </c>
      <c r="E26" t="s">
        <v>762</v>
      </c>
      <c r="F26" t="s">
        <v>106</v>
      </c>
      <c r="G26" s="77">
        <v>22</v>
      </c>
      <c r="H26" s="77">
        <v>1.31025E-3</v>
      </c>
      <c r="I26" s="77">
        <v>1.1022871200000001E-6</v>
      </c>
      <c r="J26" s="78">
        <v>0</v>
      </c>
      <c r="K26" s="78">
        <v>0</v>
      </c>
    </row>
    <row r="27" spans="2:58">
      <c r="B27" t="s">
        <v>785</v>
      </c>
      <c r="C27" t="s">
        <v>786</v>
      </c>
      <c r="D27" t="s">
        <v>123</v>
      </c>
      <c r="E27" t="s">
        <v>762</v>
      </c>
      <c r="F27" t="s">
        <v>106</v>
      </c>
      <c r="G27" s="77">
        <v>38</v>
      </c>
      <c r="H27" s="77">
        <v>1.2750000000000001E-3</v>
      </c>
      <c r="I27" s="77">
        <v>1.852728E-6</v>
      </c>
      <c r="J27" s="78">
        <v>0</v>
      </c>
      <c r="K27" s="78">
        <v>0</v>
      </c>
    </row>
    <row r="28" spans="2:58">
      <c r="B28" t="s">
        <v>787</v>
      </c>
      <c r="C28" t="s">
        <v>788</v>
      </c>
      <c r="D28" t="s">
        <v>123</v>
      </c>
      <c r="E28" t="s">
        <v>762</v>
      </c>
      <c r="F28" t="s">
        <v>106</v>
      </c>
      <c r="G28" s="77">
        <v>75</v>
      </c>
      <c r="H28" s="77">
        <v>1.2600000000000001E-3</v>
      </c>
      <c r="I28" s="77">
        <v>3.6136800000000001E-6</v>
      </c>
      <c r="J28" s="78">
        <v>0</v>
      </c>
      <c r="K28" s="78">
        <v>0</v>
      </c>
    </row>
    <row r="29" spans="2:58">
      <c r="B29" t="s">
        <v>789</v>
      </c>
      <c r="C29" t="s">
        <v>790</v>
      </c>
      <c r="D29" t="s">
        <v>123</v>
      </c>
      <c r="E29" t="s">
        <v>762</v>
      </c>
      <c r="F29" t="s">
        <v>106</v>
      </c>
      <c r="G29" s="77">
        <v>526</v>
      </c>
      <c r="H29" s="77">
        <v>1.1156249999999999E-4</v>
      </c>
      <c r="I29" s="77">
        <v>2.2439949000000002E-6</v>
      </c>
      <c r="J29" s="78">
        <v>0</v>
      </c>
      <c r="K29" s="78">
        <v>0</v>
      </c>
    </row>
    <row r="30" spans="2:58">
      <c r="B30" t="s">
        <v>791</v>
      </c>
      <c r="C30" t="s">
        <v>792</v>
      </c>
      <c r="D30" t="s">
        <v>123</v>
      </c>
      <c r="E30" t="s">
        <v>762</v>
      </c>
      <c r="F30" t="s">
        <v>106</v>
      </c>
      <c r="G30" s="77">
        <v>55</v>
      </c>
      <c r="H30" s="77">
        <v>5.4149999999999999E-4</v>
      </c>
      <c r="I30" s="77">
        <v>1.1388828000000001E-6</v>
      </c>
      <c r="J30" s="78">
        <v>0</v>
      </c>
      <c r="K30" s="78">
        <v>0</v>
      </c>
    </row>
    <row r="31" spans="2:58">
      <c r="B31" t="s">
        <v>233</v>
      </c>
      <c r="C31" s="19"/>
      <c r="D31" s="19"/>
      <c r="E31" s="19"/>
      <c r="F31" s="19"/>
      <c r="G31" s="19"/>
      <c r="H31" s="19"/>
    </row>
    <row r="32" spans="2:58">
      <c r="B32" t="s">
        <v>292</v>
      </c>
      <c r="C32" s="19"/>
      <c r="D32" s="19"/>
      <c r="E32" s="19"/>
      <c r="F32" s="19"/>
      <c r="G32" s="19"/>
      <c r="H32" s="19"/>
    </row>
    <row r="33" spans="2:8">
      <c r="B33" t="s">
        <v>293</v>
      </c>
      <c r="C33" s="19"/>
      <c r="D33" s="19"/>
      <c r="E33" s="19"/>
      <c r="F33" s="19"/>
      <c r="G33" s="19"/>
      <c r="H33" s="19"/>
    </row>
    <row r="34" spans="2:8">
      <c r="B34" t="s">
        <v>294</v>
      </c>
      <c r="C34" s="19"/>
      <c r="D34" s="19"/>
      <c r="E34" s="19"/>
      <c r="F34" s="19"/>
      <c r="G34" s="19"/>
      <c r="H34" s="19"/>
    </row>
    <row r="35" spans="2:8">
      <c r="C35" s="19"/>
      <c r="D35" s="19"/>
      <c r="E35" s="19"/>
      <c r="F35" s="19"/>
      <c r="G35" s="19"/>
      <c r="H35" s="19"/>
    </row>
    <row r="36" spans="2:8">
      <c r="C36" s="19"/>
      <c r="D36" s="19"/>
      <c r="E36" s="19"/>
      <c r="F36" s="19"/>
      <c r="G36" s="19"/>
      <c r="H36" s="19"/>
    </row>
    <row r="37" spans="2:8">
      <c r="C37" s="19"/>
      <c r="D37" s="19"/>
      <c r="E37" s="19"/>
      <c r="F37" s="19"/>
      <c r="G37" s="19"/>
      <c r="H37" s="19"/>
    </row>
    <row r="38" spans="2:8">
      <c r="C38" s="19"/>
      <c r="D38" s="19"/>
      <c r="E38" s="19"/>
      <c r="F38" s="19"/>
      <c r="G38" s="19"/>
      <c r="H38" s="19"/>
    </row>
    <row r="39" spans="2:8">
      <c r="C39" s="19"/>
      <c r="D39" s="19"/>
      <c r="E39" s="19"/>
      <c r="F39" s="19"/>
      <c r="G39" s="19"/>
      <c r="H39" s="19"/>
    </row>
    <row r="40" spans="2:8">
      <c r="C40" s="19"/>
      <c r="D40" s="19"/>
      <c r="E40" s="19"/>
      <c r="F40" s="19"/>
      <c r="G40" s="19"/>
      <c r="H40" s="19"/>
    </row>
    <row r="41" spans="2:8">
      <c r="C41" s="19"/>
      <c r="D41" s="19"/>
      <c r="E41" s="19"/>
      <c r="F41" s="19"/>
      <c r="G41" s="19"/>
      <c r="H41" s="19"/>
    </row>
    <row r="42" spans="2:8">
      <c r="C42" s="19"/>
      <c r="D42" s="19"/>
      <c r="E42" s="19"/>
      <c r="F42" s="19"/>
      <c r="G42" s="19"/>
      <c r="H42" s="19"/>
    </row>
    <row r="43" spans="2:8">
      <c r="C43" s="19"/>
      <c r="D43" s="19"/>
      <c r="E43" s="19"/>
      <c r="F43" s="19"/>
      <c r="G43" s="19"/>
      <c r="H43" s="19"/>
    </row>
    <row r="44" spans="2:8">
      <c r="C44" s="19"/>
      <c r="D44" s="19"/>
      <c r="E44" s="19"/>
      <c r="F44" s="19"/>
      <c r="G44" s="19"/>
      <c r="H44" s="19"/>
    </row>
    <row r="45" spans="2:8">
      <c r="C45" s="19"/>
      <c r="D45" s="19"/>
      <c r="E45" s="19"/>
      <c r="F45" s="19"/>
      <c r="G45" s="19"/>
      <c r="H45" s="19"/>
    </row>
    <row r="46" spans="2:8">
      <c r="C46" s="19"/>
      <c r="D46" s="19"/>
      <c r="E46" s="19"/>
      <c r="F46" s="19"/>
      <c r="G46" s="19"/>
      <c r="H46" s="19"/>
    </row>
    <row r="47" spans="2:8">
      <c r="C47" s="19"/>
      <c r="D47" s="19"/>
      <c r="E47" s="19"/>
      <c r="F47" s="19"/>
      <c r="G47" s="19"/>
      <c r="H47" s="19"/>
    </row>
    <row r="48" spans="2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</row>
    <row r="6" spans="2:81" ht="26.25" customHeight="1">
      <c r="B6" s="95" t="s">
        <v>68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81" ht="26.25" customHeight="1">
      <c r="B7" s="95" t="s">
        <v>133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204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793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226</v>
      </c>
      <c r="C14" t="s">
        <v>226</v>
      </c>
      <c r="E14" t="s">
        <v>226</v>
      </c>
      <c r="H14" s="77">
        <v>0</v>
      </c>
      <c r="I14" t="s">
        <v>226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794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226</v>
      </c>
      <c r="C16" t="s">
        <v>226</v>
      </c>
      <c r="E16" t="s">
        <v>226</v>
      </c>
      <c r="H16" s="77">
        <v>0</v>
      </c>
      <c r="I16" t="s">
        <v>226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795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796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226</v>
      </c>
      <c r="C19" t="s">
        <v>226</v>
      </c>
      <c r="E19" t="s">
        <v>226</v>
      </c>
      <c r="H19" s="77">
        <v>0</v>
      </c>
      <c r="I19" t="s">
        <v>226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797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226</v>
      </c>
      <c r="C21" t="s">
        <v>226</v>
      </c>
      <c r="E21" t="s">
        <v>226</v>
      </c>
      <c r="H21" s="77">
        <v>0</v>
      </c>
      <c r="I21" t="s">
        <v>226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798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226</v>
      </c>
      <c r="C23" t="s">
        <v>226</v>
      </c>
      <c r="E23" t="s">
        <v>226</v>
      </c>
      <c r="H23" s="77">
        <v>0</v>
      </c>
      <c r="I23" t="s">
        <v>226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799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226</v>
      </c>
      <c r="C25" t="s">
        <v>226</v>
      </c>
      <c r="E25" t="s">
        <v>226</v>
      </c>
      <c r="H25" s="77">
        <v>0</v>
      </c>
      <c r="I25" t="s">
        <v>226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231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793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226</v>
      </c>
      <c r="C28" t="s">
        <v>226</v>
      </c>
      <c r="E28" t="s">
        <v>226</v>
      </c>
      <c r="H28" s="77">
        <v>0</v>
      </c>
      <c r="I28" t="s">
        <v>226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794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226</v>
      </c>
      <c r="C30" t="s">
        <v>226</v>
      </c>
      <c r="E30" t="s">
        <v>226</v>
      </c>
      <c r="H30" s="77">
        <v>0</v>
      </c>
      <c r="I30" t="s">
        <v>226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795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796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226</v>
      </c>
      <c r="C33" t="s">
        <v>226</v>
      </c>
      <c r="E33" t="s">
        <v>226</v>
      </c>
      <c r="H33" s="77">
        <v>0</v>
      </c>
      <c r="I33" t="s">
        <v>226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797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226</v>
      </c>
      <c r="C35" t="s">
        <v>226</v>
      </c>
      <c r="E35" t="s">
        <v>226</v>
      </c>
      <c r="H35" s="77">
        <v>0</v>
      </c>
      <c r="I35" t="s">
        <v>226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798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226</v>
      </c>
      <c r="C37" t="s">
        <v>226</v>
      </c>
      <c r="E37" t="s">
        <v>226</v>
      </c>
      <c r="H37" s="77">
        <v>0</v>
      </c>
      <c r="I37" t="s">
        <v>226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799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226</v>
      </c>
      <c r="C39" t="s">
        <v>226</v>
      </c>
      <c r="E39" t="s">
        <v>226</v>
      </c>
      <c r="H39" s="77">
        <v>0</v>
      </c>
      <c r="I39" t="s">
        <v>226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233</v>
      </c>
    </row>
    <row r="41" spans="2:17">
      <c r="B41" t="s">
        <v>292</v>
      </c>
    </row>
    <row r="42" spans="2:17">
      <c r="B42" t="s">
        <v>293</v>
      </c>
    </row>
    <row r="43" spans="2:17">
      <c r="B43" t="s">
        <v>294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</row>
    <row r="3" spans="2:72">
      <c r="B3" s="2" t="s">
        <v>2</v>
      </c>
      <c r="C3" t="s">
        <v>198</v>
      </c>
    </row>
    <row r="4" spans="2:72">
      <c r="B4" s="2" t="s">
        <v>3</v>
      </c>
    </row>
    <row r="6" spans="2:7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7"/>
    </row>
    <row r="7" spans="2:72" ht="26.2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800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226</v>
      </c>
      <c r="C14" t="s">
        <v>226</v>
      </c>
      <c r="D14" t="s">
        <v>226</v>
      </c>
      <c r="G14" s="77">
        <v>0</v>
      </c>
      <c r="H14" t="s">
        <v>226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801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226</v>
      </c>
      <c r="C16" t="s">
        <v>226</v>
      </c>
      <c r="D16" t="s">
        <v>226</v>
      </c>
      <c r="G16" s="77">
        <v>0</v>
      </c>
      <c r="H16" t="s">
        <v>226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802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226</v>
      </c>
      <c r="C18" t="s">
        <v>226</v>
      </c>
      <c r="D18" t="s">
        <v>226</v>
      </c>
      <c r="G18" s="77">
        <v>0</v>
      </c>
      <c r="H18" t="s">
        <v>226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803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226</v>
      </c>
      <c r="C20" t="s">
        <v>226</v>
      </c>
      <c r="D20" t="s">
        <v>226</v>
      </c>
      <c r="G20" s="77">
        <v>0</v>
      </c>
      <c r="H20" t="s">
        <v>226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394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226</v>
      </c>
      <c r="C22" t="s">
        <v>226</v>
      </c>
      <c r="D22" t="s">
        <v>226</v>
      </c>
      <c r="G22" s="77">
        <v>0</v>
      </c>
      <c r="H22" t="s">
        <v>226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231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279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226</v>
      </c>
      <c r="C25" t="s">
        <v>226</v>
      </c>
      <c r="D25" t="s">
        <v>226</v>
      </c>
      <c r="G25" s="77">
        <v>0</v>
      </c>
      <c r="H25" t="s">
        <v>226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804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226</v>
      </c>
      <c r="C27" t="s">
        <v>226</v>
      </c>
      <c r="D27" t="s">
        <v>226</v>
      </c>
      <c r="G27" s="77">
        <v>0</v>
      </c>
      <c r="H27" t="s">
        <v>226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292</v>
      </c>
    </row>
    <row r="29" spans="2:16">
      <c r="B29" t="s">
        <v>293</v>
      </c>
    </row>
    <row r="30" spans="2:16">
      <c r="B30" t="s">
        <v>294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</row>
    <row r="3" spans="2:65">
      <c r="B3" s="2" t="s">
        <v>2</v>
      </c>
      <c r="C3" t="s">
        <v>198</v>
      </c>
    </row>
    <row r="4" spans="2:65">
      <c r="B4" s="2" t="s">
        <v>3</v>
      </c>
    </row>
    <row r="6" spans="2:6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65" ht="26.25" customHeight="1">
      <c r="B7" s="95" t="s">
        <v>82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204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805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226</v>
      </c>
      <c r="C14" t="s">
        <v>226</v>
      </c>
      <c r="D14" s="16"/>
      <c r="E14" s="16"/>
      <c r="F14" t="s">
        <v>226</v>
      </c>
      <c r="G14" t="s">
        <v>226</v>
      </c>
      <c r="J14" s="77">
        <v>0</v>
      </c>
      <c r="K14" t="s">
        <v>226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806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226</v>
      </c>
      <c r="C16" t="s">
        <v>226</v>
      </c>
      <c r="D16" s="16"/>
      <c r="E16" s="16"/>
      <c r="F16" t="s">
        <v>226</v>
      </c>
      <c r="G16" t="s">
        <v>226</v>
      </c>
      <c r="J16" s="77">
        <v>0</v>
      </c>
      <c r="K16" t="s">
        <v>226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297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226</v>
      </c>
      <c r="C18" t="s">
        <v>226</v>
      </c>
      <c r="D18" s="16"/>
      <c r="E18" s="16"/>
      <c r="F18" t="s">
        <v>226</v>
      </c>
      <c r="G18" t="s">
        <v>226</v>
      </c>
      <c r="J18" s="77">
        <v>0</v>
      </c>
      <c r="K18" t="s">
        <v>226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394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226</v>
      </c>
      <c r="C20" t="s">
        <v>226</v>
      </c>
      <c r="D20" s="16"/>
      <c r="E20" s="16"/>
      <c r="F20" t="s">
        <v>226</v>
      </c>
      <c r="G20" t="s">
        <v>226</v>
      </c>
      <c r="J20" s="77">
        <v>0</v>
      </c>
      <c r="K20" t="s">
        <v>226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231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807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226</v>
      </c>
      <c r="C23" t="s">
        <v>226</v>
      </c>
      <c r="D23" s="16"/>
      <c r="E23" s="16"/>
      <c r="F23" t="s">
        <v>226</v>
      </c>
      <c r="G23" t="s">
        <v>226</v>
      </c>
      <c r="J23" s="77">
        <v>0</v>
      </c>
      <c r="K23" t="s">
        <v>226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808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226</v>
      </c>
      <c r="C25" t="s">
        <v>226</v>
      </c>
      <c r="D25" s="16"/>
      <c r="E25" s="16"/>
      <c r="F25" t="s">
        <v>226</v>
      </c>
      <c r="G25" t="s">
        <v>226</v>
      </c>
      <c r="J25" s="77">
        <v>0</v>
      </c>
      <c r="K25" t="s">
        <v>226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233</v>
      </c>
      <c r="D26" s="16"/>
      <c r="E26" s="16"/>
      <c r="F26" s="16"/>
    </row>
    <row r="27" spans="2:19">
      <c r="B27" t="s">
        <v>292</v>
      </c>
      <c r="D27" s="16"/>
      <c r="E27" s="16"/>
      <c r="F27" s="16"/>
    </row>
    <row r="28" spans="2:19">
      <c r="B28" t="s">
        <v>293</v>
      </c>
      <c r="D28" s="16"/>
      <c r="E28" s="16"/>
      <c r="F28" s="16"/>
    </row>
    <row r="29" spans="2:19">
      <c r="B29" t="s">
        <v>294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</row>
    <row r="3" spans="2:81">
      <c r="B3" s="2" t="s">
        <v>2</v>
      </c>
      <c r="C3" t="s">
        <v>198</v>
      </c>
    </row>
    <row r="4" spans="2:81">
      <c r="B4" s="2" t="s">
        <v>3</v>
      </c>
    </row>
    <row r="6" spans="2:81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7"/>
    </row>
    <row r="7" spans="2:81" ht="26.25" customHeight="1">
      <c r="B7" s="95" t="s">
        <v>89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7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5">
        <v>4.62</v>
      </c>
      <c r="K11" s="7"/>
      <c r="L11" s="7"/>
      <c r="M11" s="76">
        <v>5.3699999999999998E-2</v>
      </c>
      <c r="N11" s="75">
        <v>47839551.159999996</v>
      </c>
      <c r="O11" s="7"/>
      <c r="P11" s="75">
        <v>48843.222143726998</v>
      </c>
      <c r="Q11" s="7"/>
      <c r="R11" s="76">
        <v>1</v>
      </c>
      <c r="S11" s="76">
        <v>1.84E-2</v>
      </c>
      <c r="T11" s="35"/>
      <c r="BZ11" s="16"/>
      <c r="CC11" s="16"/>
    </row>
    <row r="12" spans="2:81">
      <c r="B12" s="79" t="s">
        <v>204</v>
      </c>
      <c r="C12" s="16"/>
      <c r="D12" s="16"/>
      <c r="E12" s="16"/>
      <c r="J12" s="81">
        <v>4.62</v>
      </c>
      <c r="M12" s="80">
        <v>5.3699999999999998E-2</v>
      </c>
      <c r="N12" s="81">
        <v>47839551.159999996</v>
      </c>
      <c r="P12" s="81">
        <v>48843.222143726998</v>
      </c>
      <c r="R12" s="80">
        <v>1</v>
      </c>
      <c r="S12" s="80">
        <v>1.84E-2</v>
      </c>
    </row>
    <row r="13" spans="2:81">
      <c r="B13" s="79" t="s">
        <v>805</v>
      </c>
      <c r="C13" s="16"/>
      <c r="D13" s="16"/>
      <c r="E13" s="16"/>
      <c r="J13" s="81">
        <v>10.039999999999999</v>
      </c>
      <c r="M13" s="80">
        <v>2.8400000000000002E-2</v>
      </c>
      <c r="N13" s="81">
        <v>10576923.960000001</v>
      </c>
      <c r="P13" s="81">
        <v>13857.885772391999</v>
      </c>
      <c r="R13" s="80">
        <v>0.28370000000000001</v>
      </c>
      <c r="S13" s="80">
        <v>5.1999999999999998E-3</v>
      </c>
    </row>
    <row r="14" spans="2:81">
      <c r="B14" t="s">
        <v>809</v>
      </c>
      <c r="C14" t="s">
        <v>810</v>
      </c>
      <c r="D14" t="s">
        <v>123</v>
      </c>
      <c r="E14" t="s">
        <v>811</v>
      </c>
      <c r="F14" t="s">
        <v>586</v>
      </c>
      <c r="G14" t="s">
        <v>209</v>
      </c>
      <c r="H14" t="s">
        <v>210</v>
      </c>
      <c r="I14" t="s">
        <v>812</v>
      </c>
      <c r="J14" s="77">
        <v>10.039999999999999</v>
      </c>
      <c r="K14" t="s">
        <v>102</v>
      </c>
      <c r="L14" s="78">
        <v>4.1000000000000002E-2</v>
      </c>
      <c r="M14" s="78">
        <v>2.8400000000000002E-2</v>
      </c>
      <c r="N14" s="77">
        <v>10576923.960000001</v>
      </c>
      <c r="O14" s="77">
        <v>131.02000000000001</v>
      </c>
      <c r="P14" s="77">
        <v>13857.885772391999</v>
      </c>
      <c r="Q14" s="78">
        <v>2.8999999999999998E-3</v>
      </c>
      <c r="R14" s="78">
        <v>0.28370000000000001</v>
      </c>
      <c r="S14" s="78">
        <v>5.1999999999999998E-3</v>
      </c>
    </row>
    <row r="15" spans="2:81">
      <c r="B15" s="79" t="s">
        <v>806</v>
      </c>
      <c r="C15" s="16"/>
      <c r="D15" s="16"/>
      <c r="E15" s="16"/>
      <c r="J15" s="81">
        <v>2.4700000000000002</v>
      </c>
      <c r="M15" s="80">
        <v>6.3700000000000007E-2</v>
      </c>
      <c r="N15" s="81">
        <v>37262627.200000003</v>
      </c>
      <c r="P15" s="81">
        <v>34985.336371334997</v>
      </c>
      <c r="R15" s="80">
        <v>0.71630000000000005</v>
      </c>
      <c r="S15" s="80">
        <v>1.32E-2</v>
      </c>
    </row>
    <row r="16" spans="2:81">
      <c r="B16" t="s">
        <v>813</v>
      </c>
      <c r="C16" t="s">
        <v>814</v>
      </c>
      <c r="D16" t="s">
        <v>123</v>
      </c>
      <c r="E16" t="s">
        <v>815</v>
      </c>
      <c r="F16" t="s">
        <v>333</v>
      </c>
      <c r="G16" t="s">
        <v>816</v>
      </c>
      <c r="H16" t="s">
        <v>150</v>
      </c>
      <c r="I16" t="s">
        <v>817</v>
      </c>
      <c r="J16" s="77">
        <v>2.4700000000000002</v>
      </c>
      <c r="K16" t="s">
        <v>102</v>
      </c>
      <c r="L16" s="78">
        <v>3.1E-2</v>
      </c>
      <c r="M16" s="78">
        <v>5.2200000000000003E-2</v>
      </c>
      <c r="N16" s="77">
        <v>10849655.58</v>
      </c>
      <c r="O16" s="77">
        <v>95.15</v>
      </c>
      <c r="P16" s="77">
        <v>10407.53211437</v>
      </c>
      <c r="Q16" s="78">
        <v>1.54E-2</v>
      </c>
      <c r="R16" s="78">
        <v>0.21310000000000001</v>
      </c>
      <c r="S16" s="78">
        <v>3.8999999999999998E-3</v>
      </c>
    </row>
    <row r="17" spans="2:19">
      <c r="B17" t="s">
        <v>818</v>
      </c>
      <c r="C17" t="s">
        <v>819</v>
      </c>
      <c r="D17" t="s">
        <v>123</v>
      </c>
      <c r="E17" t="s">
        <v>820</v>
      </c>
      <c r="F17" t="s">
        <v>467</v>
      </c>
      <c r="G17" t="s">
        <v>821</v>
      </c>
      <c r="H17" t="s">
        <v>210</v>
      </c>
      <c r="I17" t="s">
        <v>822</v>
      </c>
      <c r="J17" s="77">
        <v>3.68</v>
      </c>
      <c r="K17" t="s">
        <v>102</v>
      </c>
      <c r="L17" s="78">
        <v>3.3500000000000002E-2</v>
      </c>
      <c r="M17" s="78">
        <v>6.8400000000000002E-2</v>
      </c>
      <c r="N17" s="77">
        <v>12000000</v>
      </c>
      <c r="O17" s="77">
        <v>89.17</v>
      </c>
      <c r="P17" s="77">
        <v>10700.4</v>
      </c>
      <c r="Q17" s="78">
        <v>1.4999999999999999E-2</v>
      </c>
      <c r="R17" s="78">
        <v>0.21909999999999999</v>
      </c>
      <c r="S17" s="78">
        <v>4.0000000000000001E-3</v>
      </c>
    </row>
    <row r="18" spans="2:19">
      <c r="B18" t="s">
        <v>823</v>
      </c>
      <c r="C18" t="s">
        <v>824</v>
      </c>
      <c r="D18" t="s">
        <v>123</v>
      </c>
      <c r="E18" t="s">
        <v>825</v>
      </c>
      <c r="F18" t="s">
        <v>333</v>
      </c>
      <c r="G18" t="s">
        <v>826</v>
      </c>
      <c r="H18" t="s">
        <v>210</v>
      </c>
      <c r="I18" t="s">
        <v>827</v>
      </c>
      <c r="J18" s="77">
        <v>1.18</v>
      </c>
      <c r="K18" t="s">
        <v>102</v>
      </c>
      <c r="L18" s="78">
        <v>3.5499999999999997E-2</v>
      </c>
      <c r="M18" s="78">
        <v>6.1899999999999997E-2</v>
      </c>
      <c r="N18" s="77">
        <v>5670000.0099999998</v>
      </c>
      <c r="O18" s="77">
        <v>97.96</v>
      </c>
      <c r="P18" s="77">
        <v>5554.3320097960004</v>
      </c>
      <c r="Q18" s="78">
        <v>2.1100000000000001E-2</v>
      </c>
      <c r="R18" s="78">
        <v>0.1137</v>
      </c>
      <c r="S18" s="78">
        <v>2.0999999999999999E-3</v>
      </c>
    </row>
    <row r="19" spans="2:19">
      <c r="B19" t="s">
        <v>828</v>
      </c>
      <c r="C19" t="s">
        <v>829</v>
      </c>
      <c r="D19" t="s">
        <v>123</v>
      </c>
      <c r="E19" t="s">
        <v>830</v>
      </c>
      <c r="F19" t="s">
        <v>474</v>
      </c>
      <c r="G19" t="s">
        <v>831</v>
      </c>
      <c r="H19" t="s">
        <v>150</v>
      </c>
      <c r="I19" t="s">
        <v>832</v>
      </c>
      <c r="J19" s="77">
        <v>1.62</v>
      </c>
      <c r="K19" t="s">
        <v>102</v>
      </c>
      <c r="L19" s="78">
        <v>4.1000000000000002E-2</v>
      </c>
      <c r="M19" s="78">
        <v>7.3700000000000002E-2</v>
      </c>
      <c r="N19" s="77">
        <v>7716971.6100000003</v>
      </c>
      <c r="O19" s="77">
        <v>95.29</v>
      </c>
      <c r="P19" s="77">
        <v>7353.5022471689999</v>
      </c>
      <c r="Q19" s="78">
        <v>1.4200000000000001E-2</v>
      </c>
      <c r="R19" s="78">
        <v>0.15060000000000001</v>
      </c>
      <c r="S19" s="78">
        <v>2.8E-3</v>
      </c>
    </row>
    <row r="20" spans="2:19">
      <c r="B20" t="s">
        <v>833</v>
      </c>
      <c r="C20" t="s">
        <v>834</v>
      </c>
      <c r="D20" t="s">
        <v>123</v>
      </c>
      <c r="E20" t="s">
        <v>835</v>
      </c>
      <c r="F20" t="s">
        <v>488</v>
      </c>
      <c r="G20" t="s">
        <v>831</v>
      </c>
      <c r="H20" t="s">
        <v>150</v>
      </c>
      <c r="I20" t="s">
        <v>836</v>
      </c>
      <c r="J20" s="77">
        <v>2.94</v>
      </c>
      <c r="K20" t="s">
        <v>102</v>
      </c>
      <c r="L20" s="78">
        <v>4.5999999999999999E-2</v>
      </c>
      <c r="M20" s="78">
        <v>7.0699999999999999E-2</v>
      </c>
      <c r="N20" s="77">
        <v>1026000</v>
      </c>
      <c r="O20" s="77">
        <v>94.5</v>
      </c>
      <c r="P20" s="77">
        <v>969.57</v>
      </c>
      <c r="Q20" s="78">
        <v>2.3E-3</v>
      </c>
      <c r="R20" s="78">
        <v>1.9900000000000001E-2</v>
      </c>
      <c r="S20" s="78">
        <v>4.0000000000000002E-4</v>
      </c>
    </row>
    <row r="21" spans="2:19">
      <c r="B21" s="79" t="s">
        <v>297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t="s">
        <v>226</v>
      </c>
      <c r="C22" t="s">
        <v>226</v>
      </c>
      <c r="D22" s="16"/>
      <c r="E22" s="16"/>
      <c r="F22" t="s">
        <v>226</v>
      </c>
      <c r="G22" t="s">
        <v>226</v>
      </c>
      <c r="J22" s="77">
        <v>0</v>
      </c>
      <c r="K22" t="s">
        <v>226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  <c r="S22" s="78">
        <v>0</v>
      </c>
    </row>
    <row r="23" spans="2:19">
      <c r="B23" s="79" t="s">
        <v>394</v>
      </c>
      <c r="C23" s="16"/>
      <c r="D23" s="16"/>
      <c r="E23" s="16"/>
      <c r="J23" s="81">
        <v>0</v>
      </c>
      <c r="M23" s="80">
        <v>0</v>
      </c>
      <c r="N23" s="81">
        <v>0</v>
      </c>
      <c r="P23" s="81">
        <v>0</v>
      </c>
      <c r="R23" s="80">
        <v>0</v>
      </c>
      <c r="S23" s="80">
        <v>0</v>
      </c>
    </row>
    <row r="24" spans="2:19">
      <c r="B24" t="s">
        <v>226</v>
      </c>
      <c r="C24" t="s">
        <v>226</v>
      </c>
      <c r="D24" s="16"/>
      <c r="E24" s="16"/>
      <c r="F24" t="s">
        <v>226</v>
      </c>
      <c r="G24" t="s">
        <v>226</v>
      </c>
      <c r="J24" s="77">
        <v>0</v>
      </c>
      <c r="K24" t="s">
        <v>226</v>
      </c>
      <c r="L24" s="78">
        <v>0</v>
      </c>
      <c r="M24" s="78">
        <v>0</v>
      </c>
      <c r="N24" s="77">
        <v>0</v>
      </c>
      <c r="O24" s="77">
        <v>0</v>
      </c>
      <c r="P24" s="77">
        <v>0</v>
      </c>
      <c r="Q24" s="78">
        <v>0</v>
      </c>
      <c r="R24" s="78">
        <v>0</v>
      </c>
      <c r="S24" s="78">
        <v>0</v>
      </c>
    </row>
    <row r="25" spans="2:19">
      <c r="B25" s="79" t="s">
        <v>231</v>
      </c>
      <c r="C25" s="16"/>
      <c r="D25" s="16"/>
      <c r="E25" s="16"/>
      <c r="J25" s="81">
        <v>0</v>
      </c>
      <c r="M25" s="80">
        <v>0</v>
      </c>
      <c r="N25" s="81">
        <v>0</v>
      </c>
      <c r="P25" s="81">
        <v>0</v>
      </c>
      <c r="R25" s="80">
        <v>0</v>
      </c>
      <c r="S25" s="80">
        <v>0</v>
      </c>
    </row>
    <row r="26" spans="2:19">
      <c r="B26" s="79" t="s">
        <v>298</v>
      </c>
      <c r="C26" s="16"/>
      <c r="D26" s="16"/>
      <c r="E26" s="16"/>
      <c r="J26" s="81">
        <v>0</v>
      </c>
      <c r="M26" s="80">
        <v>0</v>
      </c>
      <c r="N26" s="81">
        <v>0</v>
      </c>
      <c r="P26" s="81">
        <v>0</v>
      </c>
      <c r="R26" s="80">
        <v>0</v>
      </c>
      <c r="S26" s="80">
        <v>0</v>
      </c>
    </row>
    <row r="27" spans="2:19">
      <c r="B27" t="s">
        <v>226</v>
      </c>
      <c r="C27" t="s">
        <v>226</v>
      </c>
      <c r="D27" s="16"/>
      <c r="E27" s="16"/>
      <c r="F27" t="s">
        <v>226</v>
      </c>
      <c r="G27" t="s">
        <v>226</v>
      </c>
      <c r="J27" s="77">
        <v>0</v>
      </c>
      <c r="K27" t="s">
        <v>226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  <c r="S27" s="78">
        <v>0</v>
      </c>
    </row>
    <row r="28" spans="2:19">
      <c r="B28" s="79" t="s">
        <v>299</v>
      </c>
      <c r="C28" s="16"/>
      <c r="D28" s="16"/>
      <c r="E28" s="16"/>
      <c r="J28" s="81">
        <v>0</v>
      </c>
      <c r="M28" s="80">
        <v>0</v>
      </c>
      <c r="N28" s="81">
        <v>0</v>
      </c>
      <c r="P28" s="81">
        <v>0</v>
      </c>
      <c r="R28" s="80">
        <v>0</v>
      </c>
      <c r="S28" s="80">
        <v>0</v>
      </c>
    </row>
    <row r="29" spans="2:19">
      <c r="B29" t="s">
        <v>226</v>
      </c>
      <c r="C29" t="s">
        <v>226</v>
      </c>
      <c r="D29" s="16"/>
      <c r="E29" s="16"/>
      <c r="F29" t="s">
        <v>226</v>
      </c>
      <c r="G29" t="s">
        <v>226</v>
      </c>
      <c r="J29" s="77">
        <v>0</v>
      </c>
      <c r="K29" t="s">
        <v>226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  <c r="S29" s="78">
        <v>0</v>
      </c>
    </row>
    <row r="30" spans="2:19">
      <c r="B30" t="s">
        <v>233</v>
      </c>
      <c r="C30" s="16"/>
      <c r="D30" s="16"/>
      <c r="E30" s="16"/>
    </row>
    <row r="31" spans="2:19">
      <c r="B31" t="s">
        <v>292</v>
      </c>
      <c r="C31" s="16"/>
      <c r="D31" s="16"/>
      <c r="E31" s="16"/>
    </row>
    <row r="32" spans="2:19">
      <c r="B32" t="s">
        <v>293</v>
      </c>
      <c r="C32" s="16"/>
      <c r="D32" s="16"/>
      <c r="E32" s="16"/>
    </row>
    <row r="33" spans="2:5">
      <c r="B33" t="s">
        <v>294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</row>
    <row r="3" spans="2:98">
      <c r="B3" s="2" t="s">
        <v>2</v>
      </c>
      <c r="C3" t="s">
        <v>198</v>
      </c>
    </row>
    <row r="4" spans="2:98">
      <c r="B4" s="2" t="s">
        <v>3</v>
      </c>
    </row>
    <row r="6" spans="2:9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7"/>
    </row>
    <row r="7" spans="2:98" ht="26.25" customHeight="1">
      <c r="B7" s="95" t="s">
        <v>91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7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204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226</v>
      </c>
      <c r="C13" t="s">
        <v>226</v>
      </c>
      <c r="D13" s="16"/>
      <c r="E13" s="16"/>
      <c r="F13" t="s">
        <v>226</v>
      </c>
      <c r="G13" t="s">
        <v>226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231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298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226</v>
      </c>
      <c r="C16" t="s">
        <v>226</v>
      </c>
      <c r="D16" s="16"/>
      <c r="E16" s="16"/>
      <c r="F16" t="s">
        <v>226</v>
      </c>
      <c r="G16" t="s">
        <v>226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299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226</v>
      </c>
      <c r="C18" t="s">
        <v>226</v>
      </c>
      <c r="D18" s="16"/>
      <c r="E18" s="16"/>
      <c r="F18" t="s">
        <v>226</v>
      </c>
      <c r="G18" t="s">
        <v>226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233</v>
      </c>
      <c r="C19" s="16"/>
      <c r="D19" s="16"/>
      <c r="E19" s="16"/>
    </row>
    <row r="20" spans="2:13">
      <c r="B20" t="s">
        <v>292</v>
      </c>
      <c r="C20" s="16"/>
      <c r="D20" s="16"/>
      <c r="E20" s="16"/>
    </row>
    <row r="21" spans="2:13">
      <c r="B21" t="s">
        <v>293</v>
      </c>
      <c r="C21" s="16"/>
      <c r="D21" s="16"/>
      <c r="E21" s="16"/>
    </row>
    <row r="22" spans="2:13">
      <c r="B22" t="s">
        <v>294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topLeftCell="A10" workbookViewId="0">
      <selection activeCell="I30" sqref="I30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6" spans="2:55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55" ht="26.25" customHeight="1">
      <c r="B7" s="95" t="s">
        <v>139</v>
      </c>
      <c r="C7" s="96"/>
      <c r="D7" s="96"/>
      <c r="E7" s="96"/>
      <c r="F7" s="96"/>
      <c r="G7" s="96"/>
      <c r="H7" s="96"/>
      <c r="I7" s="96"/>
      <c r="J7" s="96"/>
      <c r="K7" s="97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1500000</v>
      </c>
      <c r="G11" s="7"/>
      <c r="H11" s="75">
        <v>4855.8164550000001</v>
      </c>
      <c r="I11" s="7"/>
      <c r="J11" s="76">
        <v>1</v>
      </c>
      <c r="K11" s="76">
        <v>1.8E-3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204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837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226</v>
      </c>
      <c r="C14" t="s">
        <v>226</v>
      </c>
      <c r="D14" t="s">
        <v>226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838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226</v>
      </c>
      <c r="C16" t="s">
        <v>226</v>
      </c>
      <c r="D16" t="s">
        <v>226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839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226</v>
      </c>
      <c r="C18" t="s">
        <v>226</v>
      </c>
      <c r="D18" t="s">
        <v>226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840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226</v>
      </c>
      <c r="C20" t="s">
        <v>226</v>
      </c>
      <c r="D20" t="s">
        <v>226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231</v>
      </c>
      <c r="C21" s="16"/>
      <c r="F21" s="81">
        <v>1500000</v>
      </c>
      <c r="H21" s="81">
        <v>4855.8164550000001</v>
      </c>
      <c r="J21" s="80">
        <v>1</v>
      </c>
      <c r="K21" s="80">
        <v>1.8E-3</v>
      </c>
    </row>
    <row r="22" spans="2:11">
      <c r="B22" s="79" t="s">
        <v>841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226</v>
      </c>
      <c r="C23" t="s">
        <v>226</v>
      </c>
      <c r="D23" t="s">
        <v>226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842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226</v>
      </c>
      <c r="C25" t="s">
        <v>226</v>
      </c>
      <c r="D25" t="s">
        <v>226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843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226</v>
      </c>
      <c r="C27" t="s">
        <v>226</v>
      </c>
      <c r="D27" t="s">
        <v>226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844</v>
      </c>
      <c r="C28" s="16"/>
      <c r="F28" s="81">
        <v>1500000</v>
      </c>
      <c r="H28" s="81">
        <v>4855.8164550000001</v>
      </c>
      <c r="J28" s="80">
        <v>1</v>
      </c>
      <c r="K28" s="80">
        <v>1.8E-3</v>
      </c>
    </row>
    <row r="29" spans="2:11">
      <c r="B29" t="s">
        <v>845</v>
      </c>
      <c r="C29" t="s">
        <v>846</v>
      </c>
      <c r="D29" t="s">
        <v>110</v>
      </c>
      <c r="E29" t="s">
        <v>334</v>
      </c>
      <c r="F29" s="77">
        <v>1500000</v>
      </c>
      <c r="G29" s="77">
        <v>79.87</v>
      </c>
      <c r="H29" s="77">
        <v>4855.8164550000001</v>
      </c>
      <c r="I29" s="78">
        <v>2.6100000000000002E-2</v>
      </c>
      <c r="J29" s="78">
        <v>1</v>
      </c>
      <c r="K29" s="78">
        <v>1.8E-3</v>
      </c>
    </row>
    <row r="30" spans="2:11">
      <c r="B30" t="s">
        <v>233</v>
      </c>
      <c r="C30" s="16"/>
    </row>
    <row r="31" spans="2:11">
      <c r="B31" t="s">
        <v>292</v>
      </c>
      <c r="C31" s="16"/>
    </row>
    <row r="32" spans="2:11">
      <c r="B32" t="s">
        <v>293</v>
      </c>
      <c r="C32" s="16"/>
    </row>
    <row r="33" spans="2:3">
      <c r="B33" t="s">
        <v>294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</row>
    <row r="3" spans="2:59">
      <c r="B3" s="2" t="s">
        <v>2</v>
      </c>
      <c r="C3" t="s">
        <v>198</v>
      </c>
    </row>
    <row r="4" spans="2:59">
      <c r="B4" s="2" t="s">
        <v>3</v>
      </c>
    </row>
    <row r="6" spans="2:5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9" ht="26.25" customHeight="1">
      <c r="B7" s="95" t="s">
        <v>141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847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226</v>
      </c>
      <c r="C13" t="s">
        <v>226</v>
      </c>
      <c r="D13" t="s">
        <v>226</v>
      </c>
      <c r="E13" t="s">
        <v>226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754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226</v>
      </c>
      <c r="C15" t="s">
        <v>226</v>
      </c>
      <c r="D15" t="s">
        <v>226</v>
      </c>
      <c r="E15" t="s">
        <v>226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233</v>
      </c>
      <c r="C16" s="16"/>
      <c r="D16" s="16"/>
    </row>
    <row r="17" spans="2:4">
      <c r="B17" t="s">
        <v>292</v>
      </c>
      <c r="C17" s="16"/>
      <c r="D17" s="16"/>
    </row>
    <row r="18" spans="2:4">
      <c r="B18" t="s">
        <v>293</v>
      </c>
      <c r="C18" s="16"/>
      <c r="D18" s="16"/>
    </row>
    <row r="19" spans="2:4">
      <c r="B19" t="s">
        <v>294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</row>
    <row r="3" spans="2:52">
      <c r="B3" s="2" t="s">
        <v>2</v>
      </c>
      <c r="C3" t="s">
        <v>198</v>
      </c>
    </row>
    <row r="4" spans="2:52">
      <c r="B4" s="2" t="s">
        <v>3</v>
      </c>
    </row>
    <row r="6" spans="2:52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7"/>
    </row>
    <row r="7" spans="2:52" ht="26.25" customHeight="1">
      <c r="B7" s="95" t="s">
        <v>142</v>
      </c>
      <c r="C7" s="96"/>
      <c r="D7" s="96"/>
      <c r="E7" s="96"/>
      <c r="F7" s="96"/>
      <c r="G7" s="96"/>
      <c r="H7" s="96"/>
      <c r="I7" s="96"/>
      <c r="J7" s="96"/>
      <c r="K7" s="96"/>
      <c r="L7" s="97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204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755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226</v>
      </c>
      <c r="C14" t="s">
        <v>226</v>
      </c>
      <c r="D14" t="s">
        <v>226</v>
      </c>
      <c r="E14" t="s">
        <v>226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756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226</v>
      </c>
      <c r="C16" t="s">
        <v>226</v>
      </c>
      <c r="D16" t="s">
        <v>226</v>
      </c>
      <c r="E16" t="s">
        <v>226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848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226</v>
      </c>
      <c r="C18" t="s">
        <v>226</v>
      </c>
      <c r="D18" t="s">
        <v>226</v>
      </c>
      <c r="E18" t="s">
        <v>226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757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226</v>
      </c>
      <c r="C20" t="s">
        <v>226</v>
      </c>
      <c r="D20" t="s">
        <v>226</v>
      </c>
      <c r="E20" t="s">
        <v>226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394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226</v>
      </c>
      <c r="C22" t="s">
        <v>226</v>
      </c>
      <c r="D22" t="s">
        <v>226</v>
      </c>
      <c r="E22" t="s">
        <v>226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231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755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226</v>
      </c>
      <c r="C25" t="s">
        <v>226</v>
      </c>
      <c r="D25" t="s">
        <v>226</v>
      </c>
      <c r="E25" t="s">
        <v>226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758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226</v>
      </c>
      <c r="C27" t="s">
        <v>226</v>
      </c>
      <c r="D27" t="s">
        <v>226</v>
      </c>
      <c r="E27" t="s">
        <v>226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757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226</v>
      </c>
      <c r="C29" t="s">
        <v>226</v>
      </c>
      <c r="D29" t="s">
        <v>226</v>
      </c>
      <c r="E29" t="s">
        <v>226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759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226</v>
      </c>
      <c r="C31" t="s">
        <v>226</v>
      </c>
      <c r="D31" t="s">
        <v>226</v>
      </c>
      <c r="E31" t="s">
        <v>226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394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226</v>
      </c>
      <c r="C33" t="s">
        <v>226</v>
      </c>
      <c r="D33" t="s">
        <v>226</v>
      </c>
      <c r="E33" t="s">
        <v>226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233</v>
      </c>
      <c r="C34" s="16"/>
      <c r="D34" s="16"/>
    </row>
    <row r="35" spans="2:12">
      <c r="B35" t="s">
        <v>292</v>
      </c>
      <c r="C35" s="16"/>
      <c r="D35" s="16"/>
    </row>
    <row r="36" spans="2:12">
      <c r="B36" t="s">
        <v>293</v>
      </c>
      <c r="C36" s="16"/>
      <c r="D36" s="16"/>
    </row>
    <row r="37" spans="2:12">
      <c r="B37" t="s">
        <v>294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</row>
    <row r="3" spans="2:49">
      <c r="B3" s="2" t="s">
        <v>2</v>
      </c>
      <c r="C3" t="s">
        <v>198</v>
      </c>
    </row>
    <row r="4" spans="2:49">
      <c r="B4" s="2" t="s">
        <v>3</v>
      </c>
    </row>
    <row r="6" spans="2:49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7"/>
    </row>
    <row r="7" spans="2:49" ht="26.25" customHeight="1">
      <c r="B7" s="95" t="s">
        <v>143</v>
      </c>
      <c r="C7" s="96"/>
      <c r="D7" s="96"/>
      <c r="E7" s="96"/>
      <c r="F7" s="96"/>
      <c r="G7" s="96"/>
      <c r="H7" s="96"/>
      <c r="I7" s="96"/>
      <c r="J7" s="96"/>
      <c r="K7" s="97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-72391145.920000002</v>
      </c>
      <c r="H11" s="7"/>
      <c r="I11" s="75">
        <v>-1758.9875933210185</v>
      </c>
      <c r="J11" s="76">
        <v>1</v>
      </c>
      <c r="K11" s="76">
        <v>-6.9999999999999999E-4</v>
      </c>
      <c r="AW11" s="16"/>
    </row>
    <row r="12" spans="2:49">
      <c r="B12" s="79" t="s">
        <v>204</v>
      </c>
      <c r="C12" s="16"/>
      <c r="D12" s="16"/>
      <c r="G12" s="81">
        <v>-72391145.920000002</v>
      </c>
      <c r="I12" s="81">
        <v>-1758.9875933210185</v>
      </c>
      <c r="J12" s="80">
        <v>1</v>
      </c>
      <c r="K12" s="80">
        <v>-6.9999999999999999E-4</v>
      </c>
    </row>
    <row r="13" spans="2:49">
      <c r="B13" s="79" t="s">
        <v>755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226</v>
      </c>
      <c r="C14" t="s">
        <v>226</v>
      </c>
      <c r="D14" t="s">
        <v>226</v>
      </c>
      <c r="E14" t="s">
        <v>226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756</v>
      </c>
      <c r="C15" s="16"/>
      <c r="D15" s="16"/>
      <c r="G15" s="81">
        <v>-72391145.920000002</v>
      </c>
      <c r="I15" s="81">
        <v>-1758.9875933210185</v>
      </c>
      <c r="J15" s="80">
        <v>1</v>
      </c>
      <c r="K15" s="80">
        <v>-6.9999999999999999E-4</v>
      </c>
    </row>
    <row r="16" spans="2:49">
      <c r="B16" t="s">
        <v>849</v>
      </c>
      <c r="C16" t="s">
        <v>850</v>
      </c>
      <c r="D16" t="s">
        <v>123</v>
      </c>
      <c r="E16" t="s">
        <v>110</v>
      </c>
      <c r="F16" t="s">
        <v>256</v>
      </c>
      <c r="G16" s="77">
        <v>-9400000</v>
      </c>
      <c r="H16" s="77">
        <v>-1.869466737784532</v>
      </c>
      <c r="I16" s="77">
        <v>175.72987335174599</v>
      </c>
      <c r="J16" s="78">
        <v>-9.9900000000000003E-2</v>
      </c>
      <c r="K16" s="78">
        <v>1E-4</v>
      </c>
    </row>
    <row r="17" spans="2:11">
      <c r="B17" t="s">
        <v>851</v>
      </c>
      <c r="C17" t="s">
        <v>852</v>
      </c>
      <c r="D17" t="s">
        <v>123</v>
      </c>
      <c r="E17" t="s">
        <v>110</v>
      </c>
      <c r="F17" t="s">
        <v>853</v>
      </c>
      <c r="G17" s="77">
        <v>2750000</v>
      </c>
      <c r="H17" s="77">
        <v>-4.3221371394857453</v>
      </c>
      <c r="I17" s="77">
        <v>-118.85877133585799</v>
      </c>
      <c r="J17" s="78">
        <v>6.7599999999999993E-2</v>
      </c>
      <c r="K17" s="78">
        <v>0</v>
      </c>
    </row>
    <row r="18" spans="2:11">
      <c r="B18" t="s">
        <v>854</v>
      </c>
      <c r="C18" t="s">
        <v>855</v>
      </c>
      <c r="D18" t="s">
        <v>123</v>
      </c>
      <c r="E18" t="s">
        <v>110</v>
      </c>
      <c r="F18" t="s">
        <v>856</v>
      </c>
      <c r="G18" s="77">
        <v>-15150000</v>
      </c>
      <c r="H18" s="77">
        <v>-6.8106359507986136</v>
      </c>
      <c r="I18" s="77">
        <v>1031.8113465459901</v>
      </c>
      <c r="J18" s="78">
        <v>-0.58660000000000001</v>
      </c>
      <c r="K18" s="78">
        <v>4.0000000000000002E-4</v>
      </c>
    </row>
    <row r="19" spans="2:11">
      <c r="B19" t="s">
        <v>857</v>
      </c>
      <c r="C19" t="s">
        <v>858</v>
      </c>
      <c r="D19" t="s">
        <v>123</v>
      </c>
      <c r="E19" t="s">
        <v>106</v>
      </c>
      <c r="F19" t="s">
        <v>859</v>
      </c>
      <c r="G19" s="77">
        <v>-24000000</v>
      </c>
      <c r="H19" s="77">
        <v>13.0538608862815</v>
      </c>
      <c r="I19" s="77">
        <v>-3132.9266127075598</v>
      </c>
      <c r="J19" s="78">
        <v>1.7810999999999999</v>
      </c>
      <c r="K19" s="78">
        <v>-1.1999999999999999E-3</v>
      </c>
    </row>
    <row r="20" spans="2:11">
      <c r="B20" t="s">
        <v>860</v>
      </c>
      <c r="C20" t="s">
        <v>861</v>
      </c>
      <c r="D20" t="s">
        <v>123</v>
      </c>
      <c r="E20" t="s">
        <v>106</v>
      </c>
      <c r="F20" t="s">
        <v>862</v>
      </c>
      <c r="G20" s="77">
        <v>-5750000</v>
      </c>
      <c r="H20" s="77">
        <v>2.3255534911610956</v>
      </c>
      <c r="I20" s="77">
        <v>-133.71932574176299</v>
      </c>
      <c r="J20" s="78">
        <v>7.5999999999999998E-2</v>
      </c>
      <c r="K20" s="78">
        <v>-1E-4</v>
      </c>
    </row>
    <row r="21" spans="2:11">
      <c r="B21" t="s">
        <v>863</v>
      </c>
      <c r="C21" t="s">
        <v>864</v>
      </c>
      <c r="D21" t="s">
        <v>123</v>
      </c>
      <c r="E21" t="s">
        <v>106</v>
      </c>
      <c r="F21" t="s">
        <v>862</v>
      </c>
      <c r="G21" s="77">
        <v>-11500000</v>
      </c>
      <c r="H21" s="77">
        <v>2.0573933083552869</v>
      </c>
      <c r="I21" s="77">
        <v>-236.600230460858</v>
      </c>
      <c r="J21" s="78">
        <v>0.13450000000000001</v>
      </c>
      <c r="K21" s="78">
        <v>-1E-4</v>
      </c>
    </row>
    <row r="22" spans="2:11">
      <c r="B22" t="s">
        <v>865</v>
      </c>
      <c r="C22" t="s">
        <v>866</v>
      </c>
      <c r="D22" t="s">
        <v>123</v>
      </c>
      <c r="E22" t="s">
        <v>106</v>
      </c>
      <c r="F22" t="s">
        <v>342</v>
      </c>
      <c r="G22" s="77">
        <v>-750000</v>
      </c>
      <c r="H22" s="77">
        <v>-1.81563542752108</v>
      </c>
      <c r="I22" s="77">
        <v>13.6172657064081</v>
      </c>
      <c r="J22" s="78">
        <v>-7.7000000000000002E-3</v>
      </c>
      <c r="K22" s="78">
        <v>0</v>
      </c>
    </row>
    <row r="23" spans="2:11">
      <c r="B23" t="s">
        <v>867</v>
      </c>
      <c r="C23" t="s">
        <v>868</v>
      </c>
      <c r="D23" t="s">
        <v>123</v>
      </c>
      <c r="E23" t="s">
        <v>200</v>
      </c>
      <c r="F23" t="s">
        <v>869</v>
      </c>
      <c r="G23" s="77">
        <v>-470000</v>
      </c>
      <c r="H23" s="77">
        <v>-7.0548754561011702</v>
      </c>
      <c r="I23" s="77">
        <v>33.157914643675497</v>
      </c>
      <c r="J23" s="78">
        <v>-1.89E-2</v>
      </c>
      <c r="K23" s="78">
        <v>0</v>
      </c>
    </row>
    <row r="24" spans="2:11">
      <c r="B24" t="s">
        <v>870</v>
      </c>
      <c r="C24" t="s">
        <v>871</v>
      </c>
      <c r="D24" t="s">
        <v>123</v>
      </c>
      <c r="E24" t="s">
        <v>200</v>
      </c>
      <c r="F24" t="s">
        <v>869</v>
      </c>
      <c r="G24" s="77">
        <v>-5675000</v>
      </c>
      <c r="H24" s="77">
        <v>-7.2137812355964055</v>
      </c>
      <c r="I24" s="77">
        <v>409.38208512009601</v>
      </c>
      <c r="J24" s="78">
        <v>-0.23269999999999999</v>
      </c>
      <c r="K24" s="78">
        <v>2.0000000000000001E-4</v>
      </c>
    </row>
    <row r="25" spans="2:11">
      <c r="B25" t="s">
        <v>872</v>
      </c>
      <c r="C25" t="s">
        <v>873</v>
      </c>
      <c r="D25" t="s">
        <v>123</v>
      </c>
      <c r="E25" t="s">
        <v>113</v>
      </c>
      <c r="F25" t="s">
        <v>874</v>
      </c>
      <c r="G25" s="77">
        <v>-2446145.92</v>
      </c>
      <c r="H25" s="77">
        <v>-8.1523698127176729</v>
      </c>
      <c r="I25" s="77">
        <v>199.418861557105</v>
      </c>
      <c r="J25" s="78">
        <v>-0.1134</v>
      </c>
      <c r="K25" s="78">
        <v>1E-4</v>
      </c>
    </row>
    <row r="26" spans="2:11">
      <c r="B26" s="79" t="s">
        <v>848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226</v>
      </c>
      <c r="C27" t="s">
        <v>226</v>
      </c>
      <c r="D27" t="s">
        <v>226</v>
      </c>
      <c r="E27" t="s">
        <v>226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757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226</v>
      </c>
      <c r="C29" t="s">
        <v>226</v>
      </c>
      <c r="D29" t="s">
        <v>226</v>
      </c>
      <c r="E29" t="s">
        <v>226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394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226</v>
      </c>
      <c r="C31" t="s">
        <v>226</v>
      </c>
      <c r="D31" t="s">
        <v>226</v>
      </c>
      <c r="E31" t="s">
        <v>226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s="79" t="s">
        <v>231</v>
      </c>
      <c r="C32" s="16"/>
      <c r="D32" s="16"/>
      <c r="G32" s="81">
        <v>0</v>
      </c>
      <c r="I32" s="81">
        <v>0</v>
      </c>
      <c r="J32" s="80">
        <v>0</v>
      </c>
      <c r="K32" s="80">
        <v>0</v>
      </c>
    </row>
    <row r="33" spans="2:11">
      <c r="B33" s="79" t="s">
        <v>755</v>
      </c>
      <c r="C33" s="16"/>
      <c r="D33" s="16"/>
      <c r="G33" s="81">
        <v>0</v>
      </c>
      <c r="I33" s="81">
        <v>0</v>
      </c>
      <c r="J33" s="80">
        <v>0</v>
      </c>
      <c r="K33" s="80">
        <v>0</v>
      </c>
    </row>
    <row r="34" spans="2:11">
      <c r="B34" t="s">
        <v>226</v>
      </c>
      <c r="C34" t="s">
        <v>226</v>
      </c>
      <c r="D34" t="s">
        <v>226</v>
      </c>
      <c r="E34" t="s">
        <v>226</v>
      </c>
      <c r="G34" s="77">
        <v>0</v>
      </c>
      <c r="H34" s="77">
        <v>0</v>
      </c>
      <c r="I34" s="77">
        <v>0</v>
      </c>
      <c r="J34" s="78">
        <v>0</v>
      </c>
      <c r="K34" s="78">
        <v>0</v>
      </c>
    </row>
    <row r="35" spans="2:11">
      <c r="B35" s="79" t="s">
        <v>758</v>
      </c>
      <c r="C35" s="16"/>
      <c r="D35" s="16"/>
      <c r="G35" s="81">
        <v>0</v>
      </c>
      <c r="I35" s="81">
        <v>0</v>
      </c>
      <c r="J35" s="80">
        <v>0</v>
      </c>
      <c r="K35" s="80">
        <v>0</v>
      </c>
    </row>
    <row r="36" spans="2:11">
      <c r="B36" t="s">
        <v>226</v>
      </c>
      <c r="C36" t="s">
        <v>226</v>
      </c>
      <c r="D36" t="s">
        <v>226</v>
      </c>
      <c r="E36" t="s">
        <v>226</v>
      </c>
      <c r="G36" s="77">
        <v>0</v>
      </c>
      <c r="H36" s="77">
        <v>0</v>
      </c>
      <c r="I36" s="77">
        <v>0</v>
      </c>
      <c r="J36" s="78">
        <v>0</v>
      </c>
      <c r="K36" s="78">
        <v>0</v>
      </c>
    </row>
    <row r="37" spans="2:11">
      <c r="B37" s="79" t="s">
        <v>757</v>
      </c>
      <c r="C37" s="16"/>
      <c r="D37" s="16"/>
      <c r="G37" s="81">
        <v>0</v>
      </c>
      <c r="I37" s="81">
        <v>0</v>
      </c>
      <c r="J37" s="80">
        <v>0</v>
      </c>
      <c r="K37" s="80">
        <v>0</v>
      </c>
    </row>
    <row r="38" spans="2:11">
      <c r="B38" t="s">
        <v>226</v>
      </c>
      <c r="C38" t="s">
        <v>226</v>
      </c>
      <c r="D38" t="s">
        <v>226</v>
      </c>
      <c r="E38" t="s">
        <v>226</v>
      </c>
      <c r="G38" s="77">
        <v>0</v>
      </c>
      <c r="H38" s="77">
        <v>0</v>
      </c>
      <c r="I38" s="77">
        <v>0</v>
      </c>
      <c r="J38" s="78">
        <v>0</v>
      </c>
      <c r="K38" s="78">
        <v>0</v>
      </c>
    </row>
    <row r="39" spans="2:11">
      <c r="B39" s="79" t="s">
        <v>394</v>
      </c>
      <c r="C39" s="16"/>
      <c r="D39" s="16"/>
      <c r="G39" s="81">
        <v>0</v>
      </c>
      <c r="I39" s="81">
        <v>0</v>
      </c>
      <c r="J39" s="80">
        <v>0</v>
      </c>
      <c r="K39" s="80">
        <v>0</v>
      </c>
    </row>
    <row r="40" spans="2:11">
      <c r="B40" t="s">
        <v>226</v>
      </c>
      <c r="C40" t="s">
        <v>226</v>
      </c>
      <c r="D40" t="s">
        <v>226</v>
      </c>
      <c r="E40" t="s">
        <v>226</v>
      </c>
      <c r="G40" s="77">
        <v>0</v>
      </c>
      <c r="H40" s="77">
        <v>0</v>
      </c>
      <c r="I40" s="77">
        <v>0</v>
      </c>
      <c r="J40" s="78">
        <v>0</v>
      </c>
      <c r="K40" s="78">
        <v>0</v>
      </c>
    </row>
    <row r="41" spans="2:11">
      <c r="B41" t="s">
        <v>233</v>
      </c>
      <c r="C41" s="16"/>
      <c r="D41" s="16"/>
    </row>
    <row r="42" spans="2:11">
      <c r="B42" t="s">
        <v>292</v>
      </c>
      <c r="C42" s="16"/>
      <c r="D42" s="16"/>
    </row>
    <row r="43" spans="2:11">
      <c r="B43" t="s">
        <v>293</v>
      </c>
      <c r="C43" s="16"/>
      <c r="D43" s="16"/>
    </row>
    <row r="44" spans="2:11">
      <c r="B44" t="s">
        <v>294</v>
      </c>
      <c r="C44" s="16"/>
      <c r="D44" s="16"/>
    </row>
    <row r="45" spans="2:11">
      <c r="C45" s="16"/>
      <c r="D45" s="16"/>
    </row>
    <row r="46" spans="2:11">
      <c r="C46" s="16"/>
      <c r="D46" s="16"/>
    </row>
    <row r="47" spans="2:11">
      <c r="C47" s="16"/>
      <c r="D47" s="16"/>
    </row>
    <row r="48" spans="2:11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</row>
    <row r="3" spans="2:78">
      <c r="B3" s="2" t="s">
        <v>2</v>
      </c>
      <c r="C3" t="s">
        <v>198</v>
      </c>
    </row>
    <row r="4" spans="2:78">
      <c r="B4" s="2" t="s">
        <v>3</v>
      </c>
    </row>
    <row r="6" spans="2:78" ht="26.25" customHeight="1">
      <c r="B6" s="95" t="s">
        <v>136</v>
      </c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7"/>
    </row>
    <row r="7" spans="2:78" ht="26.25" customHeight="1">
      <c r="B7" s="95" t="s">
        <v>145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7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204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793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226</v>
      </c>
      <c r="C14" t="s">
        <v>226</v>
      </c>
      <c r="D14" s="16"/>
      <c r="E14" t="s">
        <v>226</v>
      </c>
      <c r="H14" s="77">
        <v>0</v>
      </c>
      <c r="I14" t="s">
        <v>226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794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226</v>
      </c>
      <c r="C16" t="s">
        <v>226</v>
      </c>
      <c r="D16" s="16"/>
      <c r="E16" t="s">
        <v>226</v>
      </c>
      <c r="H16" s="77">
        <v>0</v>
      </c>
      <c r="I16" t="s">
        <v>226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795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796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226</v>
      </c>
      <c r="C19" t="s">
        <v>226</v>
      </c>
      <c r="D19" s="16"/>
      <c r="E19" t="s">
        <v>226</v>
      </c>
      <c r="H19" s="77">
        <v>0</v>
      </c>
      <c r="I19" t="s">
        <v>226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797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226</v>
      </c>
      <c r="C21" t="s">
        <v>226</v>
      </c>
      <c r="D21" s="16"/>
      <c r="E21" t="s">
        <v>226</v>
      </c>
      <c r="H21" s="77">
        <v>0</v>
      </c>
      <c r="I21" t="s">
        <v>226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798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226</v>
      </c>
      <c r="C23" t="s">
        <v>226</v>
      </c>
      <c r="D23" s="16"/>
      <c r="E23" t="s">
        <v>226</v>
      </c>
      <c r="H23" s="77">
        <v>0</v>
      </c>
      <c r="I23" t="s">
        <v>226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799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226</v>
      </c>
      <c r="C25" t="s">
        <v>226</v>
      </c>
      <c r="D25" s="16"/>
      <c r="E25" t="s">
        <v>226</v>
      </c>
      <c r="H25" s="77">
        <v>0</v>
      </c>
      <c r="I25" t="s">
        <v>226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231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793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226</v>
      </c>
      <c r="C28" t="s">
        <v>226</v>
      </c>
      <c r="D28" s="16"/>
      <c r="E28" t="s">
        <v>226</v>
      </c>
      <c r="H28" s="77">
        <v>0</v>
      </c>
      <c r="I28" t="s">
        <v>226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794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226</v>
      </c>
      <c r="C30" t="s">
        <v>226</v>
      </c>
      <c r="D30" s="16"/>
      <c r="E30" t="s">
        <v>226</v>
      </c>
      <c r="H30" s="77">
        <v>0</v>
      </c>
      <c r="I30" t="s">
        <v>226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795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796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226</v>
      </c>
      <c r="C33" t="s">
        <v>226</v>
      </c>
      <c r="D33" s="16"/>
      <c r="E33" t="s">
        <v>226</v>
      </c>
      <c r="H33" s="77">
        <v>0</v>
      </c>
      <c r="I33" t="s">
        <v>226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797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226</v>
      </c>
      <c r="C35" t="s">
        <v>226</v>
      </c>
      <c r="D35" s="16"/>
      <c r="E35" t="s">
        <v>226</v>
      </c>
      <c r="H35" s="77">
        <v>0</v>
      </c>
      <c r="I35" t="s">
        <v>226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798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226</v>
      </c>
      <c r="C37" t="s">
        <v>226</v>
      </c>
      <c r="D37" s="16"/>
      <c r="E37" t="s">
        <v>226</v>
      </c>
      <c r="H37" s="77">
        <v>0</v>
      </c>
      <c r="I37" t="s">
        <v>226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799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226</v>
      </c>
      <c r="C39" t="s">
        <v>226</v>
      </c>
      <c r="D39" s="16"/>
      <c r="E39" t="s">
        <v>226</v>
      </c>
      <c r="H39" s="77">
        <v>0</v>
      </c>
      <c r="I39" t="s">
        <v>226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233</v>
      </c>
      <c r="D40" s="16"/>
    </row>
    <row r="41" spans="2:17">
      <c r="B41" t="s">
        <v>292</v>
      </c>
      <c r="D41" s="16"/>
    </row>
    <row r="42" spans="2:17">
      <c r="B42" t="s">
        <v>293</v>
      </c>
      <c r="D42" s="16"/>
    </row>
    <row r="43" spans="2:17">
      <c r="B43" t="s">
        <v>294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tabSelected="1" workbookViewId="0">
      <selection activeCell="B15" sqref="B15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6" spans="2:60">
      <c r="B6" s="2"/>
      <c r="C6" s="2"/>
    </row>
    <row r="7" spans="2:60" ht="26.25" customHeight="1">
      <c r="B7" s="95" t="s">
        <v>146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75">
        <v>2.9</v>
      </c>
      <c r="J11" s="18"/>
      <c r="K11" s="18"/>
      <c r="L11" s="18"/>
      <c r="M11" s="76">
        <v>0</v>
      </c>
      <c r="N11" s="75">
        <v>57851897.483000003</v>
      </c>
      <c r="O11" s="7"/>
      <c r="P11" s="75">
        <v>68497.048280000396</v>
      </c>
      <c r="Q11" s="76">
        <v>1</v>
      </c>
      <c r="R11" s="76">
        <v>2.58E-2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204</v>
      </c>
      <c r="I12" s="81">
        <v>2.9</v>
      </c>
      <c r="M12" s="80">
        <v>0</v>
      </c>
      <c r="N12" s="81">
        <v>57851897.483000003</v>
      </c>
      <c r="P12" s="81">
        <v>68497.048280000396</v>
      </c>
      <c r="Q12" s="80">
        <v>1</v>
      </c>
      <c r="R12" s="80">
        <v>2.58E-2</v>
      </c>
    </row>
    <row r="13" spans="2:60">
      <c r="B13" s="79" t="s">
        <v>875</v>
      </c>
      <c r="I13" s="81">
        <v>2.9</v>
      </c>
      <c r="M13" s="80">
        <v>0</v>
      </c>
      <c r="N13" s="81">
        <v>57851897.483000003</v>
      </c>
      <c r="P13" s="81">
        <v>68497.048280000396</v>
      </c>
      <c r="Q13" s="80">
        <v>1</v>
      </c>
      <c r="R13" s="80">
        <v>2.58E-2</v>
      </c>
    </row>
    <row r="14" spans="2:60">
      <c r="B14" t="s">
        <v>902</v>
      </c>
      <c r="C14" t="s">
        <v>876</v>
      </c>
      <c r="D14" t="s">
        <v>877</v>
      </c>
      <c r="F14" t="s">
        <v>878</v>
      </c>
      <c r="G14" t="s">
        <v>879</v>
      </c>
      <c r="H14" t="s">
        <v>880</v>
      </c>
      <c r="I14" s="77">
        <v>2.9</v>
      </c>
      <c r="J14" t="s">
        <v>881</v>
      </c>
      <c r="K14" t="s">
        <v>102</v>
      </c>
      <c r="L14" s="78">
        <v>0</v>
      </c>
      <c r="M14" s="78">
        <v>0</v>
      </c>
      <c r="N14" s="77">
        <v>57851897.483000003</v>
      </c>
      <c r="O14" s="77">
        <v>118.40069429032732</v>
      </c>
      <c r="P14" s="77">
        <v>68497.048280000396</v>
      </c>
      <c r="Q14" s="78">
        <v>1</v>
      </c>
      <c r="R14" s="78">
        <v>2.58E-2</v>
      </c>
    </row>
    <row r="15" spans="2:60">
      <c r="B15" s="79" t="s">
        <v>882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226</v>
      </c>
      <c r="D16" t="s">
        <v>226</v>
      </c>
      <c r="F16" t="s">
        <v>226</v>
      </c>
      <c r="I16" s="77">
        <v>0</v>
      </c>
      <c r="J16" t="s">
        <v>226</v>
      </c>
      <c r="K16" t="s">
        <v>226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883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226</v>
      </c>
      <c r="D18" t="s">
        <v>226</v>
      </c>
      <c r="F18" t="s">
        <v>226</v>
      </c>
      <c r="I18" s="77">
        <v>0</v>
      </c>
      <c r="J18" t="s">
        <v>226</v>
      </c>
      <c r="K18" t="s">
        <v>226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884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226</v>
      </c>
      <c r="D20" t="s">
        <v>226</v>
      </c>
      <c r="F20" t="s">
        <v>226</v>
      </c>
      <c r="I20" s="77">
        <v>0</v>
      </c>
      <c r="J20" t="s">
        <v>226</v>
      </c>
      <c r="K20" t="s">
        <v>226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885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226</v>
      </c>
      <c r="D22" t="s">
        <v>226</v>
      </c>
      <c r="F22" t="s">
        <v>226</v>
      </c>
      <c r="I22" s="77">
        <v>0</v>
      </c>
      <c r="J22" t="s">
        <v>226</v>
      </c>
      <c r="K22" t="s">
        <v>226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886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887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226</v>
      </c>
      <c r="D25" t="s">
        <v>226</v>
      </c>
      <c r="F25" t="s">
        <v>226</v>
      </c>
      <c r="I25" s="77">
        <v>0</v>
      </c>
      <c r="J25" t="s">
        <v>226</v>
      </c>
      <c r="K25" t="s">
        <v>226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888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226</v>
      </c>
      <c r="D27" t="s">
        <v>226</v>
      </c>
      <c r="F27" t="s">
        <v>226</v>
      </c>
      <c r="I27" s="77">
        <v>0</v>
      </c>
      <c r="J27" t="s">
        <v>226</v>
      </c>
      <c r="K27" t="s">
        <v>226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889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226</v>
      </c>
      <c r="D29" t="s">
        <v>226</v>
      </c>
      <c r="F29" t="s">
        <v>226</v>
      </c>
      <c r="I29" s="77">
        <v>0</v>
      </c>
      <c r="J29" t="s">
        <v>226</v>
      </c>
      <c r="K29" t="s">
        <v>226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890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226</v>
      </c>
      <c r="D31" t="s">
        <v>226</v>
      </c>
      <c r="F31" t="s">
        <v>226</v>
      </c>
      <c r="I31" s="77">
        <v>0</v>
      </c>
      <c r="J31" t="s">
        <v>226</v>
      </c>
      <c r="K31" t="s">
        <v>226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231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891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226</v>
      </c>
      <c r="D34" t="s">
        <v>226</v>
      </c>
      <c r="F34" t="s">
        <v>226</v>
      </c>
      <c r="I34" s="77">
        <v>0</v>
      </c>
      <c r="J34" t="s">
        <v>226</v>
      </c>
      <c r="K34" t="s">
        <v>226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883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226</v>
      </c>
      <c r="D36" t="s">
        <v>226</v>
      </c>
      <c r="F36" t="s">
        <v>226</v>
      </c>
      <c r="I36" s="77">
        <v>0</v>
      </c>
      <c r="J36" t="s">
        <v>226</v>
      </c>
      <c r="K36" t="s">
        <v>226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884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226</v>
      </c>
      <c r="D38" t="s">
        <v>226</v>
      </c>
      <c r="F38" t="s">
        <v>226</v>
      </c>
      <c r="I38" s="77">
        <v>0</v>
      </c>
      <c r="J38" t="s">
        <v>226</v>
      </c>
      <c r="K38" t="s">
        <v>226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890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226</v>
      </c>
      <c r="D40" t="s">
        <v>226</v>
      </c>
      <c r="F40" t="s">
        <v>226</v>
      </c>
      <c r="I40" s="77">
        <v>0</v>
      </c>
      <c r="J40" t="s">
        <v>226</v>
      </c>
      <c r="K40" t="s">
        <v>226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233</v>
      </c>
    </row>
    <row r="42" spans="2:18">
      <c r="B42" t="s">
        <v>292</v>
      </c>
    </row>
    <row r="43" spans="2:18">
      <c r="B43" t="s">
        <v>293</v>
      </c>
    </row>
    <row r="44" spans="2:18">
      <c r="B44" t="s">
        <v>294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</row>
    <row r="3" spans="2:64">
      <c r="B3" s="2" t="s">
        <v>2</v>
      </c>
      <c r="C3" t="s">
        <v>198</v>
      </c>
    </row>
    <row r="4" spans="2:64">
      <c r="B4" s="2" t="s">
        <v>3</v>
      </c>
    </row>
    <row r="5" spans="2:64">
      <c r="B5" s="2"/>
    </row>
    <row r="7" spans="2:64" ht="26.25" customHeight="1">
      <c r="B7" s="95" t="s">
        <v>153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7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204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805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226</v>
      </c>
      <c r="C14" t="s">
        <v>226</v>
      </c>
      <c r="E14" t="s">
        <v>226</v>
      </c>
      <c r="G14" s="77">
        <v>0</v>
      </c>
      <c r="H14" t="s">
        <v>226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806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226</v>
      </c>
      <c r="C16" t="s">
        <v>226</v>
      </c>
      <c r="E16" t="s">
        <v>226</v>
      </c>
      <c r="G16" s="77">
        <v>0</v>
      </c>
      <c r="H16" t="s">
        <v>226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892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226</v>
      </c>
      <c r="C18" t="s">
        <v>226</v>
      </c>
      <c r="E18" t="s">
        <v>226</v>
      </c>
      <c r="G18" s="77">
        <v>0</v>
      </c>
      <c r="H18" t="s">
        <v>226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893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226</v>
      </c>
      <c r="C20" t="s">
        <v>226</v>
      </c>
      <c r="E20" t="s">
        <v>226</v>
      </c>
      <c r="G20" s="77">
        <v>0</v>
      </c>
      <c r="H20" t="s">
        <v>226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394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226</v>
      </c>
      <c r="C22" t="s">
        <v>226</v>
      </c>
      <c r="E22" t="s">
        <v>226</v>
      </c>
      <c r="G22" s="77">
        <v>0</v>
      </c>
      <c r="H22" t="s">
        <v>226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231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226</v>
      </c>
      <c r="C24" t="s">
        <v>226</v>
      </c>
      <c r="E24" t="s">
        <v>226</v>
      </c>
      <c r="G24" s="77">
        <v>0</v>
      </c>
      <c r="H24" t="s">
        <v>226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233</v>
      </c>
    </row>
    <row r="26" spans="2:15">
      <c r="B26" t="s">
        <v>292</v>
      </c>
    </row>
    <row r="27" spans="2:15">
      <c r="B27" t="s">
        <v>293</v>
      </c>
    </row>
    <row r="28" spans="2:15">
      <c r="B28" t="s">
        <v>294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</row>
    <row r="3" spans="2:55">
      <c r="B3" s="2" t="s">
        <v>2</v>
      </c>
      <c r="C3" t="s">
        <v>198</v>
      </c>
    </row>
    <row r="4" spans="2:55">
      <c r="B4" s="2" t="s">
        <v>3</v>
      </c>
    </row>
    <row r="5" spans="2:55">
      <c r="B5" s="2"/>
    </row>
    <row r="7" spans="2:55" ht="26.25" customHeight="1">
      <c r="B7" s="95" t="s">
        <v>156</v>
      </c>
      <c r="C7" s="96"/>
      <c r="D7" s="96"/>
      <c r="E7" s="96"/>
      <c r="F7" s="96"/>
      <c r="G7" s="96"/>
      <c r="H7" s="96"/>
      <c r="I7" s="96"/>
      <c r="J7" s="97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204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894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226</v>
      </c>
      <c r="E14" s="78">
        <v>0</v>
      </c>
      <c r="F14" t="s">
        <v>226</v>
      </c>
      <c r="G14" s="77">
        <v>0</v>
      </c>
      <c r="H14" s="78">
        <v>0</v>
      </c>
      <c r="I14" s="78">
        <v>0</v>
      </c>
    </row>
    <row r="15" spans="2:55">
      <c r="B15" s="79" t="s">
        <v>895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226</v>
      </c>
      <c r="E16" s="78">
        <v>0</v>
      </c>
      <c r="F16" t="s">
        <v>226</v>
      </c>
      <c r="G16" s="77">
        <v>0</v>
      </c>
      <c r="H16" s="78">
        <v>0</v>
      </c>
      <c r="I16" s="78">
        <v>0</v>
      </c>
    </row>
    <row r="17" spans="2:9">
      <c r="B17" s="79" t="s">
        <v>231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894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226</v>
      </c>
      <c r="E19" s="78">
        <v>0</v>
      </c>
      <c r="F19" t="s">
        <v>226</v>
      </c>
      <c r="G19" s="77">
        <v>0</v>
      </c>
      <c r="H19" s="78">
        <v>0</v>
      </c>
      <c r="I19" s="78">
        <v>0</v>
      </c>
    </row>
    <row r="20" spans="2:9">
      <c r="B20" s="79" t="s">
        <v>895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226</v>
      </c>
      <c r="E21" s="78">
        <v>0</v>
      </c>
      <c r="F21" t="s">
        <v>226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2"/>
    </row>
    <row r="3" spans="2:60">
      <c r="B3" s="2" t="s">
        <v>2</v>
      </c>
      <c r="C3" s="2" t="s">
        <v>198</v>
      </c>
    </row>
    <row r="4" spans="2:60">
      <c r="B4" s="2" t="s">
        <v>3</v>
      </c>
      <c r="C4" s="2"/>
    </row>
    <row r="5" spans="2:60">
      <c r="B5" s="2"/>
      <c r="C5" s="2"/>
    </row>
    <row r="7" spans="2:60" ht="26.25" customHeight="1">
      <c r="B7" s="95" t="s">
        <v>162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226</v>
      </c>
      <c r="D13" t="s">
        <v>226</v>
      </c>
      <c r="E13" s="19"/>
      <c r="F13" s="78">
        <v>0</v>
      </c>
      <c r="G13" t="s">
        <v>226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231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226</v>
      </c>
      <c r="D15" t="s">
        <v>226</v>
      </c>
      <c r="E15" s="19"/>
      <c r="F15" s="78">
        <v>0</v>
      </c>
      <c r="G15" t="s">
        <v>226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</row>
    <row r="3" spans="2:60">
      <c r="B3" s="2" t="s">
        <v>2</v>
      </c>
      <c r="C3" t="s">
        <v>198</v>
      </c>
    </row>
    <row r="4" spans="2:60">
      <c r="B4" s="2" t="s">
        <v>3</v>
      </c>
    </row>
    <row r="5" spans="2:60">
      <c r="B5" s="2"/>
    </row>
    <row r="7" spans="2:60" ht="26.25" customHeight="1">
      <c r="B7" s="95" t="s">
        <v>167</v>
      </c>
      <c r="C7" s="96"/>
      <c r="D7" s="96"/>
      <c r="E7" s="96"/>
      <c r="F7" s="96"/>
      <c r="G7" s="96"/>
      <c r="H7" s="96"/>
      <c r="I7" s="96"/>
      <c r="J7" s="96"/>
      <c r="K7" s="97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6">
        <v>0</v>
      </c>
      <c r="I11" s="75">
        <v>46846.715770903997</v>
      </c>
      <c r="J11" s="76">
        <v>1</v>
      </c>
      <c r="K11" s="76">
        <v>1.7600000000000001E-2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204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226</v>
      </c>
      <c r="C13" t="s">
        <v>226</v>
      </c>
      <c r="D13" t="s">
        <v>226</v>
      </c>
      <c r="E13" s="19"/>
      <c r="F13" s="78">
        <v>0</v>
      </c>
      <c r="G13" t="s">
        <v>226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231</v>
      </c>
      <c r="D14" s="19"/>
      <c r="E14" s="19"/>
      <c r="F14" s="19"/>
      <c r="G14" s="19"/>
      <c r="H14" s="80">
        <v>0</v>
      </c>
      <c r="I14" s="81">
        <v>46846.715770903997</v>
      </c>
      <c r="J14" s="80">
        <v>1</v>
      </c>
      <c r="K14" s="80">
        <v>1.7600000000000001E-2</v>
      </c>
    </row>
    <row r="15" spans="2:60">
      <c r="B15" t="s">
        <v>896</v>
      </c>
      <c r="C15" t="s">
        <v>897</v>
      </c>
      <c r="D15" t="s">
        <v>226</v>
      </c>
      <c r="E15" t="s">
        <v>724</v>
      </c>
      <c r="F15" s="78">
        <v>0</v>
      </c>
      <c r="G15" t="s">
        <v>203</v>
      </c>
      <c r="H15" s="78">
        <v>0</v>
      </c>
      <c r="I15" s="77">
        <v>4096.0042120600001</v>
      </c>
      <c r="J15" s="78">
        <v>8.7400000000000005E-2</v>
      </c>
      <c r="K15" s="78">
        <v>1.5E-3</v>
      </c>
    </row>
    <row r="16" spans="2:60">
      <c r="B16" t="s">
        <v>898</v>
      </c>
      <c r="C16" t="s">
        <v>899</v>
      </c>
      <c r="D16" t="s">
        <v>226</v>
      </c>
      <c r="E16" t="s">
        <v>724</v>
      </c>
      <c r="F16" s="78">
        <v>0</v>
      </c>
      <c r="G16" t="s">
        <v>110</v>
      </c>
      <c r="H16" s="78">
        <v>0</v>
      </c>
      <c r="I16" s="77">
        <v>0.81402460399999998</v>
      </c>
      <c r="J16" s="78">
        <v>0</v>
      </c>
      <c r="K16" s="78">
        <v>0</v>
      </c>
    </row>
    <row r="17" spans="2:11">
      <c r="B17" t="s">
        <v>900</v>
      </c>
      <c r="C17" t="s">
        <v>901</v>
      </c>
      <c r="D17" t="s">
        <v>226</v>
      </c>
      <c r="E17" t="s">
        <v>724</v>
      </c>
      <c r="F17" s="78">
        <v>0</v>
      </c>
      <c r="G17" t="s">
        <v>106</v>
      </c>
      <c r="H17" s="78">
        <v>0</v>
      </c>
      <c r="I17" s="77">
        <v>42749.897534240001</v>
      </c>
      <c r="J17" s="78">
        <v>0.91249999999999998</v>
      </c>
      <c r="K17" s="78">
        <v>1.61E-2</v>
      </c>
    </row>
    <row r="18" spans="2:11">
      <c r="D18" s="19"/>
      <c r="E18" s="19"/>
      <c r="F18" s="19"/>
      <c r="G18" s="19"/>
      <c r="H18" s="19"/>
    </row>
    <row r="19" spans="2:11">
      <c r="D19" s="19"/>
      <c r="E19" s="19"/>
      <c r="F19" s="19"/>
      <c r="G19" s="19"/>
      <c r="H19" s="19"/>
    </row>
    <row r="20" spans="2:11">
      <c r="D20" s="19"/>
      <c r="E20" s="19"/>
      <c r="F20" s="19"/>
      <c r="G20" s="19"/>
      <c r="H20" s="19"/>
    </row>
    <row r="21" spans="2:11">
      <c r="D21" s="19"/>
      <c r="E21" s="19"/>
      <c r="F21" s="19"/>
      <c r="G21" s="19"/>
      <c r="H21" s="19"/>
    </row>
    <row r="22" spans="2:11">
      <c r="D22" s="19"/>
      <c r="E22" s="19"/>
      <c r="F22" s="19"/>
      <c r="G22" s="19"/>
      <c r="H22" s="19"/>
    </row>
    <row r="23" spans="2:11">
      <c r="D23" s="19"/>
      <c r="E23" s="19"/>
      <c r="F23" s="19"/>
      <c r="G23" s="19"/>
      <c r="H23" s="19"/>
    </row>
    <row r="24" spans="2:11">
      <c r="D24" s="19"/>
      <c r="E24" s="19"/>
      <c r="F24" s="19"/>
      <c r="G24" s="19"/>
      <c r="H24" s="19"/>
    </row>
    <row r="25" spans="2:11">
      <c r="D25" s="19"/>
      <c r="E25" s="19"/>
      <c r="F25" s="19"/>
      <c r="G25" s="19"/>
      <c r="H25" s="19"/>
    </row>
    <row r="26" spans="2:11">
      <c r="D26" s="19"/>
      <c r="E26" s="19"/>
      <c r="F26" s="19"/>
      <c r="G26" s="19"/>
      <c r="H26" s="19"/>
    </row>
    <row r="27" spans="2:11">
      <c r="D27" s="19"/>
      <c r="E27" s="19"/>
      <c r="F27" s="19"/>
      <c r="G27" s="19"/>
      <c r="H27" s="19"/>
    </row>
    <row r="28" spans="2:11">
      <c r="D28" s="19"/>
      <c r="E28" s="19"/>
      <c r="F28" s="19"/>
      <c r="G28" s="19"/>
      <c r="H28" s="19"/>
    </row>
    <row r="29" spans="2:11">
      <c r="D29" s="19"/>
      <c r="E29" s="19"/>
      <c r="F29" s="19"/>
      <c r="G29" s="19"/>
      <c r="H29" s="19"/>
    </row>
    <row r="30" spans="2:11">
      <c r="D30" s="19"/>
      <c r="E30" s="19"/>
      <c r="F30" s="19"/>
      <c r="G30" s="19"/>
      <c r="H30" s="19"/>
    </row>
    <row r="31" spans="2:11">
      <c r="D31" s="19"/>
      <c r="E31" s="19"/>
      <c r="F31" s="19"/>
      <c r="G31" s="19"/>
      <c r="H31" s="19"/>
    </row>
    <row r="32" spans="2:11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</row>
    <row r="3" spans="2:17">
      <c r="B3" s="2" t="s">
        <v>2</v>
      </c>
      <c r="C3" t="s">
        <v>198</v>
      </c>
    </row>
    <row r="4" spans="2:17">
      <c r="B4" s="2" t="s">
        <v>3</v>
      </c>
    </row>
    <row r="5" spans="2:17">
      <c r="B5" s="2"/>
    </row>
    <row r="7" spans="2:17" ht="26.25" customHeight="1">
      <c r="B7" s="95" t="s">
        <v>169</v>
      </c>
      <c r="C7" s="96"/>
      <c r="D7" s="96"/>
    </row>
    <row r="8" spans="2:17" s="19" customFormat="1" ht="63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204</v>
      </c>
      <c r="C12" s="81">
        <v>0</v>
      </c>
    </row>
    <row r="13" spans="2:17">
      <c r="B13" t="s">
        <v>226</v>
      </c>
      <c r="C13" s="77">
        <v>0</v>
      </c>
    </row>
    <row r="14" spans="2:17">
      <c r="B14" s="79" t="s">
        <v>231</v>
      </c>
      <c r="C14" s="81">
        <v>0</v>
      </c>
    </row>
    <row r="15" spans="2:17">
      <c r="B15" t="s">
        <v>226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173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296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226</v>
      </c>
      <c r="C14" t="s">
        <v>226</v>
      </c>
      <c r="D14" t="s">
        <v>226</v>
      </c>
      <c r="E14" t="s">
        <v>226</v>
      </c>
      <c r="H14" s="77">
        <v>0</v>
      </c>
      <c r="I14" t="s">
        <v>226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243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226</v>
      </c>
      <c r="C16" t="s">
        <v>226</v>
      </c>
      <c r="D16" t="s">
        <v>226</v>
      </c>
      <c r="E16" t="s">
        <v>226</v>
      </c>
      <c r="H16" s="77">
        <v>0</v>
      </c>
      <c r="I16" t="s">
        <v>226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226</v>
      </c>
      <c r="C18" t="s">
        <v>226</v>
      </c>
      <c r="D18" t="s">
        <v>226</v>
      </c>
      <c r="E18" t="s">
        <v>226</v>
      </c>
      <c r="H18" s="77">
        <v>0</v>
      </c>
      <c r="I18" t="s">
        <v>226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394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226</v>
      </c>
      <c r="C20" t="s">
        <v>226</v>
      </c>
      <c r="D20" t="s">
        <v>226</v>
      </c>
      <c r="E20" t="s">
        <v>226</v>
      </c>
      <c r="H20" s="77">
        <v>0</v>
      </c>
      <c r="I20" t="s">
        <v>226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226</v>
      </c>
      <c r="C23" t="s">
        <v>226</v>
      </c>
      <c r="D23" t="s">
        <v>226</v>
      </c>
      <c r="E23" t="s">
        <v>226</v>
      </c>
      <c r="H23" s="77">
        <v>0</v>
      </c>
      <c r="I23" t="s">
        <v>226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226</v>
      </c>
      <c r="C25" t="s">
        <v>226</v>
      </c>
      <c r="D25" t="s">
        <v>226</v>
      </c>
      <c r="E25" t="s">
        <v>226</v>
      </c>
      <c r="H25" s="77">
        <v>0</v>
      </c>
      <c r="I25" t="s">
        <v>226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233</v>
      </c>
      <c r="D26" s="16"/>
    </row>
    <row r="27" spans="2:16">
      <c r="B27" t="s">
        <v>292</v>
      </c>
      <c r="D27" s="16"/>
    </row>
    <row r="28" spans="2:16">
      <c r="B28" t="s">
        <v>294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</row>
    <row r="3" spans="2:18">
      <c r="B3" s="2" t="s">
        <v>2</v>
      </c>
      <c r="C3" t="s">
        <v>198</v>
      </c>
    </row>
    <row r="4" spans="2:18">
      <c r="B4" s="2" t="s">
        <v>3</v>
      </c>
    </row>
    <row r="5" spans="2:18">
      <c r="B5" s="2"/>
    </row>
    <row r="7" spans="2:18" ht="26.25" customHeight="1">
      <c r="B7" s="95" t="s">
        <v>177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204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805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226</v>
      </c>
      <c r="C14" t="s">
        <v>226</v>
      </c>
      <c r="D14" t="s">
        <v>226</v>
      </c>
      <c r="E14" t="s">
        <v>226</v>
      </c>
      <c r="H14" s="77">
        <v>0</v>
      </c>
      <c r="I14" t="s">
        <v>226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806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226</v>
      </c>
      <c r="C16" t="s">
        <v>226</v>
      </c>
      <c r="D16" t="s">
        <v>226</v>
      </c>
      <c r="E16" t="s">
        <v>226</v>
      </c>
      <c r="H16" s="77">
        <v>0</v>
      </c>
      <c r="I16" t="s">
        <v>226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297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226</v>
      </c>
      <c r="C18" t="s">
        <v>226</v>
      </c>
      <c r="D18" t="s">
        <v>226</v>
      </c>
      <c r="E18" t="s">
        <v>226</v>
      </c>
      <c r="H18" s="77">
        <v>0</v>
      </c>
      <c r="I18" t="s">
        <v>226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394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226</v>
      </c>
      <c r="C20" t="s">
        <v>226</v>
      </c>
      <c r="D20" t="s">
        <v>226</v>
      </c>
      <c r="E20" t="s">
        <v>226</v>
      </c>
      <c r="H20" s="77">
        <v>0</v>
      </c>
      <c r="I20" t="s">
        <v>226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231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298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226</v>
      </c>
      <c r="C23" t="s">
        <v>226</v>
      </c>
      <c r="D23" t="s">
        <v>226</v>
      </c>
      <c r="E23" t="s">
        <v>226</v>
      </c>
      <c r="H23" s="77">
        <v>0</v>
      </c>
      <c r="I23" t="s">
        <v>226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299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226</v>
      </c>
      <c r="C25" t="s">
        <v>226</v>
      </c>
      <c r="D25" t="s">
        <v>226</v>
      </c>
      <c r="E25" t="s">
        <v>226</v>
      </c>
      <c r="H25" s="77">
        <v>0</v>
      </c>
      <c r="I25" t="s">
        <v>226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233</v>
      </c>
      <c r="D26" s="16"/>
    </row>
    <row r="27" spans="2:16">
      <c r="B27" t="s">
        <v>292</v>
      </c>
      <c r="D27" s="16"/>
    </row>
    <row r="28" spans="2:16">
      <c r="B28" t="s">
        <v>294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</row>
    <row r="3" spans="2:23">
      <c r="B3" s="2" t="s">
        <v>2</v>
      </c>
      <c r="C3" t="s">
        <v>198</v>
      </c>
    </row>
    <row r="4" spans="2:23">
      <c r="B4" s="2" t="s">
        <v>3</v>
      </c>
    </row>
    <row r="5" spans="2:23">
      <c r="B5" s="2"/>
    </row>
    <row r="7" spans="2:23" ht="26.25" customHeight="1">
      <c r="B7" s="95" t="s">
        <v>179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7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204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805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226</v>
      </c>
      <c r="C14" t="s">
        <v>226</v>
      </c>
      <c r="D14" t="s">
        <v>226</v>
      </c>
      <c r="E14" t="s">
        <v>226</v>
      </c>
      <c r="F14" s="15"/>
      <c r="G14" s="15"/>
      <c r="H14" s="77">
        <v>0</v>
      </c>
      <c r="I14" t="s">
        <v>226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806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226</v>
      </c>
      <c r="C16" t="s">
        <v>226</v>
      </c>
      <c r="D16" t="s">
        <v>226</v>
      </c>
      <c r="E16" t="s">
        <v>226</v>
      </c>
      <c r="F16" s="15"/>
      <c r="G16" s="15"/>
      <c r="H16" s="77">
        <v>0</v>
      </c>
      <c r="I16" t="s">
        <v>226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297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226</v>
      </c>
      <c r="C18" t="s">
        <v>226</v>
      </c>
      <c r="D18" t="s">
        <v>226</v>
      </c>
      <c r="E18" t="s">
        <v>226</v>
      </c>
      <c r="F18" s="15"/>
      <c r="G18" s="15"/>
      <c r="H18" s="77">
        <v>0</v>
      </c>
      <c r="I18" t="s">
        <v>226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394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226</v>
      </c>
      <c r="C20" t="s">
        <v>226</v>
      </c>
      <c r="D20" t="s">
        <v>226</v>
      </c>
      <c r="E20" t="s">
        <v>226</v>
      </c>
      <c r="F20" s="15"/>
      <c r="G20" s="15"/>
      <c r="H20" s="77">
        <v>0</v>
      </c>
      <c r="I20" t="s">
        <v>226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231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298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226</v>
      </c>
      <c r="C23" t="s">
        <v>226</v>
      </c>
      <c r="D23" t="s">
        <v>226</v>
      </c>
      <c r="E23" t="s">
        <v>226</v>
      </c>
      <c r="H23" s="77">
        <v>0</v>
      </c>
      <c r="I23" t="s">
        <v>226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299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226</v>
      </c>
      <c r="C25" t="s">
        <v>226</v>
      </c>
      <c r="D25" t="s">
        <v>226</v>
      </c>
      <c r="E25" t="s">
        <v>226</v>
      </c>
      <c r="H25" s="77">
        <v>0</v>
      </c>
      <c r="I25" t="s">
        <v>226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233</v>
      </c>
      <c r="D26" s="16"/>
    </row>
    <row r="27" spans="2:23">
      <c r="B27" t="s">
        <v>292</v>
      </c>
      <c r="D27" s="16"/>
    </row>
    <row r="28" spans="2:23">
      <c r="B28" t="s">
        <v>293</v>
      </c>
      <c r="D28" s="16"/>
    </row>
    <row r="29" spans="2:23">
      <c r="B29" t="s">
        <v>294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der1 xmlns="1ca4df27-5183-4bee-9dbd-0c46c9c4aa40" xsi:nil="true"/>
    <isFileInUse xmlns="1ca4df27-5183-4bee-9dbd-0c46c9c4aa40">true</isFileInUse>
    <PublishingExpirationDate xmlns="http://schemas.microsoft.com/sharepoint/v3" xsi:nil="true"/>
    <PublishingStartDate xmlns="http://schemas.microsoft.com/sharepoint/v3" xsi:nil="true"/>
    <IsAccessible xmlns="1ca4df27-5183-4bee-9dbd-0c46c9c4aa40">כן</IsAccessible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05C62D9-243E-405A-89AE-4202277177F7}"/>
</file>

<file path=customXml/itemProps2.xml><?xml version="1.0" encoding="utf-8"?>
<ds:datastoreItem xmlns:ds="http://schemas.openxmlformats.org/officeDocument/2006/customXml" ds:itemID="{FC64A213-5DB6-4831-8993-375E9338C0C9}"/>
</file>

<file path=customXml/itemProps3.xml><?xml version="1.0" encoding="utf-8"?>
<ds:datastoreItem xmlns:ds="http://schemas.openxmlformats.org/officeDocument/2006/customXml" ds:itemID="{01F36E64-3044-44CE-BEB2-3323E43ACE5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קונצרני'!Print_Area</vt:lpstr>
      <vt:lpstr>אופציות!Print_Area</vt:lpstr>
      <vt:lpstr>הלוואות!Print_Area</vt:lpstr>
      <vt:lpstr>'השקעה בחברות מוחזקות'!Print_Area</vt:lpstr>
      <vt:lpstr>'השקעות אחרות '!Print_Area</vt:lpstr>
      <vt:lpstr>'זכויות מקרקעין'!Print_Area</vt:lpstr>
      <vt:lpstr>'חוזים עתידיים'!Print_Area</vt:lpstr>
      <vt:lpstr>'יתרת התחייבות להשקעה'!Print_Area</vt:lpstr>
      <vt:lpstr>'כתבי אופציה'!Print_Area</vt:lpstr>
      <vt:lpstr>'לא סחיר- תעודות התחייבות ממשלתי'!Print_Area</vt:lpstr>
      <vt:lpstr>'לא סחיר - אג"ח קונצרני'!Print_Area</vt:lpstr>
      <vt:lpstr>'לא סחיר - אופציות'!Print_Area</vt:lpstr>
      <vt:lpstr>'לא סחיר - חוזים עתידיים'!Print_Area</vt:lpstr>
      <vt:lpstr>'לא סחיר - כתבי אופציה'!Print_Area</vt:lpstr>
      <vt:lpstr>'לא סחיר - מוצרים מובנים'!Print_Area</vt:lpstr>
      <vt:lpstr>'לא סחיר - מניות'!Print_Area</vt:lpstr>
      <vt:lpstr>'לא סחיר - קרנות השקעה'!Print_Area</vt:lpstr>
      <vt:lpstr>'לא סחיר - תעודות חוב מסחריות'!Print_Area</vt:lpstr>
      <vt:lpstr>'מוצרים מובנים'!Print_Area</vt:lpstr>
      <vt:lpstr>מזומנים!Print_Area</vt:lpstr>
      <vt:lpstr>מניות!Print_Area</vt:lpstr>
      <vt:lpstr>'סכום נכסי הקרן'!Print_Area</vt:lpstr>
      <vt:lpstr>'פקדונות מעל 3 חודשים'!Print_Area</vt:lpstr>
      <vt:lpstr>'קרנות נאמנות'!Print_Area</vt:lpstr>
      <vt:lpstr>'קרנות סל'!Print_Area</vt:lpstr>
      <vt:lpstr>'תעודות התחייבות ממשלתיות'!Print_Area</vt:lpstr>
      <vt:lpstr>'תעודות חוב מסחריות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Yuli</dc:creator>
  <cp:lastModifiedBy>אינסה קלאוז</cp:lastModifiedBy>
  <dcterms:created xsi:type="dcterms:W3CDTF">2015-11-10T09:34:27Z</dcterms:created>
  <dcterms:modified xsi:type="dcterms:W3CDTF">2023-10-18T04:03:10Z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