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2" i="6" l="1"/>
  <c r="I11" i="6"/>
  <c r="I13" i="6"/>
  <c r="I30" i="6"/>
  <c r="O15" i="6"/>
  <c r="N15" i="6"/>
  <c r="O14" i="6"/>
  <c r="N14" i="6"/>
  <c r="O31" i="6"/>
  <c r="N31" i="6"/>
  <c r="J15" i="6"/>
  <c r="J14" i="6"/>
  <c r="L15" i="6"/>
  <c r="L14" i="6"/>
  <c r="L31" i="6"/>
  <c r="J31" i="6" s="1"/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3" i="2" s="1"/>
  <c r="C11" i="1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1" i="2" l="1"/>
  <c r="L15" i="2"/>
  <c r="L19" i="2"/>
  <c r="L23" i="2"/>
  <c r="L27" i="2"/>
  <c r="L31" i="2"/>
  <c r="L12" i="2"/>
  <c r="L14" i="2"/>
  <c r="L16" i="2"/>
  <c r="L18" i="2"/>
  <c r="L20" i="2"/>
  <c r="L22" i="2"/>
  <c r="L24" i="2"/>
  <c r="L26" i="2"/>
  <c r="L28" i="2"/>
  <c r="L30" i="2"/>
  <c r="L32" i="2"/>
  <c r="L13" i="2"/>
  <c r="L17" i="2"/>
  <c r="L21" i="2"/>
  <c r="L25" i="2"/>
  <c r="L29" i="2"/>
</calcChain>
</file>

<file path=xl/sharedStrings.xml><?xml version="1.0" encoding="utf-8"?>
<sst xmlns="http://schemas.openxmlformats.org/spreadsheetml/2006/main" count="3620" uniqueCount="878">
  <si>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</si>
  <si>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</si>
  <si>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</si>
  <si>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</si>
  <si>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</si>
  <si>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</si>
  <si>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</si>
  <si>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</si>
  <si>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</si>
  <si>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</si>
  <si>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</si>
  <si>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</si>
  <si>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</si>
  <si>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</si>
  <si>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</si>
  <si>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</si>
  <si>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</si>
  <si>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</si>
  <si>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</si>
  <si>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</si>
  <si>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</si>
  <si>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</si>
  <si>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</si>
  <si>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</si>
  <si>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</si>
  <si>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</si>
  <si>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</si>
  <si>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</si>
  <si>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</si>
  <si>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</si>
  <si>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</si>
  <si>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</si>
  <si>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</si>
  <si>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</si>
  <si>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</si>
  <si>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</si>
  <si>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</si>
  <si>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</si>
  <si>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</si>
  <si>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</si>
  <si>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</si>
  <si>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</si>
  <si>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</si>
  <si>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</si>
  <si>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</si>
  <si>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</si>
  <si>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</si>
  <si>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</si>
  <si>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</si>
  <si>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</si>
  <si>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</si>
  <si>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</si>
  <si>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</si>
  <si>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</si>
  <si>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</si>
  <si>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</si>
  <si>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</si>
  <si>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</si>
  <si>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</si>
  <si>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</si>
  <si>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</si>
  <si>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</si>
  <si>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</si>
  <si>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</si>
  <si>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</si>
  <si>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</si>
  <si>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</si>
  <si>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</si>
  <si>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</si>
  <si>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</si>
  <si>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</si>
  <si>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</si>
  <si>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</si>
  <si>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</si>
  <si>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</si>
  <si>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</si>
  <si>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</si>
  <si>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</si>
  <si>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</si>
  <si>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</si>
  <si>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</si>
  <si>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</si>
  <si>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</si>
  <si>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</si>
  <si>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</si>
  <si>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</si>
  <si>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</si>
  <si>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</si>
  <si>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</si>
  <si>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</si>
  <si>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</si>
  <si>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</si>
  <si>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</si>
  <si>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</si>
  <si>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</si>
  <si>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</si>
  <si>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</si>
  <si>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</si>
  <si>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</si>
  <si>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</si>
  <si>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</si>
  <si>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</si>
  <si>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</si>
  <si>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</si>
  <si>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</si>
  <si>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</si>
  <si>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</si>
  <si>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</si>
  <si>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</si>
  <si>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</si>
  <si>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</si>
  <si>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</si>
  <si>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</si>
  <si>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</si>
  <si>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</si>
  <si>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</si>
  <si>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</si>
  <si>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</si>
  <si>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</si>
  <si>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</si>
  <si>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</si>
  <si>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</si>
  <si>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</si>
  <si>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</si>
  <si>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</si>
  <si>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</si>
  <si>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</si>
  <si>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</si>
  <si>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</si>
  <si>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</si>
  <si>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</si>
  <si>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</si>
  <si>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</si>
  <si>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</si>
  <si>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</si>
  <si>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</si>
  <si>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</si>
  <si>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</si>
  <si>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</si>
  <si>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</si>
  <si>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</si>
  <si>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</si>
  <si>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</si>
  <si>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</si>
  <si>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</si>
  <si>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</si>
  <si>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</si>
  <si>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</si>
  <si>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</si>
  <si>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</si>
  <si>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</si>
  <si>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</si>
  <si>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</si>
  <si>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</si>
  <si>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</si>
  <si>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</si>
  <si>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</si>
  <si>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</si>
  <si>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</si>
  <si>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</si>
  <si>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</si>
  <si>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</si>
  <si>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</si>
  <si>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</si>
  <si>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</si>
  <si>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</si>
  <si>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</si>
  <si>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</si>
  <si>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</si>
  <si>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</si>
  <si>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</si>
  <si>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</si>
  <si>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</si>
  <si>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</si>
  <si>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</si>
  <si>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</si>
  <si>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</si>
  <si>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</si>
  <si>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</si>
  <si>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</si>
  <si>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</si>
  <si>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</si>
  <si>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</si>
  <si>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</si>
  <si>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</si>
  <si>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</si>
  <si>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</si>
  <si>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</si>
  <si>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</si>
  <si>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</si>
  <si>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</si>
  <si>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</si>
  <si>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</si>
  <si>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</si>
  <si>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</si>
  <si>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</si>
  <si>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</si>
  <si>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</si>
  <si>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</si>
  <si>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</si>
  <si>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</si>
  <si>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</si>
  <si>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</si>
  <si>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</si>
  <si>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</si>
  <si>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</si>
  <si>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</si>
  <si>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</si>
  <si>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</si>
  <si>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</si>
  <si>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</si>
  <si>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דולר -20001- בנק מזרחי</t>
  </si>
  <si>
    <t>20001- 20- בנק מזרחי</t>
  </si>
  <si>
    <t>כתר דני - 78- בנק מזרחי</t>
  </si>
  <si>
    <t>78- 20-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</si>
  <si>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</si>
  <si>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</si>
  <si>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</si>
  <si>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</si>
  <si>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</si>
  <si>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</si>
  <si>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</si>
  <si>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</si>
  <si>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</si>
  <si>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</si>
  <si>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</si>
  <si>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</si>
  <si>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</si>
  <si>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</si>
  <si>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</si>
  <si>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</si>
  <si>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</si>
  <si>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</si>
  <si>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</si>
  <si>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</si>
  <si>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</si>
  <si>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</si>
  <si>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</si>
  <si>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</si>
  <si>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13/09/22</t>
  </si>
  <si>
    <t>מ.ק.מ.  713- בנק ישראל- מק"מ</t>
  </si>
  <si>
    <t>8230716</t>
  </si>
  <si>
    <t>31/07/22</t>
  </si>
  <si>
    <t>מ.ק.מ. 1012- בנק ישראל- מק"מ</t>
  </si>
  <si>
    <t>8221012</t>
  </si>
  <si>
    <t>05/10/21</t>
  </si>
  <si>
    <t>מ.ק.מ. 1112- בנק ישראל- מק"מ</t>
  </si>
  <si>
    <t>8221111</t>
  </si>
  <si>
    <t>02/11/21</t>
  </si>
  <si>
    <t>מ.ק.מ. 1212- בנק ישראל- מק"מ</t>
  </si>
  <si>
    <t>8221210</t>
  </si>
  <si>
    <t>07/12/21</t>
  </si>
  <si>
    <t>מ.ק.מ. 813- בנק ישראל- מק"מ</t>
  </si>
  <si>
    <t>8230815</t>
  </si>
  <si>
    <t>02/08/22</t>
  </si>
  <si>
    <t>סה"כ שחר</t>
  </si>
  <si>
    <t>ממשל שקלית 1122- האוצר - ממשלתית שקלית</t>
  </si>
  <si>
    <t>1141225</t>
  </si>
  <si>
    <t>15/06/21</t>
  </si>
  <si>
    <t>ממשל שקלית 1123- האוצר - ממשלתית שקלית</t>
  </si>
  <si>
    <t>1155068</t>
  </si>
  <si>
    <t>17/08/21</t>
  </si>
  <si>
    <t>ממשלתי 0323</t>
  </si>
  <si>
    <t>1126747</t>
  </si>
  <si>
    <t>ממשלתי 0324- האוצר - ממשלתית שקלית</t>
  </si>
  <si>
    <t>1130848</t>
  </si>
  <si>
    <t>30/11/21</t>
  </si>
  <si>
    <t>ממשלתי שקלי 723</t>
  </si>
  <si>
    <t>1167105</t>
  </si>
  <si>
    <t>07/04/22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</si>
  <si>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</si>
  <si>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</si>
  <si>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</si>
  <si>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</si>
  <si>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</si>
  <si>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</si>
  <si>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</si>
  <si>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</si>
  <si>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</si>
  <si>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</si>
  <si>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</si>
  <si>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</si>
  <si>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</si>
  <si>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</si>
  <si>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</si>
  <si>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</si>
  <si>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</si>
  <si>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</si>
  <si>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01/12/20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</si>
  <si>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</si>
  <si>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</si>
  <si>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</si>
  <si>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</si>
  <si>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</si>
  <si>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</si>
  <si>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</si>
  <si>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</si>
  <si>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</si>
  <si>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</si>
  <si>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</si>
  <si>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</si>
  <si>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19/11/20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</si>
  <si>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</si>
  <si>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</si>
  <si>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</si>
  <si>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</si>
  <si>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</si>
  <si>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</si>
  <si>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מז טפ הנפק   45- מזרחי טפחות הנפ</t>
  </si>
  <si>
    <t>2310217</t>
  </si>
  <si>
    <t>23/11/20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</si>
  <si>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</si>
  <si>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</si>
  <si>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</si>
  <si>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</si>
  <si>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</si>
  <si>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02/02/20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</si>
  <si>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</si>
  <si>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</si>
  <si>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</si>
  <si>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</si>
  <si>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</si>
  <si>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</si>
  <si>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</si>
  <si>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</si>
  <si>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</si>
  <si>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</si>
  <si>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</si>
  <si>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</si>
  <si>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</si>
  <si>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</si>
  <si>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</si>
  <si>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29/07/19</t>
  </si>
  <si>
    <t>חשמל אגח 33- חשמל</t>
  </si>
  <si>
    <t>6000392</t>
  </si>
  <si>
    <t>02/05/22</t>
  </si>
  <si>
    <t>נמלי ישראל אג "ח א- נמלי ישראל</t>
  </si>
  <si>
    <t>1145564</t>
  </si>
  <si>
    <t>513569780</t>
  </si>
  <si>
    <t>נדלן מניב בישראל</t>
  </si>
  <si>
    <t>06/09/18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</si>
  <si>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</si>
  <si>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</si>
  <si>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</si>
  <si>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</si>
  <si>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</si>
  <si>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</si>
  <si>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</si>
  <si>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19/12/19</t>
  </si>
  <si>
    <t>עזריאלי אגח ח- עזריאלי קבוצה</t>
  </si>
  <si>
    <t>1178680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</si>
  <si>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</si>
  <si>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</si>
  <si>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</si>
  <si>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</si>
  <si>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</si>
  <si>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</si>
  <si>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</si>
  <si>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</si>
  <si>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</si>
  <si>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</si>
  <si>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</si>
  <si>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</si>
  <si>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</si>
  <si>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</si>
  <si>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</si>
  <si>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</si>
  <si>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מליסרון אג"ח יג- מליסרון</t>
  </si>
  <si>
    <t>3230224</t>
  </si>
  <si>
    <t>15/10/17</t>
  </si>
  <si>
    <t>אלוני חץ אג8- אלוני חץ</t>
  </si>
  <si>
    <t>3900271</t>
  </si>
  <si>
    <t>520038506</t>
  </si>
  <si>
    <t>ilAA-</t>
  </si>
  <si>
    <t>26/09/17</t>
  </si>
  <si>
    <t>דיסקונט מנפיקים אג"ח יד</t>
  </si>
  <si>
    <t>7480163</t>
  </si>
  <si>
    <t>12/12/19</t>
  </si>
  <si>
    <t>גב ים אג8- גב 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</si>
  <si>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</si>
  <si>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</si>
  <si>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</si>
  <si>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</si>
  <si>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</si>
  <si>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</si>
  <si>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</si>
  <si>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</si>
  <si>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</si>
  <si>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לא מדורג</t>
  </si>
  <si>
    <t>18/04/19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</si>
  <si>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</si>
  <si>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</si>
  <si>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</si>
  <si>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</si>
  <si>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</si>
  <si>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</si>
  <si>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</si>
  <si>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</si>
  <si>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</si>
  <si>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</si>
  <si>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</si>
  <si>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</si>
  <si>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</si>
  <si>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</si>
  <si>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</si>
  <si>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</si>
  <si>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</si>
  <si>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</si>
  <si>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</si>
  <si>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</si>
  <si>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</si>
  <si>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</si>
  <si>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</si>
  <si>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</si>
  <si>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</si>
  <si>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</si>
  <si>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</si>
  <si>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Baa2</t>
  </si>
  <si>
    <t>Moodys</t>
  </si>
  <si>
    <t>08/07/19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</si>
  <si>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</si>
  <si>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</si>
  <si>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</si>
  <si>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</si>
  <si>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</si>
  <si>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</si>
  <si>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</si>
  <si>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</si>
  <si>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</si>
  <si>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</si>
  <si>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</si>
  <si>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</si>
  <si>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</si>
  <si>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</si>
  <si>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</si>
  <si>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</si>
  <si>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</si>
  <si>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</si>
  <si>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</si>
  <si>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</si>
  <si>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</si>
  <si>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</si>
  <si>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</si>
  <si>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</si>
  <si>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</si>
  <si>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</si>
  <si>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</si>
  <si>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</si>
  <si>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</si>
  <si>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</si>
  <si>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</si>
  <si>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</si>
  <si>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</si>
  <si>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</si>
  <si>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</si>
  <si>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</si>
  <si>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</si>
  <si>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</si>
  <si>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</si>
  <si>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</si>
  <si>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</si>
  <si>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</si>
  <si>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</si>
  <si>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Ba2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</si>
  <si>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</si>
  <si>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</si>
  <si>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</si>
  <si>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</si>
  <si>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</si>
  <si>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</si>
  <si>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</si>
  <si>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</si>
  <si>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</si>
  <si>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</si>
  <si>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</si>
  <si>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</si>
  <si>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514401702</t>
  </si>
  <si>
    <t>אנרג'יקס- אנרג'יקס</t>
  </si>
  <si>
    <t>1123355</t>
  </si>
  <si>
    <t>513901371</t>
  </si>
  <si>
    <t>אנרגיה מתחדשת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</si>
  <si>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</si>
  <si>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</si>
  <si>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</si>
  <si>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</si>
  <si>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</si>
  <si>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</si>
  <si>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</si>
  <si>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</si>
  <si>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</si>
  <si>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</si>
  <si>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</si>
  <si>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</si>
  <si>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</si>
  <si>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</si>
  <si>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</si>
  <si>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</si>
  <si>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</si>
  <si>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</si>
  <si>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</si>
  <si>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</si>
  <si>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</si>
  <si>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</si>
  <si>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</si>
  <si>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</si>
  <si>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</si>
  <si>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</si>
  <si>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</si>
  <si>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</si>
  <si>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אמות- אמות</t>
  </si>
  <si>
    <t>1097278</t>
  </si>
  <si>
    <t>ביג- ביג</t>
  </si>
  <si>
    <t>1097260</t>
  </si>
  <si>
    <t>513623314</t>
  </si>
  <si>
    <t>מליסרון- מליסרון</t>
  </si>
  <si>
    <t>323014</t>
  </si>
  <si>
    <t>עזריאלי קבוצה- עזריאלי קבוצה</t>
  </si>
  <si>
    <t>1119478</t>
  </si>
  <si>
    <t>סה"כ תל אביב 90</t>
  </si>
  <si>
    <t>520041146</t>
  </si>
  <si>
    <t>אנלייט אנרגיה- אנלייט אנרגיה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</si>
  <si>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</si>
  <si>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</si>
  <si>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</si>
  <si>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</si>
  <si>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</si>
  <si>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</si>
  <si>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</si>
  <si>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</si>
  <si>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</si>
  <si>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</si>
  <si>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</si>
  <si>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</si>
  <si>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</si>
  <si>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</si>
  <si>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</si>
  <si>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</si>
  <si>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</si>
  <si>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</si>
  <si>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</si>
  <si>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</si>
  <si>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</si>
  <si>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</si>
  <si>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</si>
  <si>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</si>
  <si>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</si>
  <si>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</si>
  <si>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</si>
  <si>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</si>
  <si>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</si>
  <si>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</si>
  <si>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</si>
  <si>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</si>
  <si>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</si>
  <si>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</si>
  <si>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</si>
  <si>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</si>
  <si>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</si>
  <si>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</si>
  <si>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</si>
  <si>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</si>
  <si>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</si>
  <si>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</si>
  <si>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</si>
  <si>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</si>
  <si>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</si>
  <si>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</si>
  <si>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</si>
  <si>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</si>
  <si>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</si>
  <si>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</si>
  <si>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</si>
  <si>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</si>
  <si>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</si>
  <si>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</si>
  <si>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</si>
  <si>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</si>
  <si>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</si>
  <si>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</si>
  <si>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</si>
  <si>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</si>
  <si>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</si>
  <si>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</si>
  <si>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</si>
  <si>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</si>
  <si>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</si>
  <si>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</si>
  <si>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</si>
  <si>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</si>
  <si>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</si>
  <si>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</si>
  <si>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</si>
  <si>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</si>
  <si>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</si>
  <si>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</si>
  <si>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</si>
  <si>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</si>
  <si>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</si>
  <si>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</si>
  <si>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</si>
  <si>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</si>
  <si>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</si>
  <si>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</si>
  <si>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</si>
  <si>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INDUSTRIAL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</si>
  <si>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</si>
  <si>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</si>
  <si>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</si>
  <si>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</si>
  <si>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</si>
  <si>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</si>
  <si>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</si>
  <si>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</si>
  <si>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</si>
  <si>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</si>
  <si>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</si>
  <si>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</si>
  <si>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</si>
  <si>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</si>
  <si>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</si>
  <si>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</si>
  <si>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</si>
  <si>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</si>
  <si>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Danone</t>
  </si>
  <si>
    <t>FR0000120644</t>
  </si>
  <si>
    <t>5213</t>
  </si>
  <si>
    <t>UNILEVER NA</t>
  </si>
  <si>
    <t>GB00B10RZP78</t>
  </si>
  <si>
    <t>5240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</si>
  <si>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</si>
  <si>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</si>
  <si>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</si>
  <si>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</si>
  <si>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</si>
  <si>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</si>
  <si>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</si>
  <si>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</si>
  <si>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</si>
  <si>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</si>
  <si>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</si>
  <si>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</si>
  <si>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</si>
  <si>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</si>
  <si>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</si>
  <si>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</si>
  <si>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</si>
  <si>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</si>
  <si>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CATERPILLAR</t>
  </si>
  <si>
    <t>US1491231015</t>
  </si>
  <si>
    <t>4923</t>
  </si>
  <si>
    <t>Other</t>
  </si>
  <si>
    <t>ELOXX PHARMACEUTICALS-ELO</t>
  </si>
  <si>
    <t>US29014R1032</t>
  </si>
  <si>
    <t>NASDAQ</t>
  </si>
  <si>
    <t>4962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</si>
  <si>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</si>
  <si>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</si>
  <si>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</si>
  <si>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</si>
  <si>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</si>
  <si>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</si>
  <si>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</si>
  <si>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</si>
  <si>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</si>
  <si>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</si>
  <si>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</si>
  <si>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</si>
  <si>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</si>
  <si>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</si>
  <si>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</si>
  <si>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</si>
  <si>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</si>
  <si>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</si>
  <si>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SMSN LI - SAMSUNG</t>
  </si>
  <si>
    <t>US7960508882</t>
  </si>
  <si>
    <t>5093</t>
  </si>
  <si>
    <t>SONY CORP- SONY CORP</t>
  </si>
  <si>
    <t>US8356993076</t>
  </si>
  <si>
    <t>4942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</si>
  <si>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</si>
  <si>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</si>
  <si>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</si>
  <si>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</si>
  <si>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</si>
  <si>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סה"כ שמחקות מדדי מניות בחו"ל</t>
  </si>
  <si>
    <t>MTF סל (SP500 (4A מנוטרלת מט"ח- מגדל קרנות נאמנ</t>
  </si>
  <si>
    <t>1150572</t>
  </si>
  <si>
    <t>מור סל NASDAQ 100 מנוטרלת מט"ח- מור קרנות נאמנ</t>
  </si>
  <si>
    <t>1165844</t>
  </si>
  <si>
    <t>514884485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</si>
  <si>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</si>
  <si>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</si>
  <si>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</si>
  <si>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</si>
  <si>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</si>
  <si>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</si>
  <si>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</si>
  <si>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</si>
  <si>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</si>
  <si>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</si>
  <si>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</si>
  <si>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</si>
  <si>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</si>
  <si>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</si>
  <si>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</si>
  <si>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</si>
  <si>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</si>
  <si>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</si>
  <si>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</si>
  <si>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</si>
  <si>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</si>
  <si>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</si>
  <si>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</si>
  <si>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</si>
  <si>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</si>
  <si>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</si>
  <si>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</si>
  <si>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</si>
  <si>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</si>
  <si>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</si>
  <si>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</si>
  <si>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</si>
  <si>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</si>
  <si>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</si>
  <si>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</si>
  <si>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</si>
  <si>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</si>
  <si>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</si>
  <si>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</si>
  <si>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</si>
  <si>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</si>
  <si>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</si>
  <si>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</si>
  <si>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</si>
  <si>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</si>
  <si>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</si>
  <si>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</si>
  <si>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</si>
  <si>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</si>
  <si>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</si>
  <si>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</si>
  <si>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</si>
  <si>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</si>
  <si>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</si>
  <si>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</si>
  <si>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</si>
  <si>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</si>
  <si>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</si>
  <si>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</si>
  <si>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</si>
  <si>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</si>
  <si>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</si>
  <si>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</si>
  <si>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</si>
  <si>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</si>
  <si>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</si>
  <si>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</si>
  <si>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SOYBEAN- S X3- 14/11/23</t>
  </si>
  <si>
    <t>BBG00QSFNS92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</si>
  <si>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</si>
  <si>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</si>
  <si>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</si>
  <si>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</si>
  <si>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</si>
  <si>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</si>
  <si>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</si>
  <si>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</si>
  <si>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</si>
  <si>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</si>
  <si>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</si>
  <si>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</si>
  <si>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</si>
  <si>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</si>
  <si>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</si>
  <si>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</si>
  <si>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</si>
  <si>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</si>
  <si>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</si>
  <si>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</si>
  <si>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</si>
  <si>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</si>
  <si>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</si>
  <si>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</si>
  <si>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</si>
  <si>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</si>
  <si>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8-רמ- 8 מימון ישיר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</si>
  <si>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</si>
  <si>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</si>
  <si>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</si>
  <si>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</si>
  <si>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</si>
  <si>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</si>
  <si>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</si>
  <si>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</si>
  <si>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</si>
  <si>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</si>
  <si>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</si>
  <si>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</si>
  <si>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</si>
  <si>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</si>
  <si>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</si>
  <si>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</si>
  <si>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</si>
  <si>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</si>
  <si>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</si>
  <si>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</si>
  <si>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</si>
  <si>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</si>
  <si>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</si>
  <si>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</si>
  <si>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</si>
  <si>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</si>
  <si>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</si>
  <si>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</si>
  <si>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</si>
  <si>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</si>
  <si>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</si>
  <si>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</si>
  <si>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</si>
  <si>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</si>
  <si>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</si>
  <si>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</si>
  <si>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</si>
  <si>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</si>
  <si>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3.4317 09/11/22 154149</t>
  </si>
  <si>
    <t>154149</t>
  </si>
  <si>
    <t>03/08/22</t>
  </si>
  <si>
    <t>פורוורד דולר/שקל 3.2645 02/11/22 154172</t>
  </si>
  <si>
    <t>154172</t>
  </si>
  <si>
    <t>25/08/22</t>
  </si>
  <si>
    <t>פורוורד דולר/שקל 3.2698 02/11/22 154169</t>
  </si>
  <si>
    <t>154169</t>
  </si>
  <si>
    <t>23/08/22</t>
  </si>
  <si>
    <t>פורוורד דולר/שקל 3.2718 19/10/22 154170</t>
  </si>
  <si>
    <t>154170</t>
  </si>
  <si>
    <t>פורוורד דולר/שקל 3.3290 19/10/22 154174</t>
  </si>
  <si>
    <t>154174</t>
  </si>
  <si>
    <t>31/08/22</t>
  </si>
  <si>
    <t>פורוורד דולר/שקל 3.3937 29/11/22 154176</t>
  </si>
  <si>
    <t>154176</t>
  </si>
  <si>
    <t>06/09/22</t>
  </si>
  <si>
    <t>פורוורד דולר/שקל 3.397 15/11/22 154175</t>
  </si>
  <si>
    <t>154175</t>
  </si>
  <si>
    <t>פורוורד דולר/שקל 3.4116 03/01/23 154187</t>
  </si>
  <si>
    <t>154187</t>
  </si>
  <si>
    <t>20/09/22</t>
  </si>
  <si>
    <t>שטרלינג/שקל 10.07.28 שער 4.05 153359</t>
  </si>
  <si>
    <t>153359</t>
  </si>
  <si>
    <t>10/07/20</t>
  </si>
  <si>
    <t>פורוורד אירו/דולר 1.03145 26/10/2022 154139</t>
  </si>
  <si>
    <t>154139</t>
  </si>
  <si>
    <t>20/07/22</t>
  </si>
  <si>
    <t>סה"כ כנגד חסכון עמיתים/מבוטחים</t>
  </si>
  <si>
    <t>לא</t>
  </si>
  <si>
    <t>1311</t>
  </si>
  <si>
    <t>AA+</t>
  </si>
  <si>
    <t>29/09/22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</si>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</sst>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304903.6693180906</v>
      </c>
      <c r="D11" s="76">
        <f>C11/$C$42</f>
        <v>8.9125079512753405E-2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1190480.123865</v>
      </c>
      <c r="D13" s="78">
        <f t="shared" ref="D13:D22" si="0">C13/$C$42</f>
        <v>0.34798412211671403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584674.83060398349</v>
      </c>
      <c r="D15" s="78">
        <f t="shared" si="0"/>
        <v>0.17090378375316556</v>
      </c>
    </row>
    <row r="16" spans="1:36">
      <c r="A16" s="10" t="s">
        <v>13</v>
      </c>
      <c r="B16" s="70" t="s">
        <v>19</v>
      </c>
      <c r="C16" s="77">
        <v>650432.78017574758</v>
      </c>
      <c r="D16" s="78">
        <f t="shared" si="0"/>
        <v>0.19012520702198477</v>
      </c>
    </row>
    <row r="17" spans="1:4">
      <c r="A17" s="10" t="s">
        <v>13</v>
      </c>
      <c r="B17" s="70" t="s">
        <v>195</v>
      </c>
      <c r="C17" s="77">
        <v>362310.79545119999</v>
      </c>
      <c r="D17" s="78">
        <f t="shared" si="0"/>
        <v>0.10590550951759647</v>
      </c>
    </row>
    <row r="18" spans="1:4">
      <c r="A18" s="10" t="s">
        <v>13</v>
      </c>
      <c r="B18" s="70" t="s">
        <v>20</v>
      </c>
      <c r="C18" s="77">
        <v>122052.04401997379</v>
      </c>
      <c r="D18" s="78">
        <f t="shared" si="0"/>
        <v>3.5676507771462342E-2</v>
      </c>
    </row>
    <row r="19" spans="1:4">
      <c r="A19" s="10" t="s">
        <v>13</v>
      </c>
      <c r="B19" s="70" t="s">
        <v>21</v>
      </c>
      <c r="C19" s="77">
        <v>1.1702399999999999</v>
      </c>
      <c r="D19" s="78">
        <f t="shared" si="0"/>
        <v>3.4206781860731226E-7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-49947.188746081702</v>
      </c>
      <c r="D21" s="78">
        <f t="shared" si="0"/>
        <v>-1.4599847808945058E-2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68252.357745141999</v>
      </c>
      <c r="D26" s="78">
        <f t="shared" si="1"/>
        <v>1.9950552988008116E-2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4239.9528300000002</v>
      </c>
      <c r="D28" s="78">
        <f t="shared" si="1"/>
        <v>1.2393623663146025E-3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-20058.730154456378</v>
      </c>
      <c r="D31" s="78">
        <f t="shared" si="1"/>
        <v>-5.8632810944486682E-3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113717.371550482</v>
      </c>
      <c r="D33" s="78">
        <f t="shared" si="1"/>
        <v>3.3240235527781145E-2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90016.809624557995</v>
      </c>
      <c r="D37" s="78">
        <f t="shared" si="1"/>
        <v>2.63124262597948E-2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3421075.9865236389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201</v>
      </c>
      <c r="D48">
        <v>0.46870000000000001</v>
      </c>
    </row>
    <row r="49" spans="3:4">
      <c r="C49" t="s">
        <v>110</v>
      </c>
      <c r="D49">
        <v>3.4857999999999998</v>
      </c>
    </row>
    <row r="50" spans="3:4">
      <c r="C50" t="s">
        <v>202</v>
      </c>
      <c r="D50">
        <v>0.33229999999999998</v>
      </c>
    </row>
    <row r="51" spans="3:4">
      <c r="C51" t="s">
        <v>203</v>
      </c>
      <c r="D51">
        <v>2.4549000000000001E-2</v>
      </c>
    </row>
    <row r="52" spans="3:4">
      <c r="C52" t="s">
        <v>106</v>
      </c>
      <c r="D52">
        <v>3.5430000000000001</v>
      </c>
    </row>
    <row r="53" spans="3:4">
      <c r="C53" t="s">
        <v>113</v>
      </c>
      <c r="D53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304903.6693180906</v>
      </c>
      <c r="K11" s="76">
        <f>J11/$J$11</f>
        <v>1</v>
      </c>
      <c r="L11" s="76">
        <f>J11/'סכום נכסי הקרן'!$C$42</f>
        <v>8.9125079512753405E-2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304903.6693180906</v>
      </c>
      <c r="K12" s="80">
        <f t="shared" ref="K12:K33" si="0">J12/$J$11</f>
        <v>1</v>
      </c>
      <c r="L12" s="80">
        <f>J12/'סכום נכסי הקרן'!$C$42</f>
        <v>8.9125079512753405E-2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111487.28927999958</v>
      </c>
      <c r="K13" s="80">
        <f t="shared" si="0"/>
        <v>0.36564758151103299</v>
      </c>
      <c r="L13" s="80">
        <f>J13/'סכום נכסי הקרן'!$C$42</f>
        <v>3.2588369775816792E-2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150</v>
      </c>
      <c r="G14" t="s">
        <v>102</v>
      </c>
      <c r="H14" s="78">
        <v>0</v>
      </c>
      <c r="I14" s="78">
        <v>0</v>
      </c>
      <c r="J14" s="77">
        <f>107849.87122+3637.41805999958</f>
        <v>111487.28927999958</v>
      </c>
      <c r="K14" s="78">
        <f t="shared" si="0"/>
        <v>0.36564758151103299</v>
      </c>
      <c r="L14" s="78">
        <f>J14/'סכום נכסי הקרן'!$C$42</f>
        <v>3.2588369775816792E-2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193416.38003809101</v>
      </c>
      <c r="K15" s="80">
        <f t="shared" si="0"/>
        <v>0.63435241848896695</v>
      </c>
      <c r="L15" s="80">
        <f>J15/'סכום נכסי הקרן'!$C$42</f>
        <v>5.65367097369366E-2</v>
      </c>
    </row>
    <row r="16" spans="2:13">
      <c r="B16" t="s">
        <v>211</v>
      </c>
      <c r="C16" t="s">
        <v>212</v>
      </c>
      <c r="D16" t="s">
        <v>208</v>
      </c>
      <c r="E16" t="s">
        <v>209</v>
      </c>
      <c r="F16" t="s">
        <v>150</v>
      </c>
      <c r="G16" t="s">
        <v>106</v>
      </c>
      <c r="H16" s="78">
        <v>0</v>
      </c>
      <c r="I16" s="78">
        <v>0</v>
      </c>
      <c r="J16" s="77">
        <v>193238.75148524999</v>
      </c>
      <c r="K16" s="78">
        <f t="shared" si="0"/>
        <v>0.63376984579235662</v>
      </c>
      <c r="L16" s="78">
        <f>J16/'סכום נכסי הקרן'!$C$42</f>
        <v>5.6484787899029248E-2</v>
      </c>
    </row>
    <row r="17" spans="2:12">
      <c r="B17" t="s">
        <v>213</v>
      </c>
      <c r="C17" t="s">
        <v>214</v>
      </c>
      <c r="D17" t="s">
        <v>208</v>
      </c>
      <c r="E17" t="s">
        <v>209</v>
      </c>
      <c r="F17" t="s">
        <v>150</v>
      </c>
      <c r="G17" t="s">
        <v>201</v>
      </c>
      <c r="H17" s="78">
        <v>0</v>
      </c>
      <c r="I17" s="78">
        <v>0</v>
      </c>
      <c r="J17" s="77">
        <v>24.863330440999999</v>
      </c>
      <c r="K17" s="78">
        <f t="shared" si="0"/>
        <v>8.1544871193600961E-5</v>
      </c>
      <c r="L17" s="78">
        <f>J17/'סכום נכסי הקרן'!$C$42</f>
        <v>7.26769312898692E-6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150</v>
      </c>
      <c r="G18" t="s">
        <v>200</v>
      </c>
      <c r="H18" s="78">
        <v>0</v>
      </c>
      <c r="I18" s="78">
        <v>0</v>
      </c>
      <c r="J18" s="77">
        <v>152.7652224</v>
      </c>
      <c r="K18" s="78">
        <f t="shared" si="0"/>
        <v>5.0102782541664912E-4</v>
      </c>
      <c r="L18" s="78">
        <f>J18/'סכום נכסי הקרן'!$C$42</f>
        <v>4.4654144778360778E-5</v>
      </c>
    </row>
    <row r="19" spans="2:12">
      <c r="B19" s="79" t="s">
        <v>217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218</v>
      </c>
      <c r="C20" t="s">
        <v>218</v>
      </c>
      <c r="D20" s="16"/>
      <c r="E20" t="s">
        <v>218</v>
      </c>
      <c r="G20" t="s">
        <v>218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218</v>
      </c>
      <c r="C24" t="s">
        <v>218</v>
      </c>
      <c r="D24" s="16"/>
      <c r="E24" t="s">
        <v>218</v>
      </c>
      <c r="G24" t="s">
        <v>218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218</v>
      </c>
      <c r="C31" t="s">
        <v>218</v>
      </c>
      <c r="D31" s="16"/>
      <c r="E31" t="s">
        <v>218</v>
      </c>
      <c r="G31" t="s">
        <v>218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2.2799999999999998</v>
      </c>
      <c r="I11" s="7"/>
      <c r="J11" s="7"/>
      <c r="K11" s="76">
        <v>1.5299999999999999E-2</v>
      </c>
      <c r="L11" s="75">
        <v>1162999508</v>
      </c>
      <c r="M11" s="7"/>
      <c r="N11" s="75">
        <v>0</v>
      </c>
      <c r="O11" s="75">
        <v>1190480.123865</v>
      </c>
      <c r="P11" s="7"/>
      <c r="Q11" s="76">
        <v>1</v>
      </c>
      <c r="R11" s="76">
        <v>0.34839999999999999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2.2799999999999998</v>
      </c>
      <c r="K12" s="80">
        <v>1.5299999999999999E-2</v>
      </c>
      <c r="L12" s="81">
        <v>1162999508</v>
      </c>
      <c r="N12" s="81">
        <v>0</v>
      </c>
      <c r="O12" s="81">
        <v>1190480.123865</v>
      </c>
      <c r="Q12" s="80">
        <v>1</v>
      </c>
      <c r="R12" s="80">
        <v>0.34839999999999999</v>
      </c>
    </row>
    <row r="13" spans="2:53">
      <c r="B13" s="79" t="s">
        <v>226</v>
      </c>
      <c r="C13" s="16"/>
      <c r="D13" s="16"/>
      <c r="H13" s="81">
        <v>5.71</v>
      </c>
      <c r="K13" s="80">
        <v>-2.5999999999999999E-3</v>
      </c>
      <c r="L13" s="81">
        <v>351931233</v>
      </c>
      <c r="N13" s="81">
        <v>0</v>
      </c>
      <c r="O13" s="81">
        <v>381134.5563</v>
      </c>
      <c r="Q13" s="80">
        <v>0.32019999999999998</v>
      </c>
      <c r="R13" s="80">
        <v>0.1115</v>
      </c>
    </row>
    <row r="14" spans="2:53">
      <c r="B14" s="79" t="s">
        <v>227</v>
      </c>
      <c r="C14" s="16"/>
      <c r="D14" s="16"/>
      <c r="H14" s="81">
        <v>5.71</v>
      </c>
      <c r="K14" s="80">
        <v>-2.5999999999999999E-3</v>
      </c>
      <c r="L14" s="81">
        <v>351931233</v>
      </c>
      <c r="N14" s="81">
        <v>0</v>
      </c>
      <c r="O14" s="81">
        <v>381134.5563</v>
      </c>
      <c r="Q14" s="80">
        <v>0.32019999999999998</v>
      </c>
      <c r="R14" s="80">
        <v>0.1115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6.57</v>
      </c>
      <c r="I15" t="s">
        <v>102</v>
      </c>
      <c r="J15" s="78">
        <v>5.0000000000000001E-3</v>
      </c>
      <c r="K15" s="78">
        <v>5.1999999999999998E-3</v>
      </c>
      <c r="L15" s="77">
        <v>201000000</v>
      </c>
      <c r="M15" s="77">
        <v>107.02</v>
      </c>
      <c r="N15" s="77">
        <v>0</v>
      </c>
      <c r="O15" s="77">
        <v>215110.2</v>
      </c>
      <c r="P15" s="78">
        <v>9.9000000000000008E-3</v>
      </c>
      <c r="Q15" s="78">
        <v>0.1807</v>
      </c>
      <c r="R15" s="78">
        <v>6.2899999999999998E-2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4.5999999999999996</v>
      </c>
      <c r="I16" t="s">
        <v>102</v>
      </c>
      <c r="J16" s="78">
        <v>7.4999999999999997E-3</v>
      </c>
      <c r="K16" s="78">
        <v>-1.26E-2</v>
      </c>
      <c r="L16" s="77">
        <v>150931233</v>
      </c>
      <c r="M16" s="77">
        <v>110</v>
      </c>
      <c r="N16" s="77">
        <v>0</v>
      </c>
      <c r="O16" s="77">
        <v>166024.35630000001</v>
      </c>
      <c r="P16" s="78">
        <v>7.4999999999999997E-3</v>
      </c>
      <c r="Q16" s="78">
        <v>0.13950000000000001</v>
      </c>
      <c r="R16" s="78">
        <v>4.8599999999999997E-2</v>
      </c>
    </row>
    <row r="17" spans="2:18">
      <c r="B17" s="79" t="s">
        <v>235</v>
      </c>
      <c r="C17" s="16"/>
      <c r="D17" s="16"/>
      <c r="H17" s="81">
        <v>0.66</v>
      </c>
      <c r="K17" s="80">
        <v>2.3800000000000002E-2</v>
      </c>
      <c r="L17" s="81">
        <v>811068275</v>
      </c>
      <c r="N17" s="81">
        <v>0</v>
      </c>
      <c r="O17" s="81">
        <v>809345.56756500003</v>
      </c>
      <c r="Q17" s="80">
        <v>0.67979999999999996</v>
      </c>
      <c r="R17" s="80">
        <v>0.23680000000000001</v>
      </c>
    </row>
    <row r="18" spans="2:18">
      <c r="B18" s="79" t="s">
        <v>236</v>
      </c>
      <c r="C18" s="16"/>
      <c r="D18" s="16"/>
      <c r="H18" s="81">
        <v>0.56999999999999995</v>
      </c>
      <c r="K18" s="80">
        <v>2.2700000000000001E-2</v>
      </c>
      <c r="L18" s="81">
        <v>431748800</v>
      </c>
      <c r="N18" s="81">
        <v>0</v>
      </c>
      <c r="O18" s="81">
        <v>425187.3</v>
      </c>
      <c r="Q18" s="80">
        <v>0.35720000000000002</v>
      </c>
      <c r="R18" s="80">
        <v>0.1244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 t="s">
        <v>239</v>
      </c>
      <c r="H19" s="77">
        <v>0.93</v>
      </c>
      <c r="I19" t="s">
        <v>102</v>
      </c>
      <c r="J19" s="78">
        <v>0</v>
      </c>
      <c r="K19" s="78">
        <v>2.8500000000000001E-2</v>
      </c>
      <c r="L19" s="77">
        <v>100000000</v>
      </c>
      <c r="M19" s="77">
        <v>97.41</v>
      </c>
      <c r="N19" s="77">
        <v>0</v>
      </c>
      <c r="O19" s="77">
        <v>97410</v>
      </c>
      <c r="P19" s="78">
        <v>7.7000000000000002E-3</v>
      </c>
      <c r="Q19" s="78">
        <v>8.1799999999999998E-2</v>
      </c>
      <c r="R19" s="78">
        <v>2.8500000000000001E-2</v>
      </c>
    </row>
    <row r="20" spans="2:18">
      <c r="B20" t="s">
        <v>240</v>
      </c>
      <c r="C20" t="s">
        <v>241</v>
      </c>
      <c r="D20" t="s">
        <v>100</v>
      </c>
      <c r="E20" t="s">
        <v>230</v>
      </c>
      <c r="G20" t="s">
        <v>242</v>
      </c>
      <c r="H20" s="77">
        <v>0.76</v>
      </c>
      <c r="I20" t="s">
        <v>102</v>
      </c>
      <c r="J20" s="78">
        <v>0</v>
      </c>
      <c r="K20" s="78">
        <v>2.7300000000000001E-2</v>
      </c>
      <c r="L20" s="77">
        <v>95000000</v>
      </c>
      <c r="M20" s="77">
        <v>97.97</v>
      </c>
      <c r="N20" s="77">
        <v>0</v>
      </c>
      <c r="O20" s="77">
        <v>93071.5</v>
      </c>
      <c r="P20" s="78">
        <v>8.6E-3</v>
      </c>
      <c r="Q20" s="78">
        <v>7.8200000000000006E-2</v>
      </c>
      <c r="R20" s="78">
        <v>2.7199999999999998E-2</v>
      </c>
    </row>
    <row r="21" spans="2:18">
      <c r="B21" t="s">
        <v>243</v>
      </c>
      <c r="C21" t="s">
        <v>244</v>
      </c>
      <c r="D21" t="s">
        <v>100</v>
      </c>
      <c r="E21" t="s">
        <v>230</v>
      </c>
      <c r="G21" t="s">
        <v>245</v>
      </c>
      <c r="H21" s="77">
        <v>0.02</v>
      </c>
      <c r="I21" t="s">
        <v>102</v>
      </c>
      <c r="J21" s="78">
        <v>0</v>
      </c>
      <c r="K21" s="78">
        <v>0</v>
      </c>
      <c r="L21" s="77">
        <v>26748800</v>
      </c>
      <c r="M21" s="77">
        <v>100</v>
      </c>
      <c r="N21" s="77">
        <v>0</v>
      </c>
      <c r="O21" s="77">
        <v>26748.799999999999</v>
      </c>
      <c r="P21" s="78">
        <v>2.2000000000000001E-3</v>
      </c>
      <c r="Q21" s="78">
        <v>2.2499999999999999E-2</v>
      </c>
      <c r="R21" s="78">
        <v>7.7999999999999996E-3</v>
      </c>
    </row>
    <row r="22" spans="2:18">
      <c r="B22" t="s">
        <v>246</v>
      </c>
      <c r="C22" t="s">
        <v>247</v>
      </c>
      <c r="D22" t="s">
        <v>100</v>
      </c>
      <c r="E22" t="s">
        <v>230</v>
      </c>
      <c r="G22" t="s">
        <v>248</v>
      </c>
      <c r="H22" s="77">
        <v>0.09</v>
      </c>
      <c r="I22" t="s">
        <v>102</v>
      </c>
      <c r="J22" s="78">
        <v>0</v>
      </c>
      <c r="K22" s="78">
        <v>1.67E-2</v>
      </c>
      <c r="L22" s="77">
        <v>100000000</v>
      </c>
      <c r="M22" s="77">
        <v>99.85</v>
      </c>
      <c r="N22" s="77">
        <v>0</v>
      </c>
      <c r="O22" s="77">
        <v>99850</v>
      </c>
      <c r="P22" s="78">
        <v>7.1000000000000004E-3</v>
      </c>
      <c r="Q22" s="78">
        <v>8.3900000000000002E-2</v>
      </c>
      <c r="R22" s="78">
        <v>2.92E-2</v>
      </c>
    </row>
    <row r="23" spans="2:18">
      <c r="B23" t="s">
        <v>249</v>
      </c>
      <c r="C23" t="s">
        <v>250</v>
      </c>
      <c r="D23" t="s">
        <v>100</v>
      </c>
      <c r="E23" t="s">
        <v>230</v>
      </c>
      <c r="G23" t="s">
        <v>251</v>
      </c>
      <c r="H23" s="77">
        <v>0.19</v>
      </c>
      <c r="I23" t="s">
        <v>102</v>
      </c>
      <c r="J23" s="78">
        <v>0</v>
      </c>
      <c r="K23" s="78">
        <v>1.6799999999999999E-2</v>
      </c>
      <c r="L23" s="77">
        <v>30000000</v>
      </c>
      <c r="M23" s="77">
        <v>99.69</v>
      </c>
      <c r="N23" s="77">
        <v>0</v>
      </c>
      <c r="O23" s="77">
        <v>29907</v>
      </c>
      <c r="P23" s="78">
        <v>1.9E-3</v>
      </c>
      <c r="Q23" s="78">
        <v>2.5100000000000001E-2</v>
      </c>
      <c r="R23" s="78">
        <v>8.8000000000000005E-3</v>
      </c>
    </row>
    <row r="24" spans="2:18">
      <c r="B24" t="s">
        <v>252</v>
      </c>
      <c r="C24" t="s">
        <v>253</v>
      </c>
      <c r="D24" t="s">
        <v>100</v>
      </c>
      <c r="E24" t="s">
        <v>230</v>
      </c>
      <c r="G24" t="s">
        <v>254</v>
      </c>
      <c r="H24" s="77">
        <v>0.84</v>
      </c>
      <c r="I24" t="s">
        <v>102</v>
      </c>
      <c r="J24" s="78">
        <v>0</v>
      </c>
      <c r="K24" s="78">
        <v>2.75E-2</v>
      </c>
      <c r="L24" s="77">
        <v>80000000</v>
      </c>
      <c r="M24" s="77">
        <v>97.75</v>
      </c>
      <c r="N24" s="77">
        <v>0</v>
      </c>
      <c r="O24" s="77">
        <v>78200</v>
      </c>
      <c r="P24" s="78">
        <v>6.7000000000000002E-3</v>
      </c>
      <c r="Q24" s="78">
        <v>6.5699999999999995E-2</v>
      </c>
      <c r="R24" s="78">
        <v>2.29E-2</v>
      </c>
    </row>
    <row r="25" spans="2:18">
      <c r="B25" s="79" t="s">
        <v>255</v>
      </c>
      <c r="C25" s="16"/>
      <c r="D25" s="16"/>
      <c r="H25" s="81">
        <v>0.77</v>
      </c>
      <c r="K25" s="80">
        <v>2.5000000000000001E-2</v>
      </c>
      <c r="L25" s="81">
        <v>379319475</v>
      </c>
      <c r="N25" s="81">
        <v>0</v>
      </c>
      <c r="O25" s="81">
        <v>384158.26756499999</v>
      </c>
      <c r="Q25" s="80">
        <v>0.32269999999999999</v>
      </c>
      <c r="R25" s="80">
        <v>0.1124</v>
      </c>
    </row>
    <row r="26" spans="2:18">
      <c r="B26" t="s">
        <v>256</v>
      </c>
      <c r="C26" t="s">
        <v>257</v>
      </c>
      <c r="D26" t="s">
        <v>100</v>
      </c>
      <c r="E26" t="s">
        <v>230</v>
      </c>
      <c r="G26" t="s">
        <v>258</v>
      </c>
      <c r="H26" s="77">
        <v>0.17</v>
      </c>
      <c r="I26" t="s">
        <v>102</v>
      </c>
      <c r="J26" s="78">
        <v>1.2500000000000001E-2</v>
      </c>
      <c r="K26" s="78">
        <v>1.67E-2</v>
      </c>
      <c r="L26" s="77">
        <v>110000000</v>
      </c>
      <c r="M26" s="77">
        <v>100.97</v>
      </c>
      <c r="N26" s="77">
        <v>0</v>
      </c>
      <c r="O26" s="77">
        <v>111067</v>
      </c>
      <c r="P26" s="78">
        <v>7.0000000000000001E-3</v>
      </c>
      <c r="Q26" s="78">
        <v>9.3299999999999994E-2</v>
      </c>
      <c r="R26" s="78">
        <v>3.2500000000000001E-2</v>
      </c>
    </row>
    <row r="27" spans="2:18">
      <c r="B27" t="s">
        <v>259</v>
      </c>
      <c r="C27" t="s">
        <v>260</v>
      </c>
      <c r="D27" t="s">
        <v>100</v>
      </c>
      <c r="E27" t="s">
        <v>230</v>
      </c>
      <c r="G27" t="s">
        <v>261</v>
      </c>
      <c r="H27" s="77">
        <v>1.1499999999999999</v>
      </c>
      <c r="I27" t="s">
        <v>102</v>
      </c>
      <c r="J27" s="78">
        <v>1.4999999999999999E-2</v>
      </c>
      <c r="K27" s="78">
        <v>2.9000000000000001E-2</v>
      </c>
      <c r="L27" s="77">
        <v>100000000</v>
      </c>
      <c r="M27" s="77">
        <v>99.66</v>
      </c>
      <c r="N27" s="77">
        <v>0</v>
      </c>
      <c r="O27" s="77">
        <v>99660</v>
      </c>
      <c r="P27" s="78">
        <v>7.3000000000000001E-3</v>
      </c>
      <c r="Q27" s="78">
        <v>8.3699999999999997E-2</v>
      </c>
      <c r="R27" s="78">
        <v>2.92E-2</v>
      </c>
    </row>
    <row r="28" spans="2:18">
      <c r="B28" t="s">
        <v>262</v>
      </c>
      <c r="C28" t="s">
        <v>263</v>
      </c>
      <c r="D28" t="s">
        <v>100</v>
      </c>
      <c r="E28" t="s">
        <v>230</v>
      </c>
      <c r="G28" t="s">
        <v>248</v>
      </c>
      <c r="H28" s="77">
        <v>0.5</v>
      </c>
      <c r="I28" t="s">
        <v>102</v>
      </c>
      <c r="J28" s="78">
        <v>4.2500000000000003E-2</v>
      </c>
      <c r="K28" s="78">
        <v>2.5700000000000001E-2</v>
      </c>
      <c r="L28" s="77">
        <v>83319475</v>
      </c>
      <c r="M28" s="77">
        <v>102.94</v>
      </c>
      <c r="N28" s="77">
        <v>0</v>
      </c>
      <c r="O28" s="77">
        <v>85769.067565000005</v>
      </c>
      <c r="P28" s="78">
        <v>6.1000000000000004E-3</v>
      </c>
      <c r="Q28" s="78">
        <v>7.1999999999999995E-2</v>
      </c>
      <c r="R28" s="78">
        <v>2.5100000000000001E-2</v>
      </c>
    </row>
    <row r="29" spans="2:18">
      <c r="B29" t="s">
        <v>264</v>
      </c>
      <c r="C29" t="s">
        <v>265</v>
      </c>
      <c r="D29" t="s">
        <v>100</v>
      </c>
      <c r="E29" t="s">
        <v>230</v>
      </c>
      <c r="G29" t="s">
        <v>266</v>
      </c>
      <c r="H29" s="77">
        <v>1.47</v>
      </c>
      <c r="I29" t="s">
        <v>102</v>
      </c>
      <c r="J29" s="78">
        <v>3.7499999999999999E-2</v>
      </c>
      <c r="K29" s="78">
        <v>3.0599999999999999E-2</v>
      </c>
      <c r="L29" s="77">
        <v>70000000</v>
      </c>
      <c r="M29" s="77">
        <v>102.85</v>
      </c>
      <c r="N29" s="77">
        <v>0</v>
      </c>
      <c r="O29" s="77">
        <v>71995</v>
      </c>
      <c r="P29" s="78">
        <v>3.2000000000000002E-3</v>
      </c>
      <c r="Q29" s="78">
        <v>6.0499999999999998E-2</v>
      </c>
      <c r="R29" s="78">
        <v>2.1100000000000001E-2</v>
      </c>
    </row>
    <row r="30" spans="2:18">
      <c r="B30" t="s">
        <v>267</v>
      </c>
      <c r="C30" t="s">
        <v>268</v>
      </c>
      <c r="D30" t="s">
        <v>100</v>
      </c>
      <c r="E30" t="s">
        <v>230</v>
      </c>
      <c r="G30" t="s">
        <v>269</v>
      </c>
      <c r="H30" s="77">
        <v>0.83</v>
      </c>
      <c r="I30" t="s">
        <v>102</v>
      </c>
      <c r="J30" s="78">
        <v>1.5E-3</v>
      </c>
      <c r="K30" s="78">
        <v>2.7400000000000001E-2</v>
      </c>
      <c r="L30" s="77">
        <v>16000000</v>
      </c>
      <c r="M30" s="77">
        <v>97.92</v>
      </c>
      <c r="N30" s="77">
        <v>0</v>
      </c>
      <c r="O30" s="77">
        <v>15667.2</v>
      </c>
      <c r="P30" s="78">
        <v>1E-3</v>
      </c>
      <c r="Q30" s="78">
        <v>1.32E-2</v>
      </c>
      <c r="R30" s="78">
        <v>4.5999999999999999E-3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218</v>
      </c>
      <c r="C32" t="s">
        <v>218</v>
      </c>
      <c r="D32" s="16"/>
      <c r="E32" t="s">
        <v>218</v>
      </c>
      <c r="H32" s="77">
        <v>0</v>
      </c>
      <c r="I32" t="s">
        <v>218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218</v>
      </c>
      <c r="C34" t="s">
        <v>218</v>
      </c>
      <c r="D34" s="16"/>
      <c r="E34" t="s">
        <v>218</v>
      </c>
      <c r="H34" s="77">
        <v>0</v>
      </c>
      <c r="I34" t="s">
        <v>218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B42" t="s">
        <v>276</v>
      </c>
      <c r="C42" s="16"/>
      <c r="D42" s="16"/>
    </row>
    <row r="43" spans="2:18">
      <c r="B43" t="s">
        <v>277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4.6900000000000004</v>
      </c>
      <c r="L11" s="7"/>
      <c r="M11" s="7"/>
      <c r="N11" s="76">
        <v>3.09E-2</v>
      </c>
      <c r="O11" s="75">
        <v>521561777.48000002</v>
      </c>
      <c r="P11" s="33"/>
      <c r="Q11" s="75">
        <v>1497.8135600000001</v>
      </c>
      <c r="R11" s="75">
        <v>584674.83060398349</v>
      </c>
      <c r="S11" s="7"/>
      <c r="T11" s="76">
        <v>1</v>
      </c>
      <c r="U11" s="76">
        <v>0.1711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4.67</v>
      </c>
      <c r="N12" s="80">
        <v>1.8800000000000001E-2</v>
      </c>
      <c r="O12" s="81">
        <v>492080691.69999999</v>
      </c>
      <c r="Q12" s="81">
        <v>1497.8135600000001</v>
      </c>
      <c r="R12" s="81">
        <v>501506.88916761102</v>
      </c>
      <c r="T12" s="80">
        <v>0.85780000000000001</v>
      </c>
      <c r="U12" s="80">
        <v>0.1467</v>
      </c>
    </row>
    <row r="13" spans="2:66">
      <c r="B13" s="79" t="s">
        <v>278</v>
      </c>
      <c r="C13" s="16"/>
      <c r="D13" s="16"/>
      <c r="E13" s="16"/>
      <c r="F13" s="16"/>
      <c r="K13" s="81">
        <v>4.67</v>
      </c>
      <c r="N13" s="80">
        <v>1.2800000000000001E-2</v>
      </c>
      <c r="O13" s="81">
        <v>416010934.23000002</v>
      </c>
      <c r="Q13" s="81">
        <v>1497.8135600000001</v>
      </c>
      <c r="R13" s="81">
        <v>432656.72862662497</v>
      </c>
      <c r="T13" s="80">
        <v>0.74</v>
      </c>
      <c r="U13" s="80">
        <v>0.12659999999999999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286</v>
      </c>
      <c r="I14" t="s">
        <v>287</v>
      </c>
      <c r="J14" t="s">
        <v>288</v>
      </c>
      <c r="K14" s="77">
        <v>2.94</v>
      </c>
      <c r="L14" t="s">
        <v>102</v>
      </c>
      <c r="M14" s="78">
        <v>1E-3</v>
      </c>
      <c r="N14" s="78">
        <v>1.06E-2</v>
      </c>
      <c r="O14" s="77">
        <v>18528352</v>
      </c>
      <c r="P14" s="77">
        <v>103.33</v>
      </c>
      <c r="Q14" s="77">
        <v>0</v>
      </c>
      <c r="R14" s="77">
        <v>19145.3461216</v>
      </c>
      <c r="S14" s="78">
        <v>1.24E-2</v>
      </c>
      <c r="T14" s="78">
        <v>3.27E-2</v>
      </c>
      <c r="U14" s="78">
        <v>5.5999999999999999E-3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284</v>
      </c>
      <c r="G15" t="s">
        <v>285</v>
      </c>
      <c r="H15" t="s">
        <v>286</v>
      </c>
      <c r="I15" t="s">
        <v>287</v>
      </c>
      <c r="J15" t="s">
        <v>251</v>
      </c>
      <c r="K15" s="77">
        <v>4.17</v>
      </c>
      <c r="L15" t="s">
        <v>102</v>
      </c>
      <c r="M15" s="78">
        <v>1E-3</v>
      </c>
      <c r="N15" s="78">
        <v>1.0999999999999999E-2</v>
      </c>
      <c r="O15" s="77">
        <v>26208000</v>
      </c>
      <c r="P15" s="77">
        <v>100.12</v>
      </c>
      <c r="Q15" s="77">
        <v>0</v>
      </c>
      <c r="R15" s="77">
        <v>26239.4496</v>
      </c>
      <c r="S15" s="78">
        <v>5.6099999999999997E-2</v>
      </c>
      <c r="T15" s="78">
        <v>4.4900000000000002E-2</v>
      </c>
      <c r="U15" s="78">
        <v>7.7000000000000002E-3</v>
      </c>
    </row>
    <row r="16" spans="2:66">
      <c r="B16" t="s">
        <v>291</v>
      </c>
      <c r="C16" t="s">
        <v>292</v>
      </c>
      <c r="D16" t="s">
        <v>100</v>
      </c>
      <c r="E16" t="s">
        <v>123</v>
      </c>
      <c r="F16" t="s">
        <v>293</v>
      </c>
      <c r="G16" t="s">
        <v>285</v>
      </c>
      <c r="H16" t="s">
        <v>286</v>
      </c>
      <c r="I16" t="s">
        <v>287</v>
      </c>
      <c r="J16" t="s">
        <v>294</v>
      </c>
      <c r="K16" s="77">
        <v>5</v>
      </c>
      <c r="L16" t="s">
        <v>102</v>
      </c>
      <c r="M16" s="78">
        <v>2E-3</v>
      </c>
      <c r="N16" s="78">
        <v>1.37E-2</v>
      </c>
      <c r="O16" s="77">
        <v>28657000</v>
      </c>
      <c r="P16" s="77">
        <v>98.37</v>
      </c>
      <c r="Q16" s="77">
        <v>0</v>
      </c>
      <c r="R16" s="77">
        <v>28189.890899999999</v>
      </c>
      <c r="S16" s="78">
        <v>0.01</v>
      </c>
      <c r="T16" s="78">
        <v>4.82E-2</v>
      </c>
      <c r="U16" s="78">
        <v>8.2000000000000007E-3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285</v>
      </c>
      <c r="H17" t="s">
        <v>286</v>
      </c>
      <c r="I17" t="s">
        <v>287</v>
      </c>
      <c r="J17" t="s">
        <v>298</v>
      </c>
      <c r="K17" s="77">
        <v>2.71</v>
      </c>
      <c r="L17" t="s">
        <v>102</v>
      </c>
      <c r="M17" s="78">
        <v>8.3000000000000001E-3</v>
      </c>
      <c r="N17" s="78">
        <v>1.6E-2</v>
      </c>
      <c r="O17" s="77">
        <v>3000000</v>
      </c>
      <c r="P17" s="77">
        <v>106.29</v>
      </c>
      <c r="Q17" s="77">
        <v>0</v>
      </c>
      <c r="R17" s="77">
        <v>3188.7</v>
      </c>
      <c r="S17" s="78">
        <v>1E-3</v>
      </c>
      <c r="T17" s="78">
        <v>5.4999999999999997E-3</v>
      </c>
      <c r="U17" s="78">
        <v>8.9999999999999998E-4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297</v>
      </c>
      <c r="G18" t="s">
        <v>285</v>
      </c>
      <c r="H18" t="s">
        <v>209</v>
      </c>
      <c r="I18" t="s">
        <v>150</v>
      </c>
      <c r="J18" t="s">
        <v>301</v>
      </c>
      <c r="K18" s="77">
        <v>0.93</v>
      </c>
      <c r="L18" t="s">
        <v>102</v>
      </c>
      <c r="M18" s="78">
        <v>0.01</v>
      </c>
      <c r="N18" s="78">
        <v>9.1999999999999998E-3</v>
      </c>
      <c r="O18" s="77">
        <v>18072652</v>
      </c>
      <c r="P18" s="77">
        <v>106.85</v>
      </c>
      <c r="Q18" s="77">
        <v>0</v>
      </c>
      <c r="R18" s="77">
        <v>19310.628661999999</v>
      </c>
      <c r="S18" s="78">
        <v>7.7999999999999996E-3</v>
      </c>
      <c r="T18" s="78">
        <v>3.3000000000000002E-2</v>
      </c>
      <c r="U18" s="78">
        <v>5.7000000000000002E-3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297</v>
      </c>
      <c r="G19" t="s">
        <v>285</v>
      </c>
      <c r="H19" t="s">
        <v>286</v>
      </c>
      <c r="I19" t="s">
        <v>287</v>
      </c>
      <c r="J19" t="s">
        <v>304</v>
      </c>
      <c r="K19" s="77">
        <v>5.14</v>
      </c>
      <c r="L19" t="s">
        <v>102</v>
      </c>
      <c r="M19" s="78">
        <v>1E-3</v>
      </c>
      <c r="N19" s="78">
        <v>1.3299999999999999E-2</v>
      </c>
      <c r="O19" s="77">
        <v>27632000</v>
      </c>
      <c r="P19" s="77">
        <v>98.01</v>
      </c>
      <c r="Q19" s="77">
        <v>0</v>
      </c>
      <c r="R19" s="77">
        <v>27082.123200000002</v>
      </c>
      <c r="S19" s="78">
        <v>8.8000000000000005E-3</v>
      </c>
      <c r="T19" s="78">
        <v>4.6300000000000001E-2</v>
      </c>
      <c r="U19" s="78">
        <v>7.9000000000000008E-3</v>
      </c>
    </row>
    <row r="20" spans="2:21">
      <c r="B20" t="s">
        <v>305</v>
      </c>
      <c r="C20" t="s">
        <v>306</v>
      </c>
      <c r="D20" t="s">
        <v>100</v>
      </c>
      <c r="E20" t="s">
        <v>123</v>
      </c>
      <c r="F20" t="s">
        <v>307</v>
      </c>
      <c r="G20" t="s">
        <v>285</v>
      </c>
      <c r="H20" t="s">
        <v>209</v>
      </c>
      <c r="I20" t="s">
        <v>150</v>
      </c>
      <c r="J20" t="s">
        <v>258</v>
      </c>
      <c r="K20" s="77">
        <v>4.13</v>
      </c>
      <c r="L20" t="s">
        <v>102</v>
      </c>
      <c r="M20" s="78">
        <v>5.0000000000000001E-3</v>
      </c>
      <c r="N20" s="78">
        <v>1.35E-2</v>
      </c>
      <c r="O20" s="77">
        <v>31692835</v>
      </c>
      <c r="P20" s="77">
        <v>102.94</v>
      </c>
      <c r="Q20" s="77">
        <v>0</v>
      </c>
      <c r="R20" s="77">
        <v>32624.604349000001</v>
      </c>
      <c r="S20" s="78">
        <v>4.1500000000000002E-2</v>
      </c>
      <c r="T20" s="78">
        <v>5.5800000000000002E-2</v>
      </c>
      <c r="U20" s="78">
        <v>9.4999999999999998E-3</v>
      </c>
    </row>
    <row r="21" spans="2:21">
      <c r="B21" t="s">
        <v>308</v>
      </c>
      <c r="C21" t="s">
        <v>309</v>
      </c>
      <c r="D21" t="s">
        <v>100</v>
      </c>
      <c r="E21" t="s">
        <v>123</v>
      </c>
      <c r="F21" t="s">
        <v>307</v>
      </c>
      <c r="G21" t="s">
        <v>285</v>
      </c>
      <c r="H21" t="s">
        <v>286</v>
      </c>
      <c r="I21" t="s">
        <v>287</v>
      </c>
      <c r="J21" t="s">
        <v>310</v>
      </c>
      <c r="K21" s="77">
        <v>1.99</v>
      </c>
      <c r="L21" t="s">
        <v>102</v>
      </c>
      <c r="M21" s="78">
        <v>8.6E-3</v>
      </c>
      <c r="N21" s="78">
        <v>1.03E-2</v>
      </c>
      <c r="O21" s="77">
        <v>11373296</v>
      </c>
      <c r="P21" s="77">
        <v>107.61</v>
      </c>
      <c r="Q21" s="77">
        <v>0</v>
      </c>
      <c r="R21" s="77">
        <v>12238.8038256</v>
      </c>
      <c r="S21" s="78">
        <v>4.4999999999999997E-3</v>
      </c>
      <c r="T21" s="78">
        <v>2.0899999999999998E-2</v>
      </c>
      <c r="U21" s="78">
        <v>3.5999999999999999E-3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307</v>
      </c>
      <c r="G22" t="s">
        <v>285</v>
      </c>
      <c r="H22" t="s">
        <v>286</v>
      </c>
      <c r="I22" t="s">
        <v>287</v>
      </c>
      <c r="J22" t="s">
        <v>313</v>
      </c>
      <c r="K22" s="77">
        <v>7.7</v>
      </c>
      <c r="L22" t="s">
        <v>102</v>
      </c>
      <c r="M22" s="78">
        <v>2E-3</v>
      </c>
      <c r="N22" s="78">
        <v>1.5699999999999999E-2</v>
      </c>
      <c r="O22" s="77">
        <v>15000000</v>
      </c>
      <c r="P22" s="77">
        <v>96.45</v>
      </c>
      <c r="Q22" s="77">
        <v>0</v>
      </c>
      <c r="R22" s="77">
        <v>14467.5</v>
      </c>
      <c r="S22" s="78">
        <v>1.5699999999999999E-2</v>
      </c>
      <c r="T22" s="78">
        <v>2.47E-2</v>
      </c>
      <c r="U22" s="78">
        <v>4.1999999999999997E-3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307</v>
      </c>
      <c r="G23" t="s">
        <v>285</v>
      </c>
      <c r="H23" t="s">
        <v>286</v>
      </c>
      <c r="I23" t="s">
        <v>287</v>
      </c>
      <c r="J23" t="s">
        <v>316</v>
      </c>
      <c r="K23" s="77">
        <v>3.71</v>
      </c>
      <c r="L23" t="s">
        <v>102</v>
      </c>
      <c r="M23" s="78">
        <v>3.8E-3</v>
      </c>
      <c r="N23" s="78">
        <v>1.2800000000000001E-2</v>
      </c>
      <c r="O23" s="77">
        <v>33200000</v>
      </c>
      <c r="P23" s="77">
        <v>102.01</v>
      </c>
      <c r="Q23" s="77">
        <v>0</v>
      </c>
      <c r="R23" s="77">
        <v>33867.32</v>
      </c>
      <c r="S23" s="78">
        <v>1.11E-2</v>
      </c>
      <c r="T23" s="78">
        <v>5.79E-2</v>
      </c>
      <c r="U23" s="78">
        <v>9.9000000000000008E-3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319</v>
      </c>
      <c r="G24" t="s">
        <v>285</v>
      </c>
      <c r="H24" t="s">
        <v>286</v>
      </c>
      <c r="I24" t="s">
        <v>287</v>
      </c>
      <c r="J24" t="s">
        <v>320</v>
      </c>
      <c r="K24" s="77">
        <v>4.57</v>
      </c>
      <c r="L24" t="s">
        <v>102</v>
      </c>
      <c r="M24" s="78">
        <v>1E-3</v>
      </c>
      <c r="N24" s="78">
        <v>1.38E-2</v>
      </c>
      <c r="O24" s="77">
        <v>14143000</v>
      </c>
      <c r="P24" s="77">
        <v>98.41</v>
      </c>
      <c r="Q24" s="77">
        <v>0</v>
      </c>
      <c r="R24" s="77">
        <v>13918.1263</v>
      </c>
      <c r="S24" s="78">
        <v>4.3E-3</v>
      </c>
      <c r="T24" s="78">
        <v>2.3800000000000002E-2</v>
      </c>
      <c r="U24" s="78">
        <v>4.1000000000000003E-3</v>
      </c>
    </row>
    <row r="25" spans="2:21">
      <c r="B25" t="s">
        <v>321</v>
      </c>
      <c r="C25" t="s">
        <v>322</v>
      </c>
      <c r="D25" t="s">
        <v>100</v>
      </c>
      <c r="E25" t="s">
        <v>123</v>
      </c>
      <c r="F25" t="s">
        <v>323</v>
      </c>
      <c r="G25" t="s">
        <v>285</v>
      </c>
      <c r="H25" t="s">
        <v>286</v>
      </c>
      <c r="I25" t="s">
        <v>287</v>
      </c>
      <c r="J25" t="s">
        <v>288</v>
      </c>
      <c r="K25" s="77">
        <v>4.09</v>
      </c>
      <c r="L25" t="s">
        <v>102</v>
      </c>
      <c r="M25" s="78">
        <v>1.7500000000000002E-2</v>
      </c>
      <c r="N25" s="78">
        <v>-2.3E-3</v>
      </c>
      <c r="O25" s="77">
        <v>46026502.969999999</v>
      </c>
      <c r="P25" s="77">
        <v>109.79</v>
      </c>
      <c r="Q25" s="77">
        <v>0</v>
      </c>
      <c r="R25" s="77">
        <v>50532.497610762999</v>
      </c>
      <c r="S25" s="78">
        <v>1.24E-2</v>
      </c>
      <c r="T25" s="78">
        <v>8.6400000000000005E-2</v>
      </c>
      <c r="U25" s="78">
        <v>1.4800000000000001E-2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326</v>
      </c>
      <c r="G26" t="s">
        <v>327</v>
      </c>
      <c r="H26" t="s">
        <v>328</v>
      </c>
      <c r="I26" t="s">
        <v>150</v>
      </c>
      <c r="J26" t="s">
        <v>329</v>
      </c>
      <c r="K26" s="77">
        <v>7.56</v>
      </c>
      <c r="L26" t="s">
        <v>102</v>
      </c>
      <c r="M26" s="78">
        <v>2.3900000000000001E-2</v>
      </c>
      <c r="N26" s="78">
        <v>1.0999999999999999E-2</v>
      </c>
      <c r="O26" s="77">
        <v>335000</v>
      </c>
      <c r="P26" s="77">
        <v>110.18</v>
      </c>
      <c r="Q26" s="77">
        <v>0</v>
      </c>
      <c r="R26" s="77">
        <v>369.10300000000001</v>
      </c>
      <c r="S26" s="78">
        <v>1E-4</v>
      </c>
      <c r="T26" s="78">
        <v>5.9999999999999995E-4</v>
      </c>
      <c r="U26" s="78">
        <v>1E-4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326</v>
      </c>
      <c r="G27" t="s">
        <v>327</v>
      </c>
      <c r="H27" t="s">
        <v>328</v>
      </c>
      <c r="I27" t="s">
        <v>150</v>
      </c>
      <c r="J27" t="s">
        <v>332</v>
      </c>
      <c r="K27" s="77">
        <v>5.0999999999999996</v>
      </c>
      <c r="L27" t="s">
        <v>102</v>
      </c>
      <c r="M27" s="78">
        <v>3.85E-2</v>
      </c>
      <c r="N27" s="78">
        <v>1.3299999999999999E-2</v>
      </c>
      <c r="O27" s="77">
        <v>28037904.870000001</v>
      </c>
      <c r="P27" s="77">
        <v>121.94</v>
      </c>
      <c r="Q27" s="77">
        <v>0</v>
      </c>
      <c r="R27" s="77">
        <v>34189.421198477998</v>
      </c>
      <c r="S27" s="78">
        <v>1.0699999999999999E-2</v>
      </c>
      <c r="T27" s="78">
        <v>5.8500000000000003E-2</v>
      </c>
      <c r="U27" s="78">
        <v>0.01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326</v>
      </c>
      <c r="G28" t="s">
        <v>327</v>
      </c>
      <c r="H28" t="s">
        <v>328</v>
      </c>
      <c r="I28" t="s">
        <v>150</v>
      </c>
      <c r="J28" t="s">
        <v>335</v>
      </c>
      <c r="K28" s="77">
        <v>12.51</v>
      </c>
      <c r="L28" t="s">
        <v>102</v>
      </c>
      <c r="M28" s="78">
        <v>1.2500000000000001E-2</v>
      </c>
      <c r="N28" s="78">
        <v>2.2700000000000001E-2</v>
      </c>
      <c r="O28" s="77">
        <v>8000000</v>
      </c>
      <c r="P28" s="77">
        <v>93.3</v>
      </c>
      <c r="Q28" s="77">
        <v>0</v>
      </c>
      <c r="R28" s="77">
        <v>7464</v>
      </c>
      <c r="S28" s="78">
        <v>2.5000000000000001E-3</v>
      </c>
      <c r="T28" s="78">
        <v>1.2800000000000001E-2</v>
      </c>
      <c r="U28" s="78">
        <v>2.2000000000000001E-3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338</v>
      </c>
      <c r="G29" t="s">
        <v>339</v>
      </c>
      <c r="H29" t="s">
        <v>328</v>
      </c>
      <c r="I29" t="s">
        <v>150</v>
      </c>
      <c r="J29" t="s">
        <v>340</v>
      </c>
      <c r="K29" s="77">
        <v>2.83</v>
      </c>
      <c r="L29" t="s">
        <v>102</v>
      </c>
      <c r="M29" s="78">
        <v>8.3000000000000001E-3</v>
      </c>
      <c r="N29" s="78">
        <v>1.03E-2</v>
      </c>
      <c r="O29" s="77">
        <v>19000000</v>
      </c>
      <c r="P29" s="77">
        <v>107.5</v>
      </c>
      <c r="Q29" s="77">
        <v>0</v>
      </c>
      <c r="R29" s="77">
        <v>20425</v>
      </c>
      <c r="S29" s="78">
        <v>1.24E-2</v>
      </c>
      <c r="T29" s="78">
        <v>3.49E-2</v>
      </c>
      <c r="U29" s="78">
        <v>6.0000000000000001E-3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339</v>
      </c>
      <c r="H30" t="s">
        <v>344</v>
      </c>
      <c r="I30" t="s">
        <v>287</v>
      </c>
      <c r="J30" t="s">
        <v>345</v>
      </c>
      <c r="K30" s="77">
        <v>8.67</v>
      </c>
      <c r="L30" t="s">
        <v>102</v>
      </c>
      <c r="M30" s="78">
        <v>8.9999999999999993E-3</v>
      </c>
      <c r="N30" s="78">
        <v>2.4799999999999999E-2</v>
      </c>
      <c r="O30" s="77">
        <v>25000000</v>
      </c>
      <c r="P30" s="77">
        <v>92.2</v>
      </c>
      <c r="Q30" s="77">
        <v>0</v>
      </c>
      <c r="R30" s="77">
        <v>23050</v>
      </c>
      <c r="S30" s="78">
        <v>1.3100000000000001E-2</v>
      </c>
      <c r="T30" s="78">
        <v>3.9399999999999998E-2</v>
      </c>
      <c r="U30" s="78">
        <v>6.7000000000000002E-3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343</v>
      </c>
      <c r="G31" t="s">
        <v>339</v>
      </c>
      <c r="H31" t="s">
        <v>328</v>
      </c>
      <c r="I31" t="s">
        <v>150</v>
      </c>
      <c r="J31" t="s">
        <v>348</v>
      </c>
      <c r="K31" s="77">
        <v>3.99</v>
      </c>
      <c r="L31" t="s">
        <v>102</v>
      </c>
      <c r="M31" s="78">
        <v>1.77E-2</v>
      </c>
      <c r="N31" s="78">
        <v>1.9199999999999998E-2</v>
      </c>
      <c r="O31" s="77">
        <v>21275000</v>
      </c>
      <c r="P31" s="77">
        <v>106.77</v>
      </c>
      <c r="Q31" s="77">
        <v>0</v>
      </c>
      <c r="R31" s="77">
        <v>22715.317500000001</v>
      </c>
      <c r="S31" s="78">
        <v>7.1000000000000004E-3</v>
      </c>
      <c r="T31" s="78">
        <v>3.8899999999999997E-2</v>
      </c>
      <c r="U31" s="78">
        <v>6.6E-3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343</v>
      </c>
      <c r="G32" t="s">
        <v>339</v>
      </c>
      <c r="H32" t="s">
        <v>344</v>
      </c>
      <c r="I32" t="s">
        <v>287</v>
      </c>
      <c r="J32" t="s">
        <v>345</v>
      </c>
      <c r="K32" s="77">
        <v>12.06</v>
      </c>
      <c r="L32" t="s">
        <v>102</v>
      </c>
      <c r="M32" s="78">
        <v>1.6899999999999998E-2</v>
      </c>
      <c r="N32" s="78">
        <v>2.7099999999999999E-2</v>
      </c>
      <c r="O32" s="77">
        <v>10750000</v>
      </c>
      <c r="P32" s="77">
        <v>93.79</v>
      </c>
      <c r="Q32" s="77">
        <v>0</v>
      </c>
      <c r="R32" s="77">
        <v>10082.424999999999</v>
      </c>
      <c r="S32" s="78">
        <v>4.0000000000000001E-3</v>
      </c>
      <c r="T32" s="78">
        <v>1.72E-2</v>
      </c>
      <c r="U32" s="78">
        <v>3.0000000000000001E-3</v>
      </c>
    </row>
    <row r="33" spans="2:21">
      <c r="B33" t="s">
        <v>351</v>
      </c>
      <c r="C33" t="s">
        <v>352</v>
      </c>
      <c r="D33" t="s">
        <v>100</v>
      </c>
      <c r="E33" t="s">
        <v>123</v>
      </c>
      <c r="F33" t="s">
        <v>353</v>
      </c>
      <c r="G33" t="s">
        <v>339</v>
      </c>
      <c r="H33" t="s">
        <v>354</v>
      </c>
      <c r="I33" t="s">
        <v>287</v>
      </c>
      <c r="J33" t="s">
        <v>355</v>
      </c>
      <c r="K33" s="77">
        <v>5.25</v>
      </c>
      <c r="L33" t="s">
        <v>102</v>
      </c>
      <c r="M33" s="78">
        <v>1.14E-2</v>
      </c>
      <c r="N33" s="78">
        <v>2.24E-2</v>
      </c>
      <c r="O33" s="77">
        <v>4240000</v>
      </c>
      <c r="P33" s="77">
        <v>99.51</v>
      </c>
      <c r="Q33" s="77">
        <v>50.912210000000002</v>
      </c>
      <c r="R33" s="77">
        <v>4270.1362099999997</v>
      </c>
      <c r="S33" s="78">
        <v>1.8E-3</v>
      </c>
      <c r="T33" s="78">
        <v>7.3000000000000001E-3</v>
      </c>
      <c r="U33" s="78">
        <v>1.1999999999999999E-3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358</v>
      </c>
      <c r="G34" t="s">
        <v>339</v>
      </c>
      <c r="H34" t="s">
        <v>354</v>
      </c>
      <c r="I34" t="s">
        <v>287</v>
      </c>
      <c r="J34" t="s">
        <v>359</v>
      </c>
      <c r="K34" s="77">
        <v>7.12</v>
      </c>
      <c r="L34" t="s">
        <v>102</v>
      </c>
      <c r="M34" s="78">
        <v>5.8999999999999999E-3</v>
      </c>
      <c r="N34" s="78">
        <v>2.47E-2</v>
      </c>
      <c r="O34" s="77">
        <v>4652000</v>
      </c>
      <c r="P34" s="77">
        <v>91.08</v>
      </c>
      <c r="Q34" s="77">
        <v>0</v>
      </c>
      <c r="R34" s="77">
        <v>4237.0415999999996</v>
      </c>
      <c r="S34" s="78">
        <v>1.1599999999999999E-2</v>
      </c>
      <c r="T34" s="78">
        <v>7.1999999999999998E-3</v>
      </c>
      <c r="U34" s="78">
        <v>1.1999999999999999E-3</v>
      </c>
    </row>
    <row r="35" spans="2:21">
      <c r="B35" t="s">
        <v>360</v>
      </c>
      <c r="C35" t="s">
        <v>361</v>
      </c>
      <c r="D35" t="s">
        <v>100</v>
      </c>
      <c r="E35" t="s">
        <v>123</v>
      </c>
      <c r="F35" t="s">
        <v>362</v>
      </c>
      <c r="G35" t="s">
        <v>339</v>
      </c>
      <c r="H35" t="s">
        <v>354</v>
      </c>
      <c r="I35" t="s">
        <v>287</v>
      </c>
      <c r="J35" t="s">
        <v>363</v>
      </c>
      <c r="K35" s="77">
        <v>1.02</v>
      </c>
      <c r="L35" t="s">
        <v>102</v>
      </c>
      <c r="M35" s="78">
        <v>4.9000000000000002E-2</v>
      </c>
      <c r="N35" s="78">
        <v>1.37E-2</v>
      </c>
      <c r="O35" s="77">
        <v>858215.15</v>
      </c>
      <c r="P35" s="77">
        <v>114</v>
      </c>
      <c r="Q35" s="77">
        <v>991.99594999999999</v>
      </c>
      <c r="R35" s="77">
        <v>1970.3612209999999</v>
      </c>
      <c r="S35" s="78">
        <v>6.4999999999999997E-3</v>
      </c>
      <c r="T35" s="78">
        <v>3.3999999999999998E-3</v>
      </c>
      <c r="U35" s="78">
        <v>5.9999999999999995E-4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362</v>
      </c>
      <c r="G36" t="s">
        <v>339</v>
      </c>
      <c r="H36" t="s">
        <v>354</v>
      </c>
      <c r="I36" t="s">
        <v>287</v>
      </c>
      <c r="J36" t="s">
        <v>366</v>
      </c>
      <c r="K36" s="77">
        <v>4.1100000000000003</v>
      </c>
      <c r="L36" t="s">
        <v>102</v>
      </c>
      <c r="M36" s="78">
        <v>2.35E-2</v>
      </c>
      <c r="N36" s="78">
        <v>1.8100000000000002E-2</v>
      </c>
      <c r="O36" s="77">
        <v>18086630.52</v>
      </c>
      <c r="P36" s="77">
        <v>110.63</v>
      </c>
      <c r="Q36" s="77">
        <v>454.90539999999999</v>
      </c>
      <c r="R36" s="77">
        <v>20464.144744276</v>
      </c>
      <c r="S36" s="78">
        <v>2.4400000000000002E-2</v>
      </c>
      <c r="T36" s="78">
        <v>3.5000000000000003E-2</v>
      </c>
      <c r="U36" s="78">
        <v>6.0000000000000001E-3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362</v>
      </c>
      <c r="G37" t="s">
        <v>339</v>
      </c>
      <c r="H37" t="s">
        <v>354</v>
      </c>
      <c r="I37" t="s">
        <v>287</v>
      </c>
      <c r="J37" t="s">
        <v>369</v>
      </c>
      <c r="K37" s="77">
        <v>0.41</v>
      </c>
      <c r="L37" t="s">
        <v>102</v>
      </c>
      <c r="M37" s="78">
        <v>5.8500000000000003E-2</v>
      </c>
      <c r="N37" s="78">
        <v>2.12E-2</v>
      </c>
      <c r="O37" s="77">
        <v>811852.67</v>
      </c>
      <c r="P37" s="77">
        <v>119.84</v>
      </c>
      <c r="Q37" s="77">
        <v>0</v>
      </c>
      <c r="R37" s="77">
        <v>972.92423972799998</v>
      </c>
      <c r="S37" s="78">
        <v>3.3999999999999998E-3</v>
      </c>
      <c r="T37" s="78">
        <v>1.6999999999999999E-3</v>
      </c>
      <c r="U37" s="78">
        <v>2.9999999999999997E-4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372</v>
      </c>
      <c r="G38" t="s">
        <v>339</v>
      </c>
      <c r="H38" t="s">
        <v>373</v>
      </c>
      <c r="I38" t="s">
        <v>287</v>
      </c>
      <c r="J38" t="s">
        <v>374</v>
      </c>
      <c r="K38" s="77">
        <v>0.4</v>
      </c>
      <c r="L38" t="s">
        <v>102</v>
      </c>
      <c r="M38" s="78">
        <v>4.4499999999999998E-2</v>
      </c>
      <c r="N38" s="78">
        <v>1.2E-2</v>
      </c>
      <c r="O38" s="77">
        <v>1430693.05</v>
      </c>
      <c r="P38" s="77">
        <v>114.76</v>
      </c>
      <c r="Q38" s="77">
        <v>0</v>
      </c>
      <c r="R38" s="77">
        <v>1641.86334418</v>
      </c>
      <c r="S38" s="78">
        <v>6.8999999999999999E-3</v>
      </c>
      <c r="T38" s="78">
        <v>2.8E-3</v>
      </c>
      <c r="U38" s="78">
        <v>5.0000000000000001E-4</v>
      </c>
    </row>
    <row r="39" spans="2:21">
      <c r="B39" s="79" t="s">
        <v>235</v>
      </c>
      <c r="C39" s="16"/>
      <c r="D39" s="16"/>
      <c r="E39" s="16"/>
      <c r="F39" s="16"/>
      <c r="K39" s="81">
        <v>4.8600000000000003</v>
      </c>
      <c r="N39" s="80">
        <v>4.41E-2</v>
      </c>
      <c r="O39" s="81">
        <v>57761020.619999997</v>
      </c>
      <c r="Q39" s="81">
        <v>0</v>
      </c>
      <c r="R39" s="81">
        <v>53897.091988861997</v>
      </c>
      <c r="T39" s="80">
        <v>9.2200000000000004E-2</v>
      </c>
      <c r="U39" s="80">
        <v>1.5800000000000002E-2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293</v>
      </c>
      <c r="G40" t="s">
        <v>285</v>
      </c>
      <c r="H40" t="s">
        <v>286</v>
      </c>
      <c r="I40" t="s">
        <v>287</v>
      </c>
      <c r="J40" t="s">
        <v>377</v>
      </c>
      <c r="K40" s="77">
        <v>3.77</v>
      </c>
      <c r="L40" t="s">
        <v>102</v>
      </c>
      <c r="M40" s="78">
        <v>2.6800000000000001E-2</v>
      </c>
      <c r="N40" s="78">
        <v>4.0099999999999997E-2</v>
      </c>
      <c r="O40" s="77">
        <v>23592761</v>
      </c>
      <c r="P40" s="77">
        <v>97.3</v>
      </c>
      <c r="Q40" s="77">
        <v>0</v>
      </c>
      <c r="R40" s="77">
        <v>22955.756453000002</v>
      </c>
      <c r="S40" s="78">
        <v>8.0000000000000002E-3</v>
      </c>
      <c r="T40" s="78">
        <v>3.9300000000000002E-2</v>
      </c>
      <c r="U40" s="78">
        <v>6.7000000000000002E-3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358</v>
      </c>
      <c r="G41" t="s">
        <v>339</v>
      </c>
      <c r="H41" t="s">
        <v>354</v>
      </c>
      <c r="I41" t="s">
        <v>287</v>
      </c>
      <c r="J41" t="s">
        <v>366</v>
      </c>
      <c r="K41" s="77">
        <v>6.41</v>
      </c>
      <c r="L41" t="s">
        <v>102</v>
      </c>
      <c r="M41" s="78">
        <v>2.5499999999999998E-2</v>
      </c>
      <c r="N41" s="78">
        <v>4.8899999999999999E-2</v>
      </c>
      <c r="O41" s="77">
        <v>21631332.82</v>
      </c>
      <c r="P41" s="77">
        <v>86.91</v>
      </c>
      <c r="Q41" s="77">
        <v>0</v>
      </c>
      <c r="R41" s="77">
        <v>18799.791353862001</v>
      </c>
      <c r="S41" s="78">
        <v>1.5299999999999999E-2</v>
      </c>
      <c r="T41" s="78">
        <v>3.2199999999999999E-2</v>
      </c>
      <c r="U41" s="78">
        <v>5.4999999999999997E-3</v>
      </c>
    </row>
    <row r="42" spans="2:21">
      <c r="B42" t="s">
        <v>380</v>
      </c>
      <c r="C42" t="s">
        <v>381</v>
      </c>
      <c r="D42" t="s">
        <v>100</v>
      </c>
      <c r="E42" t="s">
        <v>123</v>
      </c>
      <c r="F42" t="s">
        <v>382</v>
      </c>
      <c r="G42" t="s">
        <v>383</v>
      </c>
      <c r="H42" t="s">
        <v>354</v>
      </c>
      <c r="I42" t="s">
        <v>287</v>
      </c>
      <c r="J42" t="s">
        <v>384</v>
      </c>
      <c r="K42" s="77">
        <v>4.76</v>
      </c>
      <c r="L42" t="s">
        <v>102</v>
      </c>
      <c r="M42" s="78">
        <v>3.5200000000000002E-2</v>
      </c>
      <c r="N42" s="78">
        <v>4.3900000000000002E-2</v>
      </c>
      <c r="O42" s="77">
        <v>11354880</v>
      </c>
      <c r="P42" s="77">
        <v>96.57</v>
      </c>
      <c r="Q42" s="77">
        <v>0</v>
      </c>
      <c r="R42" s="77">
        <v>10965.407616</v>
      </c>
      <c r="S42" s="78">
        <v>1.38E-2</v>
      </c>
      <c r="T42" s="78">
        <v>1.8800000000000001E-2</v>
      </c>
      <c r="U42" s="78">
        <v>3.2000000000000002E-3</v>
      </c>
    </row>
    <row r="43" spans="2:21">
      <c r="B43" t="s">
        <v>385</v>
      </c>
      <c r="C43" t="s">
        <v>386</v>
      </c>
      <c r="D43" t="s">
        <v>100</v>
      </c>
      <c r="E43" t="s">
        <v>123</v>
      </c>
      <c r="F43" t="s">
        <v>387</v>
      </c>
      <c r="G43" t="s">
        <v>132</v>
      </c>
      <c r="H43" t="s">
        <v>218</v>
      </c>
      <c r="I43" t="s">
        <v>388</v>
      </c>
      <c r="J43" t="s">
        <v>389</v>
      </c>
      <c r="K43" s="77">
        <v>2.08</v>
      </c>
      <c r="L43" t="s">
        <v>102</v>
      </c>
      <c r="M43" s="78">
        <v>3.85E-2</v>
      </c>
      <c r="N43" s="78">
        <v>4.7699999999999999E-2</v>
      </c>
      <c r="O43" s="77">
        <v>1182046.8</v>
      </c>
      <c r="P43" s="77">
        <v>99.5</v>
      </c>
      <c r="Q43" s="77">
        <v>0</v>
      </c>
      <c r="R43" s="77">
        <v>1176.1365659999999</v>
      </c>
      <c r="S43" s="78">
        <v>2.3999999999999998E-3</v>
      </c>
      <c r="T43" s="78">
        <v>2E-3</v>
      </c>
      <c r="U43" s="78">
        <v>2.9999999999999997E-4</v>
      </c>
    </row>
    <row r="44" spans="2:21">
      <c r="B44" s="79" t="s">
        <v>279</v>
      </c>
      <c r="C44" s="16"/>
      <c r="D44" s="16"/>
      <c r="E44" s="16"/>
      <c r="F44" s="16"/>
      <c r="K44" s="81">
        <v>3.97</v>
      </c>
      <c r="N44" s="80">
        <v>0.1003</v>
      </c>
      <c r="O44" s="81">
        <v>18308736.850000001</v>
      </c>
      <c r="Q44" s="81">
        <v>0</v>
      </c>
      <c r="R44" s="81">
        <v>14953.068552123999</v>
      </c>
      <c r="T44" s="80">
        <v>2.5600000000000001E-2</v>
      </c>
      <c r="U44" s="80">
        <v>4.4000000000000003E-3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392</v>
      </c>
      <c r="G45" t="s">
        <v>393</v>
      </c>
      <c r="H45" t="s">
        <v>394</v>
      </c>
      <c r="I45" t="s">
        <v>150</v>
      </c>
      <c r="J45" t="s">
        <v>395</v>
      </c>
      <c r="K45" s="77">
        <v>3.92</v>
      </c>
      <c r="L45" t="s">
        <v>102</v>
      </c>
      <c r="M45" s="78">
        <v>4.2999999999999997E-2</v>
      </c>
      <c r="N45" s="78">
        <v>0.1164</v>
      </c>
      <c r="O45" s="77">
        <v>11993553.24</v>
      </c>
      <c r="P45" s="77">
        <v>76.760000000000005</v>
      </c>
      <c r="Q45" s="77">
        <v>0</v>
      </c>
      <c r="R45" s="77">
        <v>9206.2514670239998</v>
      </c>
      <c r="S45" s="78">
        <v>9.4999999999999998E-3</v>
      </c>
      <c r="T45" s="78">
        <v>1.5699999999999999E-2</v>
      </c>
      <c r="U45" s="78">
        <v>2.7000000000000001E-3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398</v>
      </c>
      <c r="G46" t="s">
        <v>399</v>
      </c>
      <c r="H46" t="s">
        <v>400</v>
      </c>
      <c r="I46" t="s">
        <v>150</v>
      </c>
      <c r="J46" t="s">
        <v>401</v>
      </c>
      <c r="K46" s="77">
        <v>4.04</v>
      </c>
      <c r="L46" t="s">
        <v>102</v>
      </c>
      <c r="M46" s="78">
        <v>4.6899999999999997E-2</v>
      </c>
      <c r="N46" s="78">
        <v>7.4399999999999994E-2</v>
      </c>
      <c r="O46" s="77">
        <v>6315183.6100000003</v>
      </c>
      <c r="P46" s="77">
        <v>91</v>
      </c>
      <c r="Q46" s="77">
        <v>0</v>
      </c>
      <c r="R46" s="77">
        <v>5746.8170851000004</v>
      </c>
      <c r="S46" s="78">
        <v>4.0000000000000001E-3</v>
      </c>
      <c r="T46" s="78">
        <v>9.7999999999999997E-3</v>
      </c>
      <c r="U46" s="78">
        <v>1.6999999999999999E-3</v>
      </c>
    </row>
    <row r="47" spans="2:21">
      <c r="B47" s="79" t="s">
        <v>402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218</v>
      </c>
      <c r="C48" t="s">
        <v>218</v>
      </c>
      <c r="D48" s="16"/>
      <c r="E48" s="16"/>
      <c r="F48" s="16"/>
      <c r="G48" t="s">
        <v>218</v>
      </c>
      <c r="H48" t="s">
        <v>218</v>
      </c>
      <c r="K48" s="77">
        <v>0</v>
      </c>
      <c r="L48" t="s">
        <v>218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223</v>
      </c>
      <c r="C49" s="16"/>
      <c r="D49" s="16"/>
      <c r="E49" s="16"/>
      <c r="F49" s="16"/>
      <c r="K49" s="81">
        <v>4.8099999999999996</v>
      </c>
      <c r="N49" s="80">
        <v>0.1038</v>
      </c>
      <c r="O49" s="81">
        <v>29481085.780000001</v>
      </c>
      <c r="Q49" s="81">
        <v>0</v>
      </c>
      <c r="R49" s="81">
        <v>83167.941436372435</v>
      </c>
      <c r="T49" s="80">
        <v>0.14219999999999999</v>
      </c>
      <c r="U49" s="80">
        <v>2.4299999999999999E-2</v>
      </c>
    </row>
    <row r="50" spans="2:21">
      <c r="B50" s="79" t="s">
        <v>280</v>
      </c>
      <c r="C50" s="16"/>
      <c r="D50" s="16"/>
      <c r="E50" s="16"/>
      <c r="F50" s="16"/>
      <c r="K50" s="81">
        <v>12.35</v>
      </c>
      <c r="N50" s="80">
        <v>8.0100000000000005E-2</v>
      </c>
      <c r="O50" s="81">
        <v>7650000</v>
      </c>
      <c r="Q50" s="81">
        <v>0</v>
      </c>
      <c r="R50" s="81">
        <v>16731.162930750001</v>
      </c>
      <c r="T50" s="80">
        <v>2.86E-2</v>
      </c>
      <c r="U50" s="80">
        <v>4.8999999999999998E-3</v>
      </c>
    </row>
    <row r="51" spans="2:21">
      <c r="B51" t="s">
        <v>403</v>
      </c>
      <c r="C51" t="s">
        <v>404</v>
      </c>
      <c r="D51" t="s">
        <v>405</v>
      </c>
      <c r="E51" t="s">
        <v>406</v>
      </c>
      <c r="F51" t="s">
        <v>407</v>
      </c>
      <c r="G51" t="s">
        <v>408</v>
      </c>
      <c r="H51" t="s">
        <v>409</v>
      </c>
      <c r="I51" t="s">
        <v>410</v>
      </c>
      <c r="J51" t="s">
        <v>411</v>
      </c>
      <c r="K51" s="77">
        <v>12.35</v>
      </c>
      <c r="L51" t="s">
        <v>106</v>
      </c>
      <c r="M51" s="78">
        <v>4.1000000000000002E-2</v>
      </c>
      <c r="N51" s="78">
        <v>8.0100000000000005E-2</v>
      </c>
      <c r="O51" s="77">
        <v>7650000</v>
      </c>
      <c r="P51" s="77">
        <v>61.729611111111112</v>
      </c>
      <c r="Q51" s="77">
        <v>0</v>
      </c>
      <c r="R51" s="77">
        <v>16731.162930750001</v>
      </c>
      <c r="S51" s="78">
        <v>3.8E-3</v>
      </c>
      <c r="T51" s="78">
        <v>2.86E-2</v>
      </c>
      <c r="U51" s="78">
        <v>4.8999999999999998E-3</v>
      </c>
    </row>
    <row r="52" spans="2:21">
      <c r="B52" s="79" t="s">
        <v>281</v>
      </c>
      <c r="C52" s="16"/>
      <c r="D52" s="16"/>
      <c r="E52" s="16"/>
      <c r="F52" s="16"/>
      <c r="K52" s="81">
        <v>2.91</v>
      </c>
      <c r="N52" s="80">
        <v>0.10979999999999999</v>
      </c>
      <c r="O52" s="81">
        <v>21831085.780000001</v>
      </c>
      <c r="Q52" s="81">
        <v>0</v>
      </c>
      <c r="R52" s="81">
        <v>66436.778505622438</v>
      </c>
      <c r="T52" s="80">
        <v>0.11360000000000001</v>
      </c>
      <c r="U52" s="80">
        <v>1.9400000000000001E-2</v>
      </c>
    </row>
    <row r="53" spans="2:21">
      <c r="B53" t="s">
        <v>412</v>
      </c>
      <c r="C53" t="s">
        <v>413</v>
      </c>
      <c r="D53" t="s">
        <v>414</v>
      </c>
      <c r="E53" t="s">
        <v>406</v>
      </c>
      <c r="F53" t="s">
        <v>415</v>
      </c>
      <c r="G53" t="s">
        <v>416</v>
      </c>
      <c r="H53" t="s">
        <v>417</v>
      </c>
      <c r="I53" t="s">
        <v>418</v>
      </c>
      <c r="J53" t="s">
        <v>419</v>
      </c>
      <c r="K53" s="77">
        <v>5.88</v>
      </c>
      <c r="L53" t="s">
        <v>110</v>
      </c>
      <c r="M53" s="78">
        <v>1.7500000000000002E-2</v>
      </c>
      <c r="N53" s="78">
        <v>4.7300000000000002E-2</v>
      </c>
      <c r="O53" s="77">
        <v>1400000</v>
      </c>
      <c r="P53" s="77">
        <v>85.245166664285719</v>
      </c>
      <c r="Q53" s="77">
        <v>0</v>
      </c>
      <c r="R53" s="77">
        <v>4160.0664274171404</v>
      </c>
      <c r="S53" s="78">
        <v>2.3E-3</v>
      </c>
      <c r="T53" s="78">
        <v>7.1000000000000004E-3</v>
      </c>
      <c r="U53" s="78">
        <v>1.1999999999999999E-3</v>
      </c>
    </row>
    <row r="54" spans="2:21">
      <c r="B54" t="s">
        <v>420</v>
      </c>
      <c r="C54" t="s">
        <v>421</v>
      </c>
      <c r="D54" t="s">
        <v>405</v>
      </c>
      <c r="E54" t="s">
        <v>406</v>
      </c>
      <c r="F54" t="s">
        <v>422</v>
      </c>
      <c r="G54" t="s">
        <v>416</v>
      </c>
      <c r="H54" t="s">
        <v>423</v>
      </c>
      <c r="I54" t="s">
        <v>424</v>
      </c>
      <c r="J54" t="s">
        <v>419</v>
      </c>
      <c r="K54" s="77">
        <v>1.72</v>
      </c>
      <c r="L54" t="s">
        <v>106</v>
      </c>
      <c r="M54" s="78">
        <v>4.6300000000000001E-2</v>
      </c>
      <c r="N54" s="78">
        <v>6.4399999999999999E-2</v>
      </c>
      <c r="O54" s="77">
        <v>1675000</v>
      </c>
      <c r="P54" s="77">
        <v>98.090541665671637</v>
      </c>
      <c r="Q54" s="77">
        <v>0</v>
      </c>
      <c r="R54" s="77">
        <v>5821.2077177847004</v>
      </c>
      <c r="S54" s="78">
        <v>4.1999999999999997E-3</v>
      </c>
      <c r="T54" s="78">
        <v>0.01</v>
      </c>
      <c r="U54" s="78">
        <v>1.6999999999999999E-3</v>
      </c>
    </row>
    <row r="55" spans="2:21">
      <c r="B55" t="s">
        <v>425</v>
      </c>
      <c r="C55" t="s">
        <v>426</v>
      </c>
      <c r="D55" t="s">
        <v>123</v>
      </c>
      <c r="E55" t="s">
        <v>406</v>
      </c>
      <c r="F55" t="s">
        <v>427</v>
      </c>
      <c r="G55" t="s">
        <v>416</v>
      </c>
      <c r="H55" t="s">
        <v>423</v>
      </c>
      <c r="I55" t="s">
        <v>424</v>
      </c>
      <c r="J55" t="s">
        <v>428</v>
      </c>
      <c r="K55" s="77">
        <v>2.27</v>
      </c>
      <c r="L55" t="s">
        <v>106</v>
      </c>
      <c r="M55" s="78">
        <v>3.7499999999999999E-2</v>
      </c>
      <c r="N55" s="78">
        <v>5.7299999999999997E-2</v>
      </c>
      <c r="O55" s="77">
        <v>1315000</v>
      </c>
      <c r="P55" s="77">
        <v>96.34183333079848</v>
      </c>
      <c r="Q55" s="77">
        <v>0</v>
      </c>
      <c r="R55" s="77">
        <v>4488.6093687068997</v>
      </c>
      <c r="S55" s="78">
        <v>3.7000000000000002E-3</v>
      </c>
      <c r="T55" s="78">
        <v>7.7000000000000002E-3</v>
      </c>
      <c r="U55" s="78">
        <v>1.2999999999999999E-3</v>
      </c>
    </row>
    <row r="56" spans="2:21">
      <c r="B56" t="s">
        <v>429</v>
      </c>
      <c r="C56" t="s">
        <v>430</v>
      </c>
      <c r="D56" t="s">
        <v>123</v>
      </c>
      <c r="E56" t="s">
        <v>406</v>
      </c>
      <c r="F56" t="s">
        <v>431</v>
      </c>
      <c r="G56" t="s">
        <v>416</v>
      </c>
      <c r="H56" t="s">
        <v>423</v>
      </c>
      <c r="I56" t="s">
        <v>410</v>
      </c>
      <c r="J56" t="s">
        <v>432</v>
      </c>
      <c r="K56" s="77">
        <v>2.67</v>
      </c>
      <c r="L56" t="s">
        <v>106</v>
      </c>
      <c r="M56" s="78">
        <v>3.2500000000000001E-2</v>
      </c>
      <c r="N56" s="78">
        <v>6.9099999999999995E-2</v>
      </c>
      <c r="O56" s="77">
        <v>1250000</v>
      </c>
      <c r="P56" s="77">
        <v>91.802083335999995</v>
      </c>
      <c r="Q56" s="77">
        <v>0</v>
      </c>
      <c r="R56" s="77">
        <v>4065.6847657430999</v>
      </c>
      <c r="S56" s="78">
        <v>1E-3</v>
      </c>
      <c r="T56" s="78">
        <v>7.0000000000000001E-3</v>
      </c>
      <c r="U56" s="78">
        <v>1.1999999999999999E-3</v>
      </c>
    </row>
    <row r="57" spans="2:21">
      <c r="B57" t="s">
        <v>433</v>
      </c>
      <c r="C57" t="s">
        <v>434</v>
      </c>
      <c r="D57" t="s">
        <v>123</v>
      </c>
      <c r="E57" t="s">
        <v>406</v>
      </c>
      <c r="F57" t="s">
        <v>422</v>
      </c>
      <c r="G57" t="s">
        <v>416</v>
      </c>
      <c r="H57" t="s">
        <v>423</v>
      </c>
      <c r="I57" t="s">
        <v>424</v>
      </c>
      <c r="J57" t="s">
        <v>411</v>
      </c>
      <c r="K57" s="77">
        <v>2.16</v>
      </c>
      <c r="L57" t="s">
        <v>106</v>
      </c>
      <c r="M57" s="78">
        <v>4.1300000000000003E-2</v>
      </c>
      <c r="N57" s="78">
        <v>7.2300000000000003E-2</v>
      </c>
      <c r="O57" s="77">
        <v>675000</v>
      </c>
      <c r="P57" s="77">
        <v>94.54104167407408</v>
      </c>
      <c r="Q57" s="77">
        <v>0</v>
      </c>
      <c r="R57" s="77">
        <v>2260.9726468959002</v>
      </c>
      <c r="S57" s="78">
        <v>1.4E-3</v>
      </c>
      <c r="T57" s="78">
        <v>3.8999999999999998E-3</v>
      </c>
      <c r="U57" s="78">
        <v>6.9999999999999999E-4</v>
      </c>
    </row>
    <row r="58" spans="2:21">
      <c r="B58" t="s">
        <v>435</v>
      </c>
      <c r="C58" t="s">
        <v>436</v>
      </c>
      <c r="D58" t="s">
        <v>437</v>
      </c>
      <c r="E58" t="s">
        <v>406</v>
      </c>
      <c r="F58" t="s">
        <v>438</v>
      </c>
      <c r="G58" t="s">
        <v>439</v>
      </c>
      <c r="H58" t="s">
        <v>423</v>
      </c>
      <c r="I58" t="s">
        <v>410</v>
      </c>
      <c r="J58" t="s">
        <v>440</v>
      </c>
      <c r="K58" s="77">
        <v>1.04</v>
      </c>
      <c r="L58" t="s">
        <v>110</v>
      </c>
      <c r="M58" s="78">
        <v>2.5000000000000001E-2</v>
      </c>
      <c r="N58" s="78">
        <v>0.2467</v>
      </c>
      <c r="O58" s="77">
        <v>1600000</v>
      </c>
      <c r="P58" s="77">
        <v>83.495369862499999</v>
      </c>
      <c r="Q58" s="77">
        <v>0</v>
      </c>
      <c r="R58" s="77">
        <v>4656.7705642672399</v>
      </c>
      <c r="S58" s="78">
        <v>4.5999999999999999E-3</v>
      </c>
      <c r="T58" s="78">
        <v>8.0000000000000002E-3</v>
      </c>
      <c r="U58" s="78">
        <v>1.4E-3</v>
      </c>
    </row>
    <row r="59" spans="2:21">
      <c r="B59" t="s">
        <v>441</v>
      </c>
      <c r="C59" t="s">
        <v>442</v>
      </c>
      <c r="D59" t="s">
        <v>123</v>
      </c>
      <c r="E59" t="s">
        <v>406</v>
      </c>
      <c r="F59" t="s">
        <v>443</v>
      </c>
      <c r="G59" t="s">
        <v>416</v>
      </c>
      <c r="H59" t="s">
        <v>423</v>
      </c>
      <c r="I59" t="s">
        <v>410</v>
      </c>
      <c r="J59" t="s">
        <v>411</v>
      </c>
      <c r="K59" s="77">
        <v>2.67</v>
      </c>
      <c r="L59" t="s">
        <v>106</v>
      </c>
      <c r="M59" s="78">
        <v>3.7499999999999999E-2</v>
      </c>
      <c r="N59" s="78">
        <v>7.3099999999999998E-2</v>
      </c>
      <c r="O59" s="77">
        <v>1700000</v>
      </c>
      <c r="P59" s="77">
        <v>92.11133333529412</v>
      </c>
      <c r="Q59" s="77">
        <v>0</v>
      </c>
      <c r="R59" s="77">
        <v>5547.9577181181003</v>
      </c>
      <c r="S59" s="78">
        <v>3.3999999999999998E-3</v>
      </c>
      <c r="T59" s="78">
        <v>9.4999999999999998E-3</v>
      </c>
      <c r="U59" s="78">
        <v>1.6000000000000001E-3</v>
      </c>
    </row>
    <row r="60" spans="2:21">
      <c r="B60" t="s">
        <v>444</v>
      </c>
      <c r="C60" t="s">
        <v>445</v>
      </c>
      <c r="D60" t="s">
        <v>123</v>
      </c>
      <c r="E60" t="s">
        <v>406</v>
      </c>
      <c r="F60" t="s">
        <v>446</v>
      </c>
      <c r="G60" t="s">
        <v>447</v>
      </c>
      <c r="H60" t="s">
        <v>448</v>
      </c>
      <c r="I60" t="s">
        <v>418</v>
      </c>
      <c r="J60" t="s">
        <v>449</v>
      </c>
      <c r="K60" s="77">
        <v>1.85</v>
      </c>
      <c r="L60" t="s">
        <v>106</v>
      </c>
      <c r="M60" s="78">
        <v>5.5E-2</v>
      </c>
      <c r="N60" s="78">
        <v>0.28220000000000001</v>
      </c>
      <c r="O60" s="77">
        <v>2500000</v>
      </c>
      <c r="P60" s="77">
        <v>68.713077776000006</v>
      </c>
      <c r="Q60" s="77">
        <v>0</v>
      </c>
      <c r="R60" s="77">
        <v>6086.2608640092003</v>
      </c>
      <c r="S60" s="78">
        <v>7.9000000000000008E-3</v>
      </c>
      <c r="T60" s="78">
        <v>1.04E-2</v>
      </c>
      <c r="U60" s="78">
        <v>1.8E-3</v>
      </c>
    </row>
    <row r="61" spans="2:21">
      <c r="B61" t="s">
        <v>450</v>
      </c>
      <c r="C61" t="s">
        <v>451</v>
      </c>
      <c r="D61" t="s">
        <v>405</v>
      </c>
      <c r="E61" t="s">
        <v>406</v>
      </c>
      <c r="F61" t="s">
        <v>452</v>
      </c>
      <c r="G61" t="s">
        <v>408</v>
      </c>
      <c r="H61" t="s">
        <v>453</v>
      </c>
      <c r="I61" t="s">
        <v>410</v>
      </c>
      <c r="J61" t="s">
        <v>411</v>
      </c>
      <c r="K61" s="77">
        <v>1.72</v>
      </c>
      <c r="L61" t="s">
        <v>110</v>
      </c>
      <c r="M61" s="78">
        <v>3.7499999999999999E-2</v>
      </c>
      <c r="N61" s="78">
        <v>7.85E-2</v>
      </c>
      <c r="O61" s="77">
        <v>2200000</v>
      </c>
      <c r="P61" s="77">
        <v>94.412083331818181</v>
      </c>
      <c r="Q61" s="77">
        <v>0</v>
      </c>
      <c r="R61" s="77">
        <v>7240.2360817171402</v>
      </c>
      <c r="S61" s="78">
        <v>1.5E-3</v>
      </c>
      <c r="T61" s="78">
        <v>1.24E-2</v>
      </c>
      <c r="U61" s="78">
        <v>2.0999999999999999E-3</v>
      </c>
    </row>
    <row r="62" spans="2:21">
      <c r="B62" t="s">
        <v>454</v>
      </c>
      <c r="C62" t="s">
        <v>455</v>
      </c>
      <c r="D62" t="s">
        <v>123</v>
      </c>
      <c r="E62" t="s">
        <v>406</v>
      </c>
      <c r="F62" t="s">
        <v>456</v>
      </c>
      <c r="G62" t="s">
        <v>457</v>
      </c>
      <c r="H62" t="s">
        <v>448</v>
      </c>
      <c r="I62" t="s">
        <v>418</v>
      </c>
      <c r="J62" t="s">
        <v>458</v>
      </c>
      <c r="K62" s="77">
        <v>5.99</v>
      </c>
      <c r="L62" t="s">
        <v>106</v>
      </c>
      <c r="M62" s="78">
        <v>3.9E-2</v>
      </c>
      <c r="N62" s="78">
        <v>7.51E-2</v>
      </c>
      <c r="O62" s="77">
        <v>1750000</v>
      </c>
      <c r="P62" s="77">
        <v>82.954499999999996</v>
      </c>
      <c r="Q62" s="77">
        <v>0</v>
      </c>
      <c r="R62" s="77">
        <v>5143.3863862500002</v>
      </c>
      <c r="S62" s="78">
        <v>5.0000000000000001E-3</v>
      </c>
      <c r="T62" s="78">
        <v>8.8000000000000005E-3</v>
      </c>
      <c r="U62" s="78">
        <v>1.5E-3</v>
      </c>
    </row>
    <row r="63" spans="2:21">
      <c r="B63" t="s">
        <v>459</v>
      </c>
      <c r="C63" t="s">
        <v>460</v>
      </c>
      <c r="D63" t="s">
        <v>405</v>
      </c>
      <c r="E63" t="s">
        <v>406</v>
      </c>
      <c r="F63" t="s">
        <v>461</v>
      </c>
      <c r="G63" t="s">
        <v>462</v>
      </c>
      <c r="H63" t="s">
        <v>463</v>
      </c>
      <c r="I63" t="s">
        <v>418</v>
      </c>
      <c r="J63" t="s">
        <v>411</v>
      </c>
      <c r="K63" s="77">
        <v>0.13</v>
      </c>
      <c r="L63" t="s">
        <v>106</v>
      </c>
      <c r="M63" s="78">
        <v>3.7499999999999999E-2</v>
      </c>
      <c r="N63" s="78">
        <v>7.5999999999999998E-2</v>
      </c>
      <c r="O63" s="77">
        <v>1637714</v>
      </c>
      <c r="P63" s="77">
        <v>100.91883333231566</v>
      </c>
      <c r="Q63" s="77">
        <v>0</v>
      </c>
      <c r="R63" s="77">
        <v>5855.7352774911596</v>
      </c>
      <c r="S63" s="78">
        <v>4.0000000000000001E-3</v>
      </c>
      <c r="T63" s="78">
        <v>0.01</v>
      </c>
      <c r="U63" s="78">
        <v>1.6999999999999999E-3</v>
      </c>
    </row>
    <row r="64" spans="2:21">
      <c r="B64" t="s">
        <v>464</v>
      </c>
      <c r="C64" t="s">
        <v>465</v>
      </c>
      <c r="D64" t="s">
        <v>123</v>
      </c>
      <c r="E64" t="s">
        <v>406</v>
      </c>
      <c r="F64" t="s">
        <v>466</v>
      </c>
      <c r="G64" t="s">
        <v>447</v>
      </c>
      <c r="H64" t="s">
        <v>467</v>
      </c>
      <c r="I64" t="s">
        <v>418</v>
      </c>
      <c r="J64" t="s">
        <v>468</v>
      </c>
      <c r="K64" s="77">
        <v>6.17</v>
      </c>
      <c r="L64" t="s">
        <v>106</v>
      </c>
      <c r="M64" s="78">
        <v>5.9499999999999997E-2</v>
      </c>
      <c r="N64" s="78">
        <v>0.1273</v>
      </c>
      <c r="O64" s="77">
        <v>703371.78</v>
      </c>
      <c r="P64" s="77">
        <v>68.268722217317375</v>
      </c>
      <c r="Q64" s="77">
        <v>0</v>
      </c>
      <c r="R64" s="77">
        <v>1701.2881090968599</v>
      </c>
      <c r="S64" s="78">
        <v>2.0000000000000001E-4</v>
      </c>
      <c r="T64" s="78">
        <v>2.8999999999999998E-3</v>
      </c>
      <c r="U64" s="78">
        <v>5.0000000000000001E-4</v>
      </c>
    </row>
    <row r="65" spans="2:21">
      <c r="B65" t="s">
        <v>469</v>
      </c>
      <c r="C65" t="s">
        <v>470</v>
      </c>
      <c r="D65" t="s">
        <v>123</v>
      </c>
      <c r="E65" t="s">
        <v>406</v>
      </c>
      <c r="F65" t="s">
        <v>466</v>
      </c>
      <c r="G65" t="s">
        <v>447</v>
      </c>
      <c r="H65" t="s">
        <v>467</v>
      </c>
      <c r="I65" t="s">
        <v>418</v>
      </c>
      <c r="J65" t="s">
        <v>468</v>
      </c>
      <c r="K65" s="77">
        <v>5.52</v>
      </c>
      <c r="L65" t="s">
        <v>106</v>
      </c>
      <c r="M65" s="78">
        <v>6.8400000000000002E-2</v>
      </c>
      <c r="N65" s="78">
        <v>0.12590000000000001</v>
      </c>
      <c r="O65" s="77">
        <v>2850000</v>
      </c>
      <c r="P65" s="77">
        <v>75.676000000000002</v>
      </c>
      <c r="Q65" s="77">
        <v>0</v>
      </c>
      <c r="R65" s="77">
        <v>7641.4219380000004</v>
      </c>
      <c r="S65" s="78">
        <v>1.1999999999999999E-3</v>
      </c>
      <c r="T65" s="78">
        <v>1.3100000000000001E-2</v>
      </c>
      <c r="U65" s="78">
        <v>2.2000000000000001E-3</v>
      </c>
    </row>
    <row r="66" spans="2:21">
      <c r="B66" t="s">
        <v>471</v>
      </c>
      <c r="C66" t="s">
        <v>472</v>
      </c>
      <c r="D66" t="s">
        <v>123</v>
      </c>
      <c r="E66" t="s">
        <v>406</v>
      </c>
      <c r="F66" t="s">
        <v>466</v>
      </c>
      <c r="G66" t="s">
        <v>447</v>
      </c>
      <c r="H66" t="s">
        <v>467</v>
      </c>
      <c r="I66" t="s">
        <v>418</v>
      </c>
      <c r="J66" t="s">
        <v>473</v>
      </c>
      <c r="K66" s="77">
        <v>3.07</v>
      </c>
      <c r="L66" t="s">
        <v>106</v>
      </c>
      <c r="M66" s="78">
        <v>4.4999999999999998E-2</v>
      </c>
      <c r="N66" s="78">
        <v>9.7699999999999995E-2</v>
      </c>
      <c r="O66" s="77">
        <v>575000</v>
      </c>
      <c r="P66" s="77">
        <v>86.744500000000002</v>
      </c>
      <c r="Q66" s="77">
        <v>0</v>
      </c>
      <c r="R66" s="77">
        <v>1767.1806401250001</v>
      </c>
      <c r="S66" s="78">
        <v>5.0000000000000001E-4</v>
      </c>
      <c r="T66" s="78">
        <v>3.0000000000000001E-3</v>
      </c>
      <c r="U66" s="78">
        <v>5.0000000000000001E-4</v>
      </c>
    </row>
    <row r="67" spans="2:21">
      <c r="B67" t="s">
        <v>225</v>
      </c>
      <c r="C67" s="16"/>
      <c r="D67" s="16"/>
      <c r="E67" s="16"/>
      <c r="F67" s="16"/>
    </row>
    <row r="68" spans="2:21">
      <c r="B68" t="s">
        <v>274</v>
      </c>
      <c r="C68" s="16"/>
      <c r="D68" s="16"/>
      <c r="E68" s="16"/>
      <c r="F68" s="16"/>
    </row>
    <row r="69" spans="2:21">
      <c r="B69" t="s">
        <v>275</v>
      </c>
      <c r="C69" s="16"/>
      <c r="D69" s="16"/>
      <c r="E69" s="16"/>
      <c r="F69" s="16"/>
    </row>
    <row r="70" spans="2:21">
      <c r="B70" t="s">
        <v>276</v>
      </c>
      <c r="C70" s="16"/>
      <c r="D70" s="16"/>
      <c r="E70" s="16"/>
      <c r="F70" s="16"/>
    </row>
    <row r="71" spans="2:21">
      <c r="B71" t="s">
        <v>277</v>
      </c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abSelected="1" workbookViewId="0">
      <selection activeCell="L14" sqref="L14:L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I12+I59</f>
        <v>13777191.860000001</v>
      </c>
      <c r="J11" s="7"/>
      <c r="K11" s="75">
        <v>859.00874999999996</v>
      </c>
      <c r="L11" s="75">
        <v>650432.78017574758</v>
      </c>
      <c r="M11" s="7"/>
      <c r="N11" s="76">
        <v>1</v>
      </c>
      <c r="O11" s="76">
        <v>0.1903</v>
      </c>
      <c r="BF11" s="16"/>
      <c r="BG11" s="19"/>
      <c r="BH11" s="16"/>
      <c r="BJ11" s="16"/>
    </row>
    <row r="12" spans="2:62" s="100" customFormat="1">
      <c r="B12" s="98" t="s">
        <v>204</v>
      </c>
      <c r="C12" s="99"/>
      <c r="D12" s="99"/>
      <c r="I12" s="101">
        <f>I13+I30+I48+I57</f>
        <v>12576091.860000001</v>
      </c>
      <c r="K12" s="101">
        <v>802.90770999999995</v>
      </c>
      <c r="L12" s="101">
        <v>384441.0578346476</v>
      </c>
      <c r="N12" s="102">
        <v>0.59109999999999996</v>
      </c>
      <c r="O12" s="102">
        <v>0.1125</v>
      </c>
    </row>
    <row r="13" spans="2:62" s="100" customFormat="1">
      <c r="B13" s="98" t="s">
        <v>474</v>
      </c>
      <c r="C13" s="99"/>
      <c r="D13" s="99"/>
      <c r="I13" s="101">
        <f>SUM(I14:I29)</f>
        <v>6892432.3700000001</v>
      </c>
      <c r="K13" s="101">
        <v>0</v>
      </c>
      <c r="L13" s="101">
        <v>245507.37115668578</v>
      </c>
      <c r="N13" s="102">
        <v>0.3775</v>
      </c>
      <c r="O13" s="102">
        <v>7.1800000000000003E-2</v>
      </c>
    </row>
    <row r="14" spans="2:62" s="100" customFormat="1">
      <c r="B14" s="103" t="s">
        <v>475</v>
      </c>
      <c r="C14" s="103">
        <v>11415710</v>
      </c>
      <c r="D14" s="103" t="s">
        <v>100</v>
      </c>
      <c r="E14" s="103" t="s">
        <v>123</v>
      </c>
      <c r="F14" s="103" t="s">
        <v>476</v>
      </c>
      <c r="G14" s="103" t="s">
        <v>327</v>
      </c>
      <c r="H14" s="103" t="s">
        <v>102</v>
      </c>
      <c r="I14" s="104">
        <v>50000</v>
      </c>
      <c r="J14" s="104">
        <f t="shared" ref="J14:J15" si="0">L14*1000/I14*100</f>
        <v>3865.3224043715804</v>
      </c>
      <c r="K14" s="104">
        <v>0</v>
      </c>
      <c r="L14" s="104">
        <f>1932661.20218579/1000</f>
        <v>1932.66120218579</v>
      </c>
      <c r="M14" s="105">
        <v>1.1000000000000001E-3</v>
      </c>
      <c r="N14" s="105">
        <f t="shared" ref="N14:N15" si="1">L14/$L$11</f>
        <v>2.9713465573853503E-3</v>
      </c>
      <c r="O14" s="105">
        <f>L14/'סכום נכסי הקרן'!$C$42</f>
        <v>5.6492787935695141E-4</v>
      </c>
    </row>
    <row r="15" spans="2:62" s="100" customFormat="1">
      <c r="B15" s="103" t="s">
        <v>475</v>
      </c>
      <c r="C15" s="103">
        <v>1141571</v>
      </c>
      <c r="D15" s="103" t="s">
        <v>100</v>
      </c>
      <c r="E15" s="103" t="s">
        <v>123</v>
      </c>
      <c r="F15" s="103" t="s">
        <v>476</v>
      </c>
      <c r="G15" s="103" t="s">
        <v>327</v>
      </c>
      <c r="H15" s="103" t="s">
        <v>102</v>
      </c>
      <c r="I15" s="104">
        <v>202857.37</v>
      </c>
      <c r="J15" s="104">
        <f t="shared" si="0"/>
        <v>3985</v>
      </c>
      <c r="K15" s="104">
        <v>0</v>
      </c>
      <c r="L15" s="104">
        <f>8083866.1945/1000</f>
        <v>8083.8661945000003</v>
      </c>
      <c r="M15" s="105">
        <v>0</v>
      </c>
      <c r="N15" s="105">
        <f t="shared" si="1"/>
        <v>1.2428442170943063E-2</v>
      </c>
      <c r="O15" s="105">
        <f>L15/'סכום נכסי הקרן'!$C$42</f>
        <v>2.3629601407113153E-3</v>
      </c>
    </row>
    <row r="16" spans="2:62" s="100" customFormat="1">
      <c r="B16" s="103" t="s">
        <v>477</v>
      </c>
      <c r="C16" s="103" t="s">
        <v>478</v>
      </c>
      <c r="D16" s="103" t="s">
        <v>100</v>
      </c>
      <c r="E16" s="103" t="s">
        <v>123</v>
      </c>
      <c r="F16" s="103" t="s">
        <v>479</v>
      </c>
      <c r="G16" s="103" t="s">
        <v>480</v>
      </c>
      <c r="H16" s="103" t="s">
        <v>102</v>
      </c>
      <c r="I16" s="104">
        <v>470000</v>
      </c>
      <c r="J16" s="104">
        <v>1398</v>
      </c>
      <c r="K16" s="104">
        <v>0</v>
      </c>
      <c r="L16" s="104">
        <v>6570.6</v>
      </c>
      <c r="M16" s="105">
        <v>8.9999999999999998E-4</v>
      </c>
      <c r="N16" s="105">
        <v>1.01E-2</v>
      </c>
      <c r="O16" s="105">
        <v>1.9E-3</v>
      </c>
    </row>
    <row r="17" spans="2:15" s="100" customFormat="1">
      <c r="B17" s="103" t="s">
        <v>481</v>
      </c>
      <c r="C17" s="103" t="s">
        <v>482</v>
      </c>
      <c r="D17" s="103" t="s">
        <v>100</v>
      </c>
      <c r="E17" s="103" t="s">
        <v>123</v>
      </c>
      <c r="F17" s="103" t="s">
        <v>483</v>
      </c>
      <c r="G17" s="103" t="s">
        <v>484</v>
      </c>
      <c r="H17" s="103" t="s">
        <v>102</v>
      </c>
      <c r="I17" s="104">
        <v>135000</v>
      </c>
      <c r="J17" s="104">
        <v>3397</v>
      </c>
      <c r="K17" s="104">
        <v>0</v>
      </c>
      <c r="L17" s="104">
        <v>4585.95</v>
      </c>
      <c r="M17" s="105">
        <v>5.0000000000000001E-4</v>
      </c>
      <c r="N17" s="105">
        <v>7.1000000000000004E-3</v>
      </c>
      <c r="O17" s="105">
        <v>1.2999999999999999E-3</v>
      </c>
    </row>
    <row r="18" spans="2:15" s="100" customFormat="1">
      <c r="B18" s="103" t="s">
        <v>485</v>
      </c>
      <c r="C18" s="103" t="s">
        <v>486</v>
      </c>
      <c r="D18" s="103" t="s">
        <v>100</v>
      </c>
      <c r="E18" s="103" t="s">
        <v>123</v>
      </c>
      <c r="F18" s="103" t="s">
        <v>487</v>
      </c>
      <c r="G18" s="103" t="s">
        <v>488</v>
      </c>
      <c r="H18" s="103" t="s">
        <v>102</v>
      </c>
      <c r="I18" s="104">
        <v>19500</v>
      </c>
      <c r="J18" s="104">
        <v>67700</v>
      </c>
      <c r="K18" s="104">
        <v>0</v>
      </c>
      <c r="L18" s="104">
        <v>13201.5</v>
      </c>
      <c r="M18" s="105">
        <v>4.0000000000000002E-4</v>
      </c>
      <c r="N18" s="105">
        <v>2.0299999999999999E-2</v>
      </c>
      <c r="O18" s="105">
        <v>3.8999999999999998E-3</v>
      </c>
    </row>
    <row r="19" spans="2:15" s="100" customFormat="1">
      <c r="B19" s="103" t="s">
        <v>489</v>
      </c>
      <c r="C19" s="103" t="s">
        <v>490</v>
      </c>
      <c r="D19" s="103" t="s">
        <v>100</v>
      </c>
      <c r="E19" s="103" t="s">
        <v>123</v>
      </c>
      <c r="F19" s="103" t="s">
        <v>491</v>
      </c>
      <c r="G19" s="103" t="s">
        <v>285</v>
      </c>
      <c r="H19" s="103" t="s">
        <v>102</v>
      </c>
      <c r="I19" s="104">
        <v>59500</v>
      </c>
      <c r="J19" s="104">
        <v>14500</v>
      </c>
      <c r="K19" s="104">
        <v>0</v>
      </c>
      <c r="L19" s="104">
        <v>8627.5</v>
      </c>
      <c r="M19" s="105">
        <v>5.9999999999999995E-4</v>
      </c>
      <c r="N19" s="105">
        <v>1.3299999999999999E-2</v>
      </c>
      <c r="O19" s="105">
        <v>2.5000000000000001E-3</v>
      </c>
    </row>
    <row r="20" spans="2:15" s="100" customFormat="1">
      <c r="B20" s="103" t="s">
        <v>492</v>
      </c>
      <c r="C20" s="103" t="s">
        <v>493</v>
      </c>
      <c r="D20" s="103" t="s">
        <v>100</v>
      </c>
      <c r="E20" s="103" t="s">
        <v>123</v>
      </c>
      <c r="F20" s="103" t="s">
        <v>494</v>
      </c>
      <c r="G20" s="103" t="s">
        <v>285</v>
      </c>
      <c r="H20" s="103" t="s">
        <v>102</v>
      </c>
      <c r="I20" s="104">
        <v>1034100</v>
      </c>
      <c r="J20" s="104">
        <v>1806</v>
      </c>
      <c r="K20" s="104">
        <v>0</v>
      </c>
      <c r="L20" s="104">
        <v>18675.846000000001</v>
      </c>
      <c r="M20" s="105">
        <v>8.0000000000000004E-4</v>
      </c>
      <c r="N20" s="105">
        <v>2.87E-2</v>
      </c>
      <c r="O20" s="105">
        <v>5.4999999999999997E-3</v>
      </c>
    </row>
    <row r="21" spans="2:15" s="100" customFormat="1">
      <c r="B21" s="103" t="s">
        <v>495</v>
      </c>
      <c r="C21" s="103" t="s">
        <v>496</v>
      </c>
      <c r="D21" s="103" t="s">
        <v>100</v>
      </c>
      <c r="E21" s="103" t="s">
        <v>123</v>
      </c>
      <c r="F21" s="103" t="s">
        <v>297</v>
      </c>
      <c r="G21" s="103" t="s">
        <v>285</v>
      </c>
      <c r="H21" s="103" t="s">
        <v>102</v>
      </c>
      <c r="I21" s="104">
        <v>1498616</v>
      </c>
      <c r="J21" s="104">
        <v>3062</v>
      </c>
      <c r="K21" s="104">
        <v>0</v>
      </c>
      <c r="L21" s="104">
        <v>45887.621919999998</v>
      </c>
      <c r="M21" s="105">
        <v>8.9999999999999998E-4</v>
      </c>
      <c r="N21" s="105">
        <v>7.0499999999999993E-2</v>
      </c>
      <c r="O21" s="105">
        <v>1.34E-2</v>
      </c>
    </row>
    <row r="22" spans="2:15" s="100" customFormat="1">
      <c r="B22" s="103" t="s">
        <v>497</v>
      </c>
      <c r="C22" s="103" t="s">
        <v>498</v>
      </c>
      <c r="D22" s="103" t="s">
        <v>100</v>
      </c>
      <c r="E22" s="103" t="s">
        <v>123</v>
      </c>
      <c r="F22" s="103" t="s">
        <v>319</v>
      </c>
      <c r="G22" s="103" t="s">
        <v>285</v>
      </c>
      <c r="H22" s="103" t="s">
        <v>102</v>
      </c>
      <c r="I22" s="104">
        <v>1445000</v>
      </c>
      <c r="J22" s="104">
        <v>3025</v>
      </c>
      <c r="K22" s="104">
        <v>0</v>
      </c>
      <c r="L22" s="104">
        <v>43711.25</v>
      </c>
      <c r="M22" s="105">
        <v>1.1000000000000001E-3</v>
      </c>
      <c r="N22" s="105">
        <v>6.7199999999999996E-2</v>
      </c>
      <c r="O22" s="105">
        <v>1.2800000000000001E-2</v>
      </c>
    </row>
    <row r="23" spans="2:15" s="100" customFormat="1">
      <c r="B23" s="103" t="s">
        <v>499</v>
      </c>
      <c r="C23" s="103" t="s">
        <v>500</v>
      </c>
      <c r="D23" s="103" t="s">
        <v>100</v>
      </c>
      <c r="E23" s="103" t="s">
        <v>123</v>
      </c>
      <c r="F23" s="103" t="s">
        <v>501</v>
      </c>
      <c r="G23" s="103" t="s">
        <v>502</v>
      </c>
      <c r="H23" s="103" t="s">
        <v>102</v>
      </c>
      <c r="I23" s="104">
        <v>56675</v>
      </c>
      <c r="J23" s="104">
        <v>12230</v>
      </c>
      <c r="K23" s="104">
        <v>0</v>
      </c>
      <c r="L23" s="104">
        <v>6931.3525</v>
      </c>
      <c r="M23" s="105">
        <v>1.1000000000000001E-3</v>
      </c>
      <c r="N23" s="105">
        <v>1.0699999999999999E-2</v>
      </c>
      <c r="O23" s="105">
        <v>2E-3</v>
      </c>
    </row>
    <row r="24" spans="2:15" s="100" customFormat="1">
      <c r="B24" s="103" t="s">
        <v>503</v>
      </c>
      <c r="C24" s="103" t="s">
        <v>504</v>
      </c>
      <c r="D24" s="103" t="s">
        <v>100</v>
      </c>
      <c r="E24" s="103" t="s">
        <v>123</v>
      </c>
      <c r="F24" s="103" t="s">
        <v>505</v>
      </c>
      <c r="G24" s="103" t="s">
        <v>506</v>
      </c>
      <c r="H24" s="103" t="s">
        <v>102</v>
      </c>
      <c r="I24" s="104">
        <v>900000</v>
      </c>
      <c r="J24" s="104">
        <v>2880</v>
      </c>
      <c r="K24" s="104">
        <v>0</v>
      </c>
      <c r="L24" s="104">
        <v>25920</v>
      </c>
      <c r="M24" s="105">
        <v>6.9999999999999999E-4</v>
      </c>
      <c r="N24" s="105">
        <v>3.9899999999999998E-2</v>
      </c>
      <c r="O24" s="105">
        <v>7.6E-3</v>
      </c>
    </row>
    <row r="25" spans="2:15" s="100" customFormat="1">
      <c r="B25" s="103" t="s">
        <v>507</v>
      </c>
      <c r="C25" s="103" t="s">
        <v>508</v>
      </c>
      <c r="D25" s="103" t="s">
        <v>100</v>
      </c>
      <c r="E25" s="103" t="s">
        <v>123</v>
      </c>
      <c r="F25" s="103" t="s">
        <v>372</v>
      </c>
      <c r="G25" s="103" t="s">
        <v>339</v>
      </c>
      <c r="H25" s="103" t="s">
        <v>102</v>
      </c>
      <c r="I25" s="104">
        <v>504000</v>
      </c>
      <c r="J25" s="104">
        <v>4275</v>
      </c>
      <c r="K25" s="104">
        <v>0</v>
      </c>
      <c r="L25" s="104">
        <v>21546</v>
      </c>
      <c r="M25" s="105">
        <v>2.8E-3</v>
      </c>
      <c r="N25" s="105">
        <v>3.3099999999999997E-2</v>
      </c>
      <c r="O25" s="105">
        <v>6.3E-3</v>
      </c>
    </row>
    <row r="26" spans="2:15" s="100" customFormat="1">
      <c r="B26" s="103" t="s">
        <v>509</v>
      </c>
      <c r="C26" s="103" t="s">
        <v>510</v>
      </c>
      <c r="D26" s="103" t="s">
        <v>100</v>
      </c>
      <c r="E26" s="103" t="s">
        <v>123</v>
      </c>
      <c r="F26" s="103" t="s">
        <v>353</v>
      </c>
      <c r="G26" s="103" t="s">
        <v>339</v>
      </c>
      <c r="H26" s="103" t="s">
        <v>102</v>
      </c>
      <c r="I26" s="104">
        <v>404634</v>
      </c>
      <c r="J26" s="104">
        <v>2051</v>
      </c>
      <c r="K26" s="104">
        <v>0</v>
      </c>
      <c r="L26" s="104">
        <v>8299.0433400000002</v>
      </c>
      <c r="M26" s="105">
        <v>8.9999999999999998E-4</v>
      </c>
      <c r="N26" s="105">
        <v>1.2800000000000001E-2</v>
      </c>
      <c r="O26" s="105">
        <v>2.3999999999999998E-3</v>
      </c>
    </row>
    <row r="27" spans="2:15" s="100" customFormat="1">
      <c r="B27" s="103" t="s">
        <v>511</v>
      </c>
      <c r="C27" s="103" t="s">
        <v>512</v>
      </c>
      <c r="D27" s="103" t="s">
        <v>100</v>
      </c>
      <c r="E27" s="103" t="s">
        <v>123</v>
      </c>
      <c r="F27" s="103" t="s">
        <v>513</v>
      </c>
      <c r="G27" s="103" t="s">
        <v>339</v>
      </c>
      <c r="H27" s="103" t="s">
        <v>102</v>
      </c>
      <c r="I27" s="104">
        <v>27250</v>
      </c>
      <c r="J27" s="104">
        <v>39880</v>
      </c>
      <c r="K27" s="104">
        <v>0</v>
      </c>
      <c r="L27" s="104">
        <v>10867.3</v>
      </c>
      <c r="M27" s="105">
        <v>1.1000000000000001E-3</v>
      </c>
      <c r="N27" s="105">
        <v>1.67E-2</v>
      </c>
      <c r="O27" s="105">
        <v>3.2000000000000002E-3</v>
      </c>
    </row>
    <row r="28" spans="2:15" s="100" customFormat="1">
      <c r="B28" s="103" t="s">
        <v>514</v>
      </c>
      <c r="C28" s="103" t="s">
        <v>515</v>
      </c>
      <c r="D28" s="103" t="s">
        <v>100</v>
      </c>
      <c r="E28" s="103" t="s">
        <v>123</v>
      </c>
      <c r="F28" s="103" t="s">
        <v>362</v>
      </c>
      <c r="G28" s="103" t="s">
        <v>339</v>
      </c>
      <c r="H28" s="103" t="s">
        <v>102</v>
      </c>
      <c r="I28" s="104">
        <v>38900</v>
      </c>
      <c r="J28" s="104">
        <v>24000</v>
      </c>
      <c r="K28" s="104">
        <v>0</v>
      </c>
      <c r="L28" s="104">
        <v>9336</v>
      </c>
      <c r="M28" s="105">
        <v>8.0000000000000004E-4</v>
      </c>
      <c r="N28" s="105">
        <v>1.44E-2</v>
      </c>
      <c r="O28" s="105">
        <v>2.7000000000000001E-3</v>
      </c>
    </row>
    <row r="29" spans="2:15" s="100" customFormat="1">
      <c r="B29" s="103" t="s">
        <v>516</v>
      </c>
      <c r="C29" s="103" t="s">
        <v>517</v>
      </c>
      <c r="D29" s="103" t="s">
        <v>100</v>
      </c>
      <c r="E29" s="103" t="s">
        <v>123</v>
      </c>
      <c r="F29" s="103" t="s">
        <v>343</v>
      </c>
      <c r="G29" s="103" t="s">
        <v>339</v>
      </c>
      <c r="H29" s="103" t="s">
        <v>102</v>
      </c>
      <c r="I29" s="104">
        <v>46400</v>
      </c>
      <c r="J29" s="104">
        <v>24420</v>
      </c>
      <c r="K29" s="104">
        <v>0</v>
      </c>
      <c r="L29" s="104">
        <v>11330.88</v>
      </c>
      <c r="M29" s="105">
        <v>4.0000000000000002E-4</v>
      </c>
      <c r="N29" s="105">
        <v>1.7399999999999999E-2</v>
      </c>
      <c r="O29" s="105">
        <v>3.3E-3</v>
      </c>
    </row>
    <row r="30" spans="2:15" s="100" customFormat="1">
      <c r="B30" s="98" t="s">
        <v>518</v>
      </c>
      <c r="C30" s="99"/>
      <c r="D30" s="99"/>
      <c r="I30" s="101">
        <f>SUM(I31:I47)</f>
        <v>3864992.85</v>
      </c>
      <c r="K30" s="101">
        <v>787.25</v>
      </c>
      <c r="L30" s="101">
        <v>118179.08600049181</v>
      </c>
      <c r="N30" s="102">
        <v>0.1817</v>
      </c>
      <c r="O30" s="102">
        <v>3.4599999999999999E-2</v>
      </c>
    </row>
    <row r="31" spans="2:15" s="100" customFormat="1">
      <c r="B31" s="103" t="s">
        <v>520</v>
      </c>
      <c r="C31" s="103">
        <v>7200110</v>
      </c>
      <c r="D31" s="103" t="s">
        <v>100</v>
      </c>
      <c r="E31" s="103" t="s">
        <v>123</v>
      </c>
      <c r="F31" s="103" t="s">
        <v>519</v>
      </c>
      <c r="G31" s="103" t="s">
        <v>480</v>
      </c>
      <c r="H31" s="103" t="s">
        <v>102</v>
      </c>
      <c r="I31" s="104">
        <v>990000</v>
      </c>
      <c r="J31" s="104">
        <f>L31*1000/I31*100</f>
        <v>725.39836065573786</v>
      </c>
      <c r="K31" s="104">
        <v>0</v>
      </c>
      <c r="L31" s="104">
        <f>7497.27-315.826229508196</f>
        <v>7181.4437704918046</v>
      </c>
      <c r="M31" s="105">
        <v>1E-3</v>
      </c>
      <c r="N31" s="105">
        <f>L31/$L$11</f>
        <v>1.1041023745069201E-2</v>
      </c>
      <c r="O31" s="105">
        <f>L31/'סכום נכסי הקרן'!$C$42</f>
        <v>2.0991769252659311E-3</v>
      </c>
    </row>
    <row r="32" spans="2:15" s="100" customFormat="1">
      <c r="B32" s="103" t="s">
        <v>521</v>
      </c>
      <c r="C32" s="103" t="s">
        <v>522</v>
      </c>
      <c r="D32" s="103" t="s">
        <v>100</v>
      </c>
      <c r="E32" s="103" t="s">
        <v>123</v>
      </c>
      <c r="F32" s="103" t="s">
        <v>523</v>
      </c>
      <c r="G32" s="103" t="s">
        <v>484</v>
      </c>
      <c r="H32" s="103" t="s">
        <v>102</v>
      </c>
      <c r="I32" s="104">
        <v>45000</v>
      </c>
      <c r="J32" s="104">
        <v>6077</v>
      </c>
      <c r="K32" s="104">
        <v>0</v>
      </c>
      <c r="L32" s="104">
        <v>2734.65</v>
      </c>
      <c r="M32" s="105">
        <v>5.9999999999999995E-4</v>
      </c>
      <c r="N32" s="105">
        <v>4.1999999999999997E-3</v>
      </c>
      <c r="O32" s="105">
        <v>8.0000000000000004E-4</v>
      </c>
    </row>
    <row r="33" spans="2:15" s="100" customFormat="1">
      <c r="B33" s="103" t="s">
        <v>524</v>
      </c>
      <c r="C33" s="103" t="s">
        <v>525</v>
      </c>
      <c r="D33" s="103" t="s">
        <v>100</v>
      </c>
      <c r="E33" s="103" t="s">
        <v>123</v>
      </c>
      <c r="F33" s="103" t="s">
        <v>526</v>
      </c>
      <c r="G33" s="103" t="s">
        <v>484</v>
      </c>
      <c r="H33" s="103" t="s">
        <v>102</v>
      </c>
      <c r="I33" s="104">
        <v>48000</v>
      </c>
      <c r="J33" s="104">
        <v>6869</v>
      </c>
      <c r="K33" s="104">
        <v>0</v>
      </c>
      <c r="L33" s="104">
        <v>3297.12</v>
      </c>
      <c r="M33" s="105">
        <v>8.0000000000000004E-4</v>
      </c>
      <c r="N33" s="105">
        <v>5.1000000000000004E-3</v>
      </c>
      <c r="O33" s="105">
        <v>1E-3</v>
      </c>
    </row>
    <row r="34" spans="2:15" s="100" customFormat="1">
      <c r="B34" s="103" t="s">
        <v>527</v>
      </c>
      <c r="C34" s="103" t="s">
        <v>528</v>
      </c>
      <c r="D34" s="103" t="s">
        <v>100</v>
      </c>
      <c r="E34" s="103" t="s">
        <v>123</v>
      </c>
      <c r="F34" s="103" t="s">
        <v>529</v>
      </c>
      <c r="G34" s="103" t="s">
        <v>530</v>
      </c>
      <c r="H34" s="103" t="s">
        <v>102</v>
      </c>
      <c r="I34" s="104">
        <v>32546</v>
      </c>
      <c r="J34" s="104">
        <v>8300</v>
      </c>
      <c r="K34" s="104">
        <v>0</v>
      </c>
      <c r="L34" s="104">
        <v>2701.3180000000002</v>
      </c>
      <c r="M34" s="105">
        <v>1E-3</v>
      </c>
      <c r="N34" s="105">
        <v>4.1999999999999997E-3</v>
      </c>
      <c r="O34" s="105">
        <v>8.0000000000000004E-4</v>
      </c>
    </row>
    <row r="35" spans="2:15" s="100" customFormat="1">
      <c r="B35" s="103" t="s">
        <v>531</v>
      </c>
      <c r="C35" s="103" t="s">
        <v>532</v>
      </c>
      <c r="D35" s="103" t="s">
        <v>100</v>
      </c>
      <c r="E35" s="103" t="s">
        <v>123</v>
      </c>
      <c r="F35" s="103" t="s">
        <v>533</v>
      </c>
      <c r="G35" s="103" t="s">
        <v>502</v>
      </c>
      <c r="H35" s="103" t="s">
        <v>102</v>
      </c>
      <c r="I35" s="104">
        <v>19494</v>
      </c>
      <c r="J35" s="104">
        <v>21300</v>
      </c>
      <c r="K35" s="104">
        <v>0</v>
      </c>
      <c r="L35" s="104">
        <v>4152.2219999999998</v>
      </c>
      <c r="M35" s="105">
        <v>5.9999999999999995E-4</v>
      </c>
      <c r="N35" s="105">
        <v>6.4000000000000003E-3</v>
      </c>
      <c r="O35" s="105">
        <v>1.1999999999999999E-3</v>
      </c>
    </row>
    <row r="36" spans="2:15" s="100" customFormat="1">
      <c r="B36" s="103" t="s">
        <v>534</v>
      </c>
      <c r="C36" s="103" t="s">
        <v>535</v>
      </c>
      <c r="D36" s="103" t="s">
        <v>100</v>
      </c>
      <c r="E36" s="103" t="s">
        <v>123</v>
      </c>
      <c r="F36" s="103" t="s">
        <v>536</v>
      </c>
      <c r="G36" s="103" t="s">
        <v>502</v>
      </c>
      <c r="H36" s="103" t="s">
        <v>102</v>
      </c>
      <c r="I36" s="104">
        <v>31992</v>
      </c>
      <c r="J36" s="104">
        <v>8028</v>
      </c>
      <c r="K36" s="104">
        <v>0</v>
      </c>
      <c r="L36" s="104">
        <v>2568.3177599999999</v>
      </c>
      <c r="M36" s="105">
        <v>1.2999999999999999E-3</v>
      </c>
      <c r="N36" s="105">
        <v>3.8999999999999998E-3</v>
      </c>
      <c r="O36" s="105">
        <v>8.0000000000000004E-4</v>
      </c>
    </row>
    <row r="37" spans="2:15" s="100" customFormat="1">
      <c r="B37" s="103" t="s">
        <v>537</v>
      </c>
      <c r="C37" s="103" t="s">
        <v>538</v>
      </c>
      <c r="D37" s="103" t="s">
        <v>100</v>
      </c>
      <c r="E37" s="103" t="s">
        <v>123</v>
      </c>
      <c r="F37" s="103" t="s">
        <v>539</v>
      </c>
      <c r="G37" s="103" t="s">
        <v>540</v>
      </c>
      <c r="H37" s="103" t="s">
        <v>102</v>
      </c>
      <c r="I37" s="104">
        <v>335000</v>
      </c>
      <c r="J37" s="104">
        <v>4826</v>
      </c>
      <c r="K37" s="104">
        <v>787.25</v>
      </c>
      <c r="L37" s="104">
        <v>16954.349999999999</v>
      </c>
      <c r="M37" s="105">
        <v>3.5000000000000001E-3</v>
      </c>
      <c r="N37" s="105">
        <v>2.6100000000000002E-2</v>
      </c>
      <c r="O37" s="105">
        <v>5.0000000000000001E-3</v>
      </c>
    </row>
    <row r="38" spans="2:15" s="100" customFormat="1">
      <c r="B38" s="103" t="s">
        <v>541</v>
      </c>
      <c r="C38" s="103" t="s">
        <v>542</v>
      </c>
      <c r="D38" s="103" t="s">
        <v>100</v>
      </c>
      <c r="E38" s="103" t="s">
        <v>123</v>
      </c>
      <c r="F38" s="103" t="s">
        <v>543</v>
      </c>
      <c r="G38" s="103" t="s">
        <v>540</v>
      </c>
      <c r="H38" s="103" t="s">
        <v>102</v>
      </c>
      <c r="I38" s="104">
        <v>6379</v>
      </c>
      <c r="J38" s="104">
        <v>15520</v>
      </c>
      <c r="K38" s="104">
        <v>0</v>
      </c>
      <c r="L38" s="104">
        <v>990.02080000000001</v>
      </c>
      <c r="M38" s="105">
        <v>5.0000000000000001E-4</v>
      </c>
      <c r="N38" s="105">
        <v>1.5E-3</v>
      </c>
      <c r="O38" s="105">
        <v>2.9999999999999997E-4</v>
      </c>
    </row>
    <row r="39" spans="2:15" s="100" customFormat="1">
      <c r="B39" s="103" t="s">
        <v>544</v>
      </c>
      <c r="C39" s="103" t="s">
        <v>545</v>
      </c>
      <c r="D39" s="103" t="s">
        <v>100</v>
      </c>
      <c r="E39" s="103" t="s">
        <v>123</v>
      </c>
      <c r="F39" s="103" t="s">
        <v>546</v>
      </c>
      <c r="G39" s="103" t="s">
        <v>547</v>
      </c>
      <c r="H39" s="103" t="s">
        <v>102</v>
      </c>
      <c r="I39" s="104">
        <v>525000</v>
      </c>
      <c r="J39" s="104">
        <v>1415</v>
      </c>
      <c r="K39" s="104">
        <v>0</v>
      </c>
      <c r="L39" s="104">
        <v>7428.75</v>
      </c>
      <c r="M39" s="105">
        <v>4.1999999999999997E-3</v>
      </c>
      <c r="N39" s="105">
        <v>1.14E-2</v>
      </c>
      <c r="O39" s="105">
        <v>2.2000000000000001E-3</v>
      </c>
    </row>
    <row r="40" spans="2:15" s="100" customFormat="1">
      <c r="B40" s="103" t="s">
        <v>548</v>
      </c>
      <c r="C40" s="103" t="s">
        <v>549</v>
      </c>
      <c r="D40" s="103" t="s">
        <v>100</v>
      </c>
      <c r="E40" s="103" t="s">
        <v>123</v>
      </c>
      <c r="F40" s="103" t="s">
        <v>550</v>
      </c>
      <c r="G40" s="103" t="s">
        <v>339</v>
      </c>
      <c r="H40" s="103" t="s">
        <v>102</v>
      </c>
      <c r="I40" s="104">
        <v>731100</v>
      </c>
      <c r="J40" s="104">
        <v>1805</v>
      </c>
      <c r="K40" s="104">
        <v>0</v>
      </c>
      <c r="L40" s="104">
        <v>13196.355</v>
      </c>
      <c r="M40" s="105">
        <v>3.8E-3</v>
      </c>
      <c r="N40" s="105">
        <v>2.0299999999999999E-2</v>
      </c>
      <c r="O40" s="105">
        <v>3.8999999999999998E-3</v>
      </c>
    </row>
    <row r="41" spans="2:15" s="100" customFormat="1">
      <c r="B41" s="103" t="s">
        <v>551</v>
      </c>
      <c r="C41" s="103" t="s">
        <v>552</v>
      </c>
      <c r="D41" s="103" t="s">
        <v>100</v>
      </c>
      <c r="E41" s="103" t="s">
        <v>123</v>
      </c>
      <c r="F41" s="103" t="s">
        <v>553</v>
      </c>
      <c r="G41" s="103" t="s">
        <v>339</v>
      </c>
      <c r="H41" s="103" t="s">
        <v>102</v>
      </c>
      <c r="I41" s="104">
        <v>43694</v>
      </c>
      <c r="J41" s="104">
        <v>9061</v>
      </c>
      <c r="K41" s="104">
        <v>0</v>
      </c>
      <c r="L41" s="104">
        <v>3959.1133399999999</v>
      </c>
      <c r="M41" s="105">
        <v>3.0000000000000001E-3</v>
      </c>
      <c r="N41" s="105">
        <v>6.1000000000000004E-3</v>
      </c>
      <c r="O41" s="105">
        <v>1.1999999999999999E-3</v>
      </c>
    </row>
    <row r="42" spans="2:15" s="100" customFormat="1">
      <c r="B42" s="103" t="s">
        <v>554</v>
      </c>
      <c r="C42" s="103" t="s">
        <v>555</v>
      </c>
      <c r="D42" s="103" t="s">
        <v>100</v>
      </c>
      <c r="E42" s="103" t="s">
        <v>123</v>
      </c>
      <c r="F42" s="103" t="s">
        <v>556</v>
      </c>
      <c r="G42" s="103" t="s">
        <v>383</v>
      </c>
      <c r="H42" s="103" t="s">
        <v>102</v>
      </c>
      <c r="I42" s="104">
        <v>58500</v>
      </c>
      <c r="J42" s="104">
        <v>5431</v>
      </c>
      <c r="K42" s="104">
        <v>0</v>
      </c>
      <c r="L42" s="104">
        <v>3177.1350000000002</v>
      </c>
      <c r="M42" s="105">
        <v>2.3E-3</v>
      </c>
      <c r="N42" s="105">
        <v>4.8999999999999998E-3</v>
      </c>
      <c r="O42" s="105">
        <v>8.9999999999999998E-4</v>
      </c>
    </row>
    <row r="43" spans="2:15" s="100" customFormat="1">
      <c r="B43" s="103" t="s">
        <v>557</v>
      </c>
      <c r="C43" s="103" t="s">
        <v>558</v>
      </c>
      <c r="D43" s="103" t="s">
        <v>100</v>
      </c>
      <c r="E43" s="103" t="s">
        <v>123</v>
      </c>
      <c r="F43" s="103" t="s">
        <v>559</v>
      </c>
      <c r="G43" s="103" t="s">
        <v>383</v>
      </c>
      <c r="H43" s="103" t="s">
        <v>102</v>
      </c>
      <c r="I43" s="104">
        <v>43200</v>
      </c>
      <c r="J43" s="104">
        <v>40220</v>
      </c>
      <c r="K43" s="104">
        <v>0</v>
      </c>
      <c r="L43" s="104">
        <v>17375.04</v>
      </c>
      <c r="M43" s="105">
        <v>3.2000000000000002E-3</v>
      </c>
      <c r="N43" s="105">
        <v>2.6700000000000002E-2</v>
      </c>
      <c r="O43" s="105">
        <v>5.1000000000000004E-3</v>
      </c>
    </row>
    <row r="44" spans="2:15" s="100" customFormat="1">
      <c r="B44" s="103" t="s">
        <v>560</v>
      </c>
      <c r="C44" s="103" t="s">
        <v>561</v>
      </c>
      <c r="D44" s="103" t="s">
        <v>100</v>
      </c>
      <c r="E44" s="103" t="s">
        <v>123</v>
      </c>
      <c r="F44" s="103" t="s">
        <v>562</v>
      </c>
      <c r="G44" s="103" t="s">
        <v>383</v>
      </c>
      <c r="H44" s="103" t="s">
        <v>102</v>
      </c>
      <c r="I44" s="104">
        <v>26250</v>
      </c>
      <c r="J44" s="104">
        <v>25610</v>
      </c>
      <c r="K44" s="104">
        <v>0</v>
      </c>
      <c r="L44" s="104">
        <v>6722.625</v>
      </c>
      <c r="M44" s="105">
        <v>1.9E-3</v>
      </c>
      <c r="N44" s="105">
        <v>1.03E-2</v>
      </c>
      <c r="O44" s="105">
        <v>2E-3</v>
      </c>
    </row>
    <row r="45" spans="2:15" s="100" customFormat="1">
      <c r="B45" s="103" t="s">
        <v>563</v>
      </c>
      <c r="C45" s="103" t="s">
        <v>564</v>
      </c>
      <c r="D45" s="103" t="s">
        <v>100</v>
      </c>
      <c r="E45" s="103" t="s">
        <v>123</v>
      </c>
      <c r="F45" s="103" t="s">
        <v>382</v>
      </c>
      <c r="G45" s="103" t="s">
        <v>383</v>
      </c>
      <c r="H45" s="103" t="s">
        <v>102</v>
      </c>
      <c r="I45" s="104">
        <v>765000</v>
      </c>
      <c r="J45" s="104">
        <v>2235</v>
      </c>
      <c r="K45" s="104">
        <v>0</v>
      </c>
      <c r="L45" s="104">
        <v>17097.75</v>
      </c>
      <c r="M45" s="105">
        <v>2.8E-3</v>
      </c>
      <c r="N45" s="105">
        <v>2.63E-2</v>
      </c>
      <c r="O45" s="105">
        <v>5.0000000000000001E-3</v>
      </c>
    </row>
    <row r="46" spans="2:15" s="100" customFormat="1">
      <c r="B46" s="103" t="s">
        <v>565</v>
      </c>
      <c r="C46" s="103" t="s">
        <v>566</v>
      </c>
      <c r="D46" s="103" t="s">
        <v>100</v>
      </c>
      <c r="E46" s="103" t="s">
        <v>123</v>
      </c>
      <c r="F46" s="103" t="s">
        <v>567</v>
      </c>
      <c r="G46" s="103" t="s">
        <v>568</v>
      </c>
      <c r="H46" s="103" t="s">
        <v>102</v>
      </c>
      <c r="I46" s="104">
        <v>38837</v>
      </c>
      <c r="J46" s="104">
        <v>19100</v>
      </c>
      <c r="K46" s="104">
        <v>0</v>
      </c>
      <c r="L46" s="104">
        <v>7417.8670000000002</v>
      </c>
      <c r="M46" s="105">
        <v>1.6999999999999999E-3</v>
      </c>
      <c r="N46" s="105">
        <v>1.14E-2</v>
      </c>
      <c r="O46" s="105">
        <v>2.2000000000000001E-3</v>
      </c>
    </row>
    <row r="47" spans="2:15" s="100" customFormat="1">
      <c r="B47" s="103" t="s">
        <v>569</v>
      </c>
      <c r="C47" s="103" t="s">
        <v>570</v>
      </c>
      <c r="D47" s="103" t="s">
        <v>100</v>
      </c>
      <c r="E47" s="103" t="s">
        <v>123</v>
      </c>
      <c r="F47" s="103" t="s">
        <v>571</v>
      </c>
      <c r="G47" s="103" t="s">
        <v>572</v>
      </c>
      <c r="H47" s="103" t="s">
        <v>102</v>
      </c>
      <c r="I47" s="104">
        <v>125000.85</v>
      </c>
      <c r="J47" s="104">
        <v>980</v>
      </c>
      <c r="K47" s="104">
        <v>0</v>
      </c>
      <c r="L47" s="104">
        <v>1225.0083299999999</v>
      </c>
      <c r="M47" s="105">
        <v>5.9999999999999995E-4</v>
      </c>
      <c r="N47" s="105">
        <v>1.9E-3</v>
      </c>
      <c r="O47" s="105">
        <v>4.0000000000000002E-4</v>
      </c>
    </row>
    <row r="48" spans="2:15" s="100" customFormat="1">
      <c r="B48" s="98" t="s">
        <v>573</v>
      </c>
      <c r="C48" s="99"/>
      <c r="D48" s="99"/>
      <c r="I48" s="101">
        <v>1818666.64</v>
      </c>
      <c r="K48" s="101">
        <v>15.65771</v>
      </c>
      <c r="L48" s="101">
        <v>20754.60067747</v>
      </c>
      <c r="N48" s="102">
        <v>3.1899999999999998E-2</v>
      </c>
      <c r="O48" s="102">
        <v>6.1000000000000004E-3</v>
      </c>
    </row>
    <row r="49" spans="2:15" s="100" customFormat="1">
      <c r="B49" s="103" t="s">
        <v>574</v>
      </c>
      <c r="C49" s="103" t="s">
        <v>575</v>
      </c>
      <c r="D49" s="103" t="s">
        <v>100</v>
      </c>
      <c r="E49" s="103" t="s">
        <v>123</v>
      </c>
      <c r="F49" s="103" t="s">
        <v>576</v>
      </c>
      <c r="G49" s="103" t="s">
        <v>577</v>
      </c>
      <c r="H49" s="103" t="s">
        <v>102</v>
      </c>
      <c r="I49" s="104">
        <v>59000.35</v>
      </c>
      <c r="J49" s="104">
        <v>2634</v>
      </c>
      <c r="K49" s="104">
        <v>0</v>
      </c>
      <c r="L49" s="104">
        <v>1554.069219</v>
      </c>
      <c r="M49" s="105">
        <v>1.8E-3</v>
      </c>
      <c r="N49" s="105">
        <v>2.3999999999999998E-3</v>
      </c>
      <c r="O49" s="105">
        <v>5.0000000000000001E-4</v>
      </c>
    </row>
    <row r="50" spans="2:15" s="100" customFormat="1">
      <c r="B50" s="103" t="s">
        <v>578</v>
      </c>
      <c r="C50" s="103" t="s">
        <v>579</v>
      </c>
      <c r="D50" s="103" t="s">
        <v>100</v>
      </c>
      <c r="E50" s="103" t="s">
        <v>123</v>
      </c>
      <c r="F50" s="103" t="s">
        <v>580</v>
      </c>
      <c r="G50" s="103" t="s">
        <v>577</v>
      </c>
      <c r="H50" s="103" t="s">
        <v>102</v>
      </c>
      <c r="I50" s="104">
        <v>46000</v>
      </c>
      <c r="J50" s="104">
        <v>3494</v>
      </c>
      <c r="K50" s="104">
        <v>15.65771</v>
      </c>
      <c r="L50" s="104">
        <v>1622.89771</v>
      </c>
      <c r="M50" s="105">
        <v>1E-3</v>
      </c>
      <c r="N50" s="105">
        <v>2.5000000000000001E-3</v>
      </c>
      <c r="O50" s="105">
        <v>5.0000000000000001E-4</v>
      </c>
    </row>
    <row r="51" spans="2:15" s="100" customFormat="1">
      <c r="B51" s="103" t="s">
        <v>581</v>
      </c>
      <c r="C51" s="103" t="s">
        <v>582</v>
      </c>
      <c r="D51" s="103" t="s">
        <v>100</v>
      </c>
      <c r="E51" s="103" t="s">
        <v>123</v>
      </c>
      <c r="F51" s="103" t="s">
        <v>583</v>
      </c>
      <c r="G51" s="103" t="s">
        <v>488</v>
      </c>
      <c r="H51" s="103" t="s">
        <v>102</v>
      </c>
      <c r="I51" s="104">
        <v>272722</v>
      </c>
      <c r="J51" s="104">
        <v>1368</v>
      </c>
      <c r="K51" s="104">
        <v>0</v>
      </c>
      <c r="L51" s="104">
        <v>3730.8369600000001</v>
      </c>
      <c r="M51" s="105">
        <v>4.4999999999999997E-3</v>
      </c>
      <c r="N51" s="105">
        <v>5.7000000000000002E-3</v>
      </c>
      <c r="O51" s="105">
        <v>1.1000000000000001E-3</v>
      </c>
    </row>
    <row r="52" spans="2:15" s="100" customFormat="1">
      <c r="B52" s="103" t="s">
        <v>584</v>
      </c>
      <c r="C52" s="103" t="s">
        <v>585</v>
      </c>
      <c r="D52" s="103" t="s">
        <v>100</v>
      </c>
      <c r="E52" s="103" t="s">
        <v>123</v>
      </c>
      <c r="F52" s="103" t="s">
        <v>586</v>
      </c>
      <c r="G52" s="103" t="s">
        <v>530</v>
      </c>
      <c r="H52" s="103" t="s">
        <v>102</v>
      </c>
      <c r="I52" s="104">
        <v>409714.29</v>
      </c>
      <c r="J52" s="104">
        <v>64.3</v>
      </c>
      <c r="K52" s="104">
        <v>0</v>
      </c>
      <c r="L52" s="104">
        <v>263.44628847000001</v>
      </c>
      <c r="M52" s="105">
        <v>2.3E-3</v>
      </c>
      <c r="N52" s="105">
        <v>4.0000000000000002E-4</v>
      </c>
      <c r="O52" s="105">
        <v>1E-4</v>
      </c>
    </row>
    <row r="53" spans="2:15" s="100" customFormat="1">
      <c r="B53" s="103" t="s">
        <v>587</v>
      </c>
      <c r="C53" s="103" t="s">
        <v>588</v>
      </c>
      <c r="D53" s="103" t="s">
        <v>100</v>
      </c>
      <c r="E53" s="103" t="s">
        <v>123</v>
      </c>
      <c r="F53" s="103" t="s">
        <v>589</v>
      </c>
      <c r="G53" s="103" t="s">
        <v>590</v>
      </c>
      <c r="H53" s="103" t="s">
        <v>102</v>
      </c>
      <c r="I53" s="104">
        <v>25240</v>
      </c>
      <c r="J53" s="104">
        <v>2490</v>
      </c>
      <c r="K53" s="104">
        <v>0</v>
      </c>
      <c r="L53" s="104">
        <v>628.476</v>
      </c>
      <c r="M53" s="105">
        <v>1.4E-3</v>
      </c>
      <c r="N53" s="105">
        <v>1E-3</v>
      </c>
      <c r="O53" s="105">
        <v>2.0000000000000001E-4</v>
      </c>
    </row>
    <row r="54" spans="2:15" s="100" customFormat="1">
      <c r="B54" s="103" t="s">
        <v>591</v>
      </c>
      <c r="C54" s="103" t="s">
        <v>592</v>
      </c>
      <c r="D54" s="103" t="s">
        <v>100</v>
      </c>
      <c r="E54" s="103" t="s">
        <v>123</v>
      </c>
      <c r="F54" s="103" t="s">
        <v>593</v>
      </c>
      <c r="G54" s="103" t="s">
        <v>339</v>
      </c>
      <c r="H54" s="103" t="s">
        <v>102</v>
      </c>
      <c r="I54" s="104">
        <v>68490</v>
      </c>
      <c r="J54" s="104">
        <v>16130</v>
      </c>
      <c r="K54" s="104">
        <v>0</v>
      </c>
      <c r="L54" s="104">
        <v>11047.437</v>
      </c>
      <c r="M54" s="105">
        <v>3.0999999999999999E-3</v>
      </c>
      <c r="N54" s="105">
        <v>1.7000000000000001E-2</v>
      </c>
      <c r="O54" s="105">
        <v>3.2000000000000002E-3</v>
      </c>
    </row>
    <row r="55" spans="2:15" s="100" customFormat="1">
      <c r="B55" s="103" t="s">
        <v>594</v>
      </c>
      <c r="C55" s="103" t="s">
        <v>595</v>
      </c>
      <c r="D55" s="103" t="s">
        <v>100</v>
      </c>
      <c r="E55" s="103" t="s">
        <v>123</v>
      </c>
      <c r="F55" s="103" t="s">
        <v>596</v>
      </c>
      <c r="G55" s="103" t="s">
        <v>597</v>
      </c>
      <c r="H55" s="103" t="s">
        <v>102</v>
      </c>
      <c r="I55" s="104">
        <v>600000</v>
      </c>
      <c r="J55" s="104">
        <v>68.099999999999994</v>
      </c>
      <c r="K55" s="104">
        <v>0</v>
      </c>
      <c r="L55" s="104">
        <v>408.6</v>
      </c>
      <c r="M55" s="105">
        <v>5.0000000000000001E-3</v>
      </c>
      <c r="N55" s="105">
        <v>5.9999999999999995E-4</v>
      </c>
      <c r="O55" s="105">
        <v>1E-4</v>
      </c>
    </row>
    <row r="56" spans="2:15" s="100" customFormat="1">
      <c r="B56" s="103" t="s">
        <v>598</v>
      </c>
      <c r="C56" s="103" t="s">
        <v>599</v>
      </c>
      <c r="D56" s="103" t="s">
        <v>100</v>
      </c>
      <c r="E56" s="103" t="s">
        <v>123</v>
      </c>
      <c r="F56" s="103" t="s">
        <v>600</v>
      </c>
      <c r="G56" s="103" t="s">
        <v>597</v>
      </c>
      <c r="H56" s="103" t="s">
        <v>102</v>
      </c>
      <c r="I56" s="104">
        <v>337500</v>
      </c>
      <c r="J56" s="104">
        <v>444.1</v>
      </c>
      <c r="K56" s="104">
        <v>0</v>
      </c>
      <c r="L56" s="104">
        <v>1498.8375000000001</v>
      </c>
      <c r="M56" s="105">
        <v>3.8999999999999998E-3</v>
      </c>
      <c r="N56" s="105">
        <v>2.3E-3</v>
      </c>
      <c r="O56" s="105">
        <v>4.0000000000000002E-4</v>
      </c>
    </row>
    <row r="57" spans="2:15" s="100" customFormat="1">
      <c r="B57" s="98" t="s">
        <v>601</v>
      </c>
      <c r="C57" s="99"/>
      <c r="D57" s="99"/>
      <c r="I57" s="101">
        <v>0</v>
      </c>
      <c r="K57" s="101">
        <v>0</v>
      </c>
      <c r="L57" s="101">
        <v>0</v>
      </c>
      <c r="N57" s="102">
        <v>0</v>
      </c>
      <c r="O57" s="102">
        <v>0</v>
      </c>
    </row>
    <row r="58" spans="2:15" s="100" customFormat="1">
      <c r="B58" s="103" t="s">
        <v>218</v>
      </c>
      <c r="C58" s="103" t="s">
        <v>218</v>
      </c>
      <c r="D58" s="99"/>
      <c r="G58" s="103" t="s">
        <v>218</v>
      </c>
      <c r="H58" s="103" t="s">
        <v>218</v>
      </c>
      <c r="I58" s="104">
        <v>0</v>
      </c>
      <c r="J58" s="104">
        <v>0</v>
      </c>
      <c r="L58" s="104">
        <v>0</v>
      </c>
      <c r="M58" s="105">
        <v>0</v>
      </c>
      <c r="N58" s="105">
        <v>0</v>
      </c>
      <c r="O58" s="105">
        <v>0</v>
      </c>
    </row>
    <row r="59" spans="2:15" s="100" customFormat="1">
      <c r="B59" s="98" t="s">
        <v>223</v>
      </c>
      <c r="C59" s="99"/>
      <c r="D59" s="99"/>
      <c r="I59" s="101">
        <v>1201100</v>
      </c>
      <c r="K59" s="101">
        <v>56.101039999999998</v>
      </c>
      <c r="L59" s="101">
        <v>265991.72234109999</v>
      </c>
      <c r="N59" s="102">
        <v>0.40889999999999999</v>
      </c>
      <c r="O59" s="102">
        <v>7.7799999999999994E-2</v>
      </c>
    </row>
    <row r="60" spans="2:15" s="100" customFormat="1">
      <c r="B60" s="98" t="s">
        <v>280</v>
      </c>
      <c r="C60" s="99"/>
      <c r="D60" s="99"/>
      <c r="I60" s="101">
        <v>46750</v>
      </c>
      <c r="K60" s="101">
        <v>0</v>
      </c>
      <c r="L60" s="101">
        <v>3892.428375</v>
      </c>
      <c r="N60" s="102">
        <v>6.0000000000000001E-3</v>
      </c>
      <c r="O60" s="102">
        <v>1.1000000000000001E-3</v>
      </c>
    </row>
    <row r="61" spans="2:15" s="100" customFormat="1">
      <c r="B61" s="103" t="s">
        <v>602</v>
      </c>
      <c r="C61" s="103" t="s">
        <v>603</v>
      </c>
      <c r="D61" s="103" t="s">
        <v>405</v>
      </c>
      <c r="E61" s="103" t="s">
        <v>406</v>
      </c>
      <c r="G61" s="103" t="s">
        <v>604</v>
      </c>
      <c r="H61" s="103" t="s">
        <v>106</v>
      </c>
      <c r="I61" s="104">
        <v>46750</v>
      </c>
      <c r="J61" s="104">
        <v>2350</v>
      </c>
      <c r="K61" s="104">
        <v>0</v>
      </c>
      <c r="L61" s="104">
        <v>3892.428375</v>
      </c>
      <c r="M61" s="105">
        <v>4.0000000000000002E-4</v>
      </c>
      <c r="N61" s="105">
        <v>6.0000000000000001E-3</v>
      </c>
      <c r="O61" s="105">
        <v>1.1000000000000001E-3</v>
      </c>
    </row>
    <row r="62" spans="2:15" s="100" customFormat="1">
      <c r="B62" s="98" t="s">
        <v>281</v>
      </c>
      <c r="C62" s="99"/>
      <c r="D62" s="99"/>
      <c r="I62" s="101">
        <v>1154350</v>
      </c>
      <c r="K62" s="101">
        <v>56.101039999999998</v>
      </c>
      <c r="L62" s="101">
        <v>262099.2939661</v>
      </c>
      <c r="N62" s="102">
        <v>0.40300000000000002</v>
      </c>
      <c r="O62" s="102">
        <v>7.6700000000000004E-2</v>
      </c>
    </row>
    <row r="63" spans="2:15" s="100" customFormat="1">
      <c r="B63" s="103" t="s">
        <v>605</v>
      </c>
      <c r="C63" s="103" t="s">
        <v>606</v>
      </c>
      <c r="D63" s="103" t="s">
        <v>405</v>
      </c>
      <c r="E63" s="103" t="s">
        <v>406</v>
      </c>
      <c r="F63" s="103" t="s">
        <v>607</v>
      </c>
      <c r="G63" s="103" t="s">
        <v>608</v>
      </c>
      <c r="H63" s="103" t="s">
        <v>106</v>
      </c>
      <c r="I63" s="104">
        <v>47000</v>
      </c>
      <c r="J63" s="104">
        <v>3020</v>
      </c>
      <c r="K63" s="104">
        <v>0</v>
      </c>
      <c r="L63" s="104">
        <v>5028.9341999999997</v>
      </c>
      <c r="M63" s="105">
        <v>0</v>
      </c>
      <c r="N63" s="105">
        <v>7.7000000000000002E-3</v>
      </c>
      <c r="O63" s="105">
        <v>1.5E-3</v>
      </c>
    </row>
    <row r="64" spans="2:15" s="100" customFormat="1">
      <c r="B64" s="103" t="s">
        <v>609</v>
      </c>
      <c r="C64" s="103" t="s">
        <v>610</v>
      </c>
      <c r="D64" s="103" t="s">
        <v>405</v>
      </c>
      <c r="E64" s="103" t="s">
        <v>406</v>
      </c>
      <c r="F64" s="103" t="s">
        <v>611</v>
      </c>
      <c r="G64" s="103" t="s">
        <v>608</v>
      </c>
      <c r="H64" s="103" t="s">
        <v>106</v>
      </c>
      <c r="I64" s="104">
        <v>33500</v>
      </c>
      <c r="J64" s="104">
        <v>4167</v>
      </c>
      <c r="K64" s="104">
        <v>0</v>
      </c>
      <c r="L64" s="104">
        <v>4945.8331349999999</v>
      </c>
      <c r="M64" s="105">
        <v>0</v>
      </c>
      <c r="N64" s="105">
        <v>7.6E-3</v>
      </c>
      <c r="O64" s="105">
        <v>1.4E-3</v>
      </c>
    </row>
    <row r="65" spans="2:15" s="100" customFormat="1">
      <c r="B65" s="103" t="s">
        <v>612</v>
      </c>
      <c r="C65" s="103" t="s">
        <v>613</v>
      </c>
      <c r="D65" s="103" t="s">
        <v>405</v>
      </c>
      <c r="E65" s="103" t="s">
        <v>406</v>
      </c>
      <c r="F65" s="103" t="s">
        <v>614</v>
      </c>
      <c r="G65" s="103" t="s">
        <v>608</v>
      </c>
      <c r="H65" s="103" t="s">
        <v>106</v>
      </c>
      <c r="I65" s="104">
        <v>13900</v>
      </c>
      <c r="J65" s="104">
        <v>10450</v>
      </c>
      <c r="K65" s="104">
        <v>0</v>
      </c>
      <c r="L65" s="104">
        <v>5146.38465</v>
      </c>
      <c r="M65" s="105">
        <v>0</v>
      </c>
      <c r="N65" s="105">
        <v>7.9000000000000008E-3</v>
      </c>
      <c r="O65" s="105">
        <v>1.5E-3</v>
      </c>
    </row>
    <row r="66" spans="2:15" s="100" customFormat="1">
      <c r="B66" s="103" t="s">
        <v>615</v>
      </c>
      <c r="C66" s="103" t="s">
        <v>616</v>
      </c>
      <c r="D66" s="103" t="s">
        <v>405</v>
      </c>
      <c r="E66" s="103" t="s">
        <v>406</v>
      </c>
      <c r="F66" s="103" t="s">
        <v>617</v>
      </c>
      <c r="G66" s="103" t="s">
        <v>608</v>
      </c>
      <c r="H66" s="103" t="s">
        <v>106</v>
      </c>
      <c r="I66" s="104">
        <v>36740</v>
      </c>
      <c r="J66" s="104">
        <v>4022</v>
      </c>
      <c r="K66" s="104">
        <v>0</v>
      </c>
      <c r="L66" s="104">
        <v>5235.4301604000002</v>
      </c>
      <c r="M66" s="105">
        <v>0</v>
      </c>
      <c r="N66" s="105">
        <v>8.0000000000000002E-3</v>
      </c>
      <c r="O66" s="105">
        <v>1.5E-3</v>
      </c>
    </row>
    <row r="67" spans="2:15" s="100" customFormat="1">
      <c r="B67" s="103" t="s">
        <v>618</v>
      </c>
      <c r="C67" s="103" t="s">
        <v>619</v>
      </c>
      <c r="D67" s="103" t="s">
        <v>620</v>
      </c>
      <c r="E67" s="103" t="s">
        <v>406</v>
      </c>
      <c r="F67" s="103" t="s">
        <v>621</v>
      </c>
      <c r="G67" s="103" t="s">
        <v>622</v>
      </c>
      <c r="H67" s="103" t="s">
        <v>113</v>
      </c>
      <c r="I67" s="104">
        <v>215000</v>
      </c>
      <c r="J67" s="104">
        <v>126.25</v>
      </c>
      <c r="K67" s="104">
        <v>0</v>
      </c>
      <c r="L67" s="104">
        <v>1075.40823125</v>
      </c>
      <c r="M67" s="105">
        <v>2.0000000000000001E-4</v>
      </c>
      <c r="N67" s="105">
        <v>1.6999999999999999E-3</v>
      </c>
      <c r="O67" s="105">
        <v>2.9999999999999997E-4</v>
      </c>
    </row>
    <row r="68" spans="2:15" s="100" customFormat="1">
      <c r="B68" s="103" t="s">
        <v>623</v>
      </c>
      <c r="C68" s="103" t="s">
        <v>624</v>
      </c>
      <c r="D68" s="103" t="s">
        <v>123</v>
      </c>
      <c r="E68" s="103" t="s">
        <v>406</v>
      </c>
      <c r="F68" s="103" t="s">
        <v>625</v>
      </c>
      <c r="G68" s="103" t="s">
        <v>462</v>
      </c>
      <c r="H68" s="103" t="s">
        <v>110</v>
      </c>
      <c r="I68" s="104">
        <v>21900</v>
      </c>
      <c r="J68" s="104">
        <v>4857</v>
      </c>
      <c r="K68" s="104">
        <v>0</v>
      </c>
      <c r="L68" s="104">
        <v>3707.7862014000002</v>
      </c>
      <c r="M68" s="105">
        <v>0</v>
      </c>
      <c r="N68" s="105">
        <v>5.7000000000000002E-3</v>
      </c>
      <c r="O68" s="105">
        <v>1.1000000000000001E-3</v>
      </c>
    </row>
    <row r="69" spans="2:15" s="100" customFormat="1">
      <c r="B69" s="103" t="s">
        <v>626</v>
      </c>
      <c r="C69" s="103" t="s">
        <v>627</v>
      </c>
      <c r="D69" s="103" t="s">
        <v>123</v>
      </c>
      <c r="E69" s="103" t="s">
        <v>406</v>
      </c>
      <c r="F69" s="103" t="s">
        <v>628</v>
      </c>
      <c r="G69" s="103" t="s">
        <v>462</v>
      </c>
      <c r="H69" s="103" t="s">
        <v>110</v>
      </c>
      <c r="I69" s="104">
        <v>24700</v>
      </c>
      <c r="J69" s="104">
        <v>4522</v>
      </c>
      <c r="K69" s="104">
        <v>0</v>
      </c>
      <c r="L69" s="104">
        <v>3893.4085372</v>
      </c>
      <c r="M69" s="105">
        <v>0</v>
      </c>
      <c r="N69" s="105">
        <v>6.0000000000000001E-3</v>
      </c>
      <c r="O69" s="105">
        <v>1.1000000000000001E-3</v>
      </c>
    </row>
    <row r="70" spans="2:15" s="100" customFormat="1">
      <c r="B70" s="103" t="s">
        <v>629</v>
      </c>
      <c r="C70" s="103" t="s">
        <v>630</v>
      </c>
      <c r="D70" s="103" t="s">
        <v>123</v>
      </c>
      <c r="E70" s="103" t="s">
        <v>406</v>
      </c>
      <c r="F70" s="103" t="s">
        <v>631</v>
      </c>
      <c r="G70" s="103" t="s">
        <v>632</v>
      </c>
      <c r="H70" s="103" t="s">
        <v>202</v>
      </c>
      <c r="I70" s="104">
        <v>164500</v>
      </c>
      <c r="J70" s="104">
        <v>13850</v>
      </c>
      <c r="K70" s="104">
        <v>0</v>
      </c>
      <c r="L70" s="104">
        <v>7570.8739750000004</v>
      </c>
      <c r="M70" s="105">
        <v>2.9999999999999997E-4</v>
      </c>
      <c r="N70" s="105">
        <v>1.1599999999999999E-2</v>
      </c>
      <c r="O70" s="105">
        <v>2.2000000000000001E-3</v>
      </c>
    </row>
    <row r="71" spans="2:15" s="100" customFormat="1">
      <c r="B71" s="103" t="s">
        <v>633</v>
      </c>
      <c r="C71" s="103" t="s">
        <v>634</v>
      </c>
      <c r="D71" s="103" t="s">
        <v>123</v>
      </c>
      <c r="E71" s="103" t="s">
        <v>406</v>
      </c>
      <c r="F71" s="103" t="s">
        <v>635</v>
      </c>
      <c r="G71" s="103" t="s">
        <v>636</v>
      </c>
      <c r="H71" s="103" t="s">
        <v>200</v>
      </c>
      <c r="I71" s="104">
        <v>67800</v>
      </c>
      <c r="J71" s="104">
        <v>10708</v>
      </c>
      <c r="K71" s="104">
        <v>0</v>
      </c>
      <c r="L71" s="104">
        <v>26345.175091199999</v>
      </c>
      <c r="M71" s="105">
        <v>0</v>
      </c>
      <c r="N71" s="105">
        <v>4.0500000000000001E-2</v>
      </c>
      <c r="O71" s="105">
        <v>7.7000000000000002E-3</v>
      </c>
    </row>
    <row r="72" spans="2:15" s="100" customFormat="1">
      <c r="B72" s="103" t="s">
        <v>637</v>
      </c>
      <c r="C72" s="103" t="s">
        <v>638</v>
      </c>
      <c r="D72" s="103" t="s">
        <v>405</v>
      </c>
      <c r="E72" s="103" t="s">
        <v>406</v>
      </c>
      <c r="F72" s="103" t="s">
        <v>639</v>
      </c>
      <c r="G72" s="103" t="s">
        <v>640</v>
      </c>
      <c r="H72" s="103" t="s">
        <v>106</v>
      </c>
      <c r="I72" s="104">
        <v>22000</v>
      </c>
      <c r="J72" s="104">
        <v>27594</v>
      </c>
      <c r="K72" s="104">
        <v>0</v>
      </c>
      <c r="L72" s="104">
        <v>21508.419239999999</v>
      </c>
      <c r="M72" s="105">
        <v>0</v>
      </c>
      <c r="N72" s="105">
        <v>3.3099999999999997E-2</v>
      </c>
      <c r="O72" s="105">
        <v>6.3E-3</v>
      </c>
    </row>
    <row r="73" spans="2:15" s="100" customFormat="1">
      <c r="B73" s="103" t="s">
        <v>641</v>
      </c>
      <c r="C73" s="103" t="s">
        <v>642</v>
      </c>
      <c r="D73" s="103" t="s">
        <v>405</v>
      </c>
      <c r="E73" s="103" t="s">
        <v>406</v>
      </c>
      <c r="F73" s="103" t="s">
        <v>643</v>
      </c>
      <c r="G73" s="103" t="s">
        <v>604</v>
      </c>
      <c r="H73" s="103" t="s">
        <v>106</v>
      </c>
      <c r="I73" s="104">
        <v>18475</v>
      </c>
      <c r="J73" s="104">
        <v>33389</v>
      </c>
      <c r="K73" s="104">
        <v>56.101039999999998</v>
      </c>
      <c r="L73" s="104">
        <v>21911.51372825</v>
      </c>
      <c r="M73" s="105">
        <v>1E-4</v>
      </c>
      <c r="N73" s="105">
        <v>3.3700000000000001E-2</v>
      </c>
      <c r="O73" s="105">
        <v>6.4000000000000003E-3</v>
      </c>
    </row>
    <row r="74" spans="2:15" s="100" customFormat="1">
      <c r="B74" s="103" t="s">
        <v>644</v>
      </c>
      <c r="C74" s="103" t="s">
        <v>645</v>
      </c>
      <c r="D74" s="103" t="s">
        <v>123</v>
      </c>
      <c r="E74" s="103" t="s">
        <v>406</v>
      </c>
      <c r="F74" s="103" t="s">
        <v>646</v>
      </c>
      <c r="G74" s="103" t="s">
        <v>604</v>
      </c>
      <c r="H74" s="103" t="s">
        <v>201</v>
      </c>
      <c r="I74" s="104">
        <v>425</v>
      </c>
      <c r="J74" s="104">
        <v>1386500</v>
      </c>
      <c r="K74" s="104">
        <v>0</v>
      </c>
      <c r="L74" s="104">
        <v>2761.8733375000002</v>
      </c>
      <c r="M74" s="105">
        <v>1E-4</v>
      </c>
      <c r="N74" s="105">
        <v>4.1999999999999997E-3</v>
      </c>
      <c r="O74" s="105">
        <v>8.0000000000000004E-4</v>
      </c>
    </row>
    <row r="75" spans="2:15" s="100" customFormat="1">
      <c r="B75" s="103" t="s">
        <v>647</v>
      </c>
      <c r="C75" s="103" t="s">
        <v>648</v>
      </c>
      <c r="D75" s="103" t="s">
        <v>405</v>
      </c>
      <c r="E75" s="103" t="s">
        <v>406</v>
      </c>
      <c r="F75" s="103" t="s">
        <v>649</v>
      </c>
      <c r="G75" s="103" t="s">
        <v>650</v>
      </c>
      <c r="H75" s="103" t="s">
        <v>106</v>
      </c>
      <c r="I75" s="104">
        <v>48475</v>
      </c>
      <c r="J75" s="104">
        <v>16408</v>
      </c>
      <c r="K75" s="104">
        <v>0</v>
      </c>
      <c r="L75" s="104">
        <v>28180.235454000001</v>
      </c>
      <c r="M75" s="105">
        <v>1E-4</v>
      </c>
      <c r="N75" s="105">
        <v>4.3299999999999998E-2</v>
      </c>
      <c r="O75" s="105">
        <v>8.2000000000000007E-3</v>
      </c>
    </row>
    <row r="76" spans="2:15" s="100" customFormat="1">
      <c r="B76" s="103" t="s">
        <v>651</v>
      </c>
      <c r="C76" s="103" t="s">
        <v>652</v>
      </c>
      <c r="D76" s="103" t="s">
        <v>653</v>
      </c>
      <c r="E76" s="103" t="s">
        <v>406</v>
      </c>
      <c r="F76" s="103" t="s">
        <v>654</v>
      </c>
      <c r="G76" s="103" t="s">
        <v>408</v>
      </c>
      <c r="H76" s="103" t="s">
        <v>106</v>
      </c>
      <c r="I76" s="104">
        <v>23890</v>
      </c>
      <c r="J76" s="104">
        <v>17</v>
      </c>
      <c r="K76" s="104">
        <v>0</v>
      </c>
      <c r="L76" s="104">
        <v>14.389185899999999</v>
      </c>
      <c r="M76" s="105">
        <v>2.9999999999999997E-4</v>
      </c>
      <c r="N76" s="105">
        <v>0</v>
      </c>
      <c r="O76" s="105">
        <v>0</v>
      </c>
    </row>
    <row r="77" spans="2:15" s="100" customFormat="1">
      <c r="B77" s="103" t="s">
        <v>655</v>
      </c>
      <c r="C77" s="103" t="s">
        <v>656</v>
      </c>
      <c r="D77" s="103" t="s">
        <v>405</v>
      </c>
      <c r="E77" s="103" t="s">
        <v>406</v>
      </c>
      <c r="F77" s="103" t="s">
        <v>657</v>
      </c>
      <c r="G77" s="103" t="s">
        <v>439</v>
      </c>
      <c r="H77" s="103" t="s">
        <v>106</v>
      </c>
      <c r="I77" s="104">
        <v>19000</v>
      </c>
      <c r="J77" s="104">
        <v>8137</v>
      </c>
      <c r="K77" s="104">
        <v>0</v>
      </c>
      <c r="L77" s="104">
        <v>5477.5842899999998</v>
      </c>
      <c r="M77" s="105">
        <v>8.0000000000000004E-4</v>
      </c>
      <c r="N77" s="105">
        <v>8.3999999999999995E-3</v>
      </c>
      <c r="O77" s="105">
        <v>1.6000000000000001E-3</v>
      </c>
    </row>
    <row r="78" spans="2:15" s="100" customFormat="1">
      <c r="B78" s="103" t="s">
        <v>658</v>
      </c>
      <c r="C78" s="103" t="s">
        <v>659</v>
      </c>
      <c r="D78" s="103" t="s">
        <v>123</v>
      </c>
      <c r="E78" s="103" t="s">
        <v>406</v>
      </c>
      <c r="F78" s="103" t="s">
        <v>660</v>
      </c>
      <c r="G78" s="103" t="s">
        <v>661</v>
      </c>
      <c r="H78" s="103" t="s">
        <v>110</v>
      </c>
      <c r="I78" s="104">
        <v>185500</v>
      </c>
      <c r="J78" s="104">
        <v>2271</v>
      </c>
      <c r="K78" s="104">
        <v>0</v>
      </c>
      <c r="L78" s="104">
        <v>14684.647089</v>
      </c>
      <c r="M78" s="105">
        <v>1E-4</v>
      </c>
      <c r="N78" s="105">
        <v>2.2599999999999999E-2</v>
      </c>
      <c r="O78" s="105">
        <v>4.3E-3</v>
      </c>
    </row>
    <row r="79" spans="2:15" s="100" customFormat="1">
      <c r="B79" s="103" t="s">
        <v>662</v>
      </c>
      <c r="C79" s="103" t="s">
        <v>663</v>
      </c>
      <c r="D79" s="103" t="s">
        <v>405</v>
      </c>
      <c r="E79" s="103" t="s">
        <v>406</v>
      </c>
      <c r="F79" s="103" t="s">
        <v>664</v>
      </c>
      <c r="G79" s="103" t="s">
        <v>661</v>
      </c>
      <c r="H79" s="103" t="s">
        <v>106</v>
      </c>
      <c r="I79" s="104">
        <v>31250</v>
      </c>
      <c r="J79" s="104">
        <v>6856</v>
      </c>
      <c r="K79" s="104">
        <v>0</v>
      </c>
      <c r="L79" s="104">
        <v>7590.8774999999996</v>
      </c>
      <c r="M79" s="105">
        <v>0</v>
      </c>
      <c r="N79" s="105">
        <v>1.17E-2</v>
      </c>
      <c r="O79" s="105">
        <v>2.2000000000000001E-3</v>
      </c>
    </row>
    <row r="80" spans="2:15" s="100" customFormat="1">
      <c r="B80" s="103" t="s">
        <v>665</v>
      </c>
      <c r="C80" s="103" t="s">
        <v>666</v>
      </c>
      <c r="D80" s="103" t="s">
        <v>405</v>
      </c>
      <c r="E80" s="103" t="s">
        <v>406</v>
      </c>
      <c r="F80" s="103" t="s">
        <v>667</v>
      </c>
      <c r="G80" s="103" t="s">
        <v>668</v>
      </c>
      <c r="H80" s="103" t="s">
        <v>106</v>
      </c>
      <c r="I80" s="104">
        <v>47000</v>
      </c>
      <c r="J80" s="104">
        <v>23290</v>
      </c>
      <c r="K80" s="104">
        <v>0</v>
      </c>
      <c r="L80" s="104">
        <v>38782.740899999997</v>
      </c>
      <c r="M80" s="105">
        <v>0</v>
      </c>
      <c r="N80" s="105">
        <v>5.96E-2</v>
      </c>
      <c r="O80" s="105">
        <v>1.1299999999999999E-2</v>
      </c>
    </row>
    <row r="81" spans="2:15" s="100" customFormat="1">
      <c r="B81" s="103" t="s">
        <v>669</v>
      </c>
      <c r="C81" s="103" t="s">
        <v>670</v>
      </c>
      <c r="D81" s="103" t="s">
        <v>405</v>
      </c>
      <c r="E81" s="103" t="s">
        <v>406</v>
      </c>
      <c r="F81" s="103" t="s">
        <v>671</v>
      </c>
      <c r="G81" s="103" t="s">
        <v>672</v>
      </c>
      <c r="H81" s="103" t="s">
        <v>106</v>
      </c>
      <c r="I81" s="104">
        <v>70150</v>
      </c>
      <c r="J81" s="104">
        <v>13820</v>
      </c>
      <c r="K81" s="104">
        <v>0</v>
      </c>
      <c r="L81" s="104">
        <v>34348.428390000001</v>
      </c>
      <c r="M81" s="105">
        <v>0</v>
      </c>
      <c r="N81" s="105">
        <v>5.28E-2</v>
      </c>
      <c r="O81" s="105">
        <v>1.01E-2</v>
      </c>
    </row>
    <row r="82" spans="2:15" s="100" customFormat="1">
      <c r="B82" s="103" t="s">
        <v>673</v>
      </c>
      <c r="C82" s="103" t="s">
        <v>674</v>
      </c>
      <c r="D82" s="103" t="s">
        <v>414</v>
      </c>
      <c r="E82" s="103" t="s">
        <v>406</v>
      </c>
      <c r="F82" s="103" t="s">
        <v>675</v>
      </c>
      <c r="G82" s="103" t="s">
        <v>672</v>
      </c>
      <c r="H82" s="103" t="s">
        <v>106</v>
      </c>
      <c r="I82" s="104">
        <v>3145</v>
      </c>
      <c r="J82" s="104">
        <v>92200</v>
      </c>
      <c r="K82" s="104">
        <v>0</v>
      </c>
      <c r="L82" s="104">
        <v>10273.60167</v>
      </c>
      <c r="M82" s="105">
        <v>0</v>
      </c>
      <c r="N82" s="105">
        <v>1.5800000000000002E-2</v>
      </c>
      <c r="O82" s="105">
        <v>3.0000000000000001E-3</v>
      </c>
    </row>
    <row r="83" spans="2:15" s="100" customFormat="1">
      <c r="B83" s="103" t="s">
        <v>676</v>
      </c>
      <c r="C83" s="103" t="s">
        <v>677</v>
      </c>
      <c r="D83" s="103" t="s">
        <v>405</v>
      </c>
      <c r="E83" s="103" t="s">
        <v>406</v>
      </c>
      <c r="F83" s="103" t="s">
        <v>678</v>
      </c>
      <c r="G83" s="103" t="s">
        <v>672</v>
      </c>
      <c r="H83" s="103" t="s">
        <v>106</v>
      </c>
      <c r="I83" s="104">
        <v>60000</v>
      </c>
      <c r="J83" s="104">
        <v>6405</v>
      </c>
      <c r="K83" s="104">
        <v>0</v>
      </c>
      <c r="L83" s="104">
        <v>13615.749</v>
      </c>
      <c r="M83" s="105">
        <v>0</v>
      </c>
      <c r="N83" s="105">
        <v>2.0899999999999998E-2</v>
      </c>
      <c r="O83" s="105">
        <v>4.0000000000000001E-3</v>
      </c>
    </row>
    <row r="84" spans="2:15" s="100" customFormat="1">
      <c r="B84" s="103" t="s">
        <v>225</v>
      </c>
      <c r="C84" s="99"/>
      <c r="D84" s="99"/>
    </row>
    <row r="85" spans="2:15" s="100" customFormat="1">
      <c r="B85" s="103" t="s">
        <v>274</v>
      </c>
      <c r="C85" s="99"/>
      <c r="D85" s="99"/>
    </row>
    <row r="86" spans="2:15" s="100" customFormat="1">
      <c r="B86" s="103" t="s">
        <v>275</v>
      </c>
      <c r="C86" s="99"/>
      <c r="D86" s="99"/>
    </row>
    <row r="87" spans="2:15" s="100" customFormat="1">
      <c r="B87" s="103" t="s">
        <v>276</v>
      </c>
      <c r="C87" s="99"/>
      <c r="D87" s="99"/>
    </row>
    <row r="88" spans="2:15" s="100" customFormat="1">
      <c r="B88" s="103" t="s">
        <v>277</v>
      </c>
      <c r="C88" s="99"/>
      <c r="D88" s="99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4184340</v>
      </c>
      <c r="I11" s="7"/>
      <c r="J11" s="75">
        <v>108.05199</v>
      </c>
      <c r="K11" s="75">
        <v>362310.79545119999</v>
      </c>
      <c r="L11" s="7"/>
      <c r="M11" s="76">
        <v>1</v>
      </c>
      <c r="N11" s="76">
        <v>0.106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3450000</v>
      </c>
      <c r="J12" s="81">
        <v>0</v>
      </c>
      <c r="K12" s="81">
        <v>162551.47500000001</v>
      </c>
      <c r="M12" s="80">
        <v>0.44869999999999999</v>
      </c>
      <c r="N12" s="80">
        <v>4.7600000000000003E-2</v>
      </c>
    </row>
    <row r="13" spans="2:63">
      <c r="B13" s="79" t="s">
        <v>679</v>
      </c>
      <c r="D13" s="16"/>
      <c r="E13" s="16"/>
      <c r="F13" s="16"/>
      <c r="G13" s="16"/>
      <c r="H13" s="81">
        <v>970000</v>
      </c>
      <c r="J13" s="81">
        <v>0</v>
      </c>
      <c r="K13" s="81">
        <v>24123.9</v>
      </c>
      <c r="M13" s="80">
        <v>6.6600000000000006E-2</v>
      </c>
      <c r="N13" s="80">
        <v>7.1000000000000004E-3</v>
      </c>
    </row>
    <row r="14" spans="2:63">
      <c r="B14" t="s">
        <v>680</v>
      </c>
      <c r="C14" t="s">
        <v>681</v>
      </c>
      <c r="D14" t="s">
        <v>100</v>
      </c>
      <c r="E14" t="s">
        <v>682</v>
      </c>
      <c r="F14" t="s">
        <v>683</v>
      </c>
      <c r="G14" t="s">
        <v>102</v>
      </c>
      <c r="H14" s="77">
        <v>970000</v>
      </c>
      <c r="I14" s="77">
        <v>2487</v>
      </c>
      <c r="J14" s="77">
        <v>0</v>
      </c>
      <c r="K14" s="77">
        <v>24123.9</v>
      </c>
      <c r="L14" s="78">
        <v>1.3899999999999999E-2</v>
      </c>
      <c r="M14" s="78">
        <v>6.6600000000000006E-2</v>
      </c>
      <c r="N14" s="78">
        <v>7.1000000000000004E-3</v>
      </c>
    </row>
    <row r="15" spans="2:63">
      <c r="B15" s="79" t="s">
        <v>684</v>
      </c>
      <c r="D15" s="16"/>
      <c r="E15" s="16"/>
      <c r="F15" s="16"/>
      <c r="G15" s="16"/>
      <c r="H15" s="81">
        <v>2480000</v>
      </c>
      <c r="J15" s="81">
        <v>0</v>
      </c>
      <c r="K15" s="81">
        <v>138427.57500000001</v>
      </c>
      <c r="M15" s="80">
        <v>0.3821</v>
      </c>
      <c r="N15" s="80">
        <v>4.0500000000000001E-2</v>
      </c>
    </row>
    <row r="16" spans="2:63">
      <c r="B16" t="s">
        <v>685</v>
      </c>
      <c r="C16" t="s">
        <v>686</v>
      </c>
      <c r="D16" t="s">
        <v>100</v>
      </c>
      <c r="E16" t="s">
        <v>682</v>
      </c>
      <c r="F16" t="s">
        <v>683</v>
      </c>
      <c r="G16" t="s">
        <v>102</v>
      </c>
      <c r="H16" s="77">
        <v>1457500</v>
      </c>
      <c r="I16" s="77">
        <v>4781</v>
      </c>
      <c r="J16" s="77">
        <v>0</v>
      </c>
      <c r="K16" s="77">
        <v>69683.074999999997</v>
      </c>
      <c r="L16" s="78">
        <v>4.7E-2</v>
      </c>
      <c r="M16" s="78">
        <v>0.1923</v>
      </c>
      <c r="N16" s="78">
        <v>2.0400000000000001E-2</v>
      </c>
    </row>
    <row r="17" spans="2:14">
      <c r="B17" t="s">
        <v>687</v>
      </c>
      <c r="C17" t="s">
        <v>688</v>
      </c>
      <c r="D17" t="s">
        <v>100</v>
      </c>
      <c r="E17" t="s">
        <v>689</v>
      </c>
      <c r="F17" t="s">
        <v>683</v>
      </c>
      <c r="G17" t="s">
        <v>102</v>
      </c>
      <c r="H17" s="77">
        <v>857500</v>
      </c>
      <c r="I17" s="77">
        <v>5500</v>
      </c>
      <c r="J17" s="77">
        <v>0</v>
      </c>
      <c r="K17" s="77">
        <v>47162.5</v>
      </c>
      <c r="L17" s="78">
        <v>4.1200000000000001E-2</v>
      </c>
      <c r="M17" s="78">
        <v>0.13020000000000001</v>
      </c>
      <c r="N17" s="78">
        <v>1.38E-2</v>
      </c>
    </row>
    <row r="18" spans="2:14">
      <c r="B18" t="s">
        <v>690</v>
      </c>
      <c r="C18" t="s">
        <v>691</v>
      </c>
      <c r="D18" t="s">
        <v>100</v>
      </c>
      <c r="E18" t="s">
        <v>692</v>
      </c>
      <c r="F18" t="s">
        <v>683</v>
      </c>
      <c r="G18" t="s">
        <v>102</v>
      </c>
      <c r="H18" s="77">
        <v>165000</v>
      </c>
      <c r="I18" s="77">
        <v>13080</v>
      </c>
      <c r="J18" s="77">
        <v>0</v>
      </c>
      <c r="K18" s="77">
        <v>21582</v>
      </c>
      <c r="L18" s="78">
        <v>3.3399999999999999E-2</v>
      </c>
      <c r="M18" s="78">
        <v>5.96E-2</v>
      </c>
      <c r="N18" s="78">
        <v>6.3E-3</v>
      </c>
    </row>
    <row r="19" spans="2:14">
      <c r="B19" s="79" t="s">
        <v>693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694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402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695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223</v>
      </c>
      <c r="D27" s="16"/>
      <c r="E27" s="16"/>
      <c r="F27" s="16"/>
      <c r="G27" s="16"/>
      <c r="H27" s="81">
        <v>734340</v>
      </c>
      <c r="J27" s="81">
        <v>108.05199</v>
      </c>
      <c r="K27" s="81">
        <v>199759.32045120001</v>
      </c>
      <c r="M27" s="80">
        <v>0.55130000000000001</v>
      </c>
      <c r="N27" s="80">
        <v>5.8500000000000003E-2</v>
      </c>
    </row>
    <row r="28" spans="2:14">
      <c r="B28" s="79" t="s">
        <v>696</v>
      </c>
      <c r="D28" s="16"/>
      <c r="E28" s="16"/>
      <c r="F28" s="16"/>
      <c r="G28" s="16"/>
      <c r="H28" s="81">
        <v>734340</v>
      </c>
      <c r="J28" s="81">
        <v>108.05199</v>
      </c>
      <c r="K28" s="81">
        <v>199759.32045120001</v>
      </c>
      <c r="M28" s="80">
        <v>0.55130000000000001</v>
      </c>
      <c r="N28" s="80">
        <v>5.8500000000000003E-2</v>
      </c>
    </row>
    <row r="29" spans="2:14">
      <c r="B29" t="s">
        <v>697</v>
      </c>
      <c r="C29" t="s">
        <v>698</v>
      </c>
      <c r="D29" t="s">
        <v>405</v>
      </c>
      <c r="E29" t="s">
        <v>699</v>
      </c>
      <c r="F29" t="s">
        <v>683</v>
      </c>
      <c r="G29" t="s">
        <v>106</v>
      </c>
      <c r="H29" s="77">
        <v>179800</v>
      </c>
      <c r="I29" s="77">
        <v>4736</v>
      </c>
      <c r="J29" s="77">
        <v>0</v>
      </c>
      <c r="K29" s="77">
        <v>30169.807104</v>
      </c>
      <c r="L29" s="78">
        <v>1E-4</v>
      </c>
      <c r="M29" s="78">
        <v>8.3299999999999999E-2</v>
      </c>
      <c r="N29" s="78">
        <v>8.8000000000000005E-3</v>
      </c>
    </row>
    <row r="30" spans="2:14">
      <c r="B30" t="s">
        <v>700</v>
      </c>
      <c r="C30" t="s">
        <v>701</v>
      </c>
      <c r="D30" t="s">
        <v>405</v>
      </c>
      <c r="E30" t="s">
        <v>702</v>
      </c>
      <c r="F30" t="s">
        <v>683</v>
      </c>
      <c r="G30" t="s">
        <v>106</v>
      </c>
      <c r="H30" s="77">
        <v>412000</v>
      </c>
      <c r="I30" s="77">
        <v>2826</v>
      </c>
      <c r="J30" s="77">
        <v>0</v>
      </c>
      <c r="K30" s="77">
        <v>41251.574159999996</v>
      </c>
      <c r="L30" s="78">
        <v>2.9999999999999997E-4</v>
      </c>
      <c r="M30" s="78">
        <v>0.1139</v>
      </c>
      <c r="N30" s="78">
        <v>1.21E-2</v>
      </c>
    </row>
    <row r="31" spans="2:14">
      <c r="B31" t="s">
        <v>703</v>
      </c>
      <c r="C31" t="s">
        <v>704</v>
      </c>
      <c r="D31" t="s">
        <v>653</v>
      </c>
      <c r="E31" t="s">
        <v>705</v>
      </c>
      <c r="F31" t="s">
        <v>683</v>
      </c>
      <c r="G31" t="s">
        <v>106</v>
      </c>
      <c r="H31" s="77">
        <v>77540</v>
      </c>
      <c r="I31" s="77">
        <v>26726</v>
      </c>
      <c r="J31" s="77">
        <v>108.05199</v>
      </c>
      <c r="K31" s="77">
        <v>73530.847027199998</v>
      </c>
      <c r="L31" s="78">
        <v>0</v>
      </c>
      <c r="M31" s="78">
        <v>0.2029</v>
      </c>
      <c r="N31" s="78">
        <v>2.1499999999999998E-2</v>
      </c>
    </row>
    <row r="32" spans="2:14">
      <c r="B32" t="s">
        <v>706</v>
      </c>
      <c r="C32" t="s">
        <v>707</v>
      </c>
      <c r="D32" t="s">
        <v>405</v>
      </c>
      <c r="E32" t="s">
        <v>708</v>
      </c>
      <c r="F32" t="s">
        <v>683</v>
      </c>
      <c r="G32" t="s">
        <v>106</v>
      </c>
      <c r="H32" s="77">
        <v>41000</v>
      </c>
      <c r="I32" s="77">
        <v>18512</v>
      </c>
      <c r="J32" s="77">
        <v>0</v>
      </c>
      <c r="K32" s="77">
        <v>26891.08656</v>
      </c>
      <c r="L32" s="78">
        <v>0</v>
      </c>
      <c r="M32" s="78">
        <v>7.4200000000000002E-2</v>
      </c>
      <c r="N32" s="78">
        <v>7.9000000000000008E-3</v>
      </c>
    </row>
    <row r="33" spans="2:14">
      <c r="B33" t="s">
        <v>709</v>
      </c>
      <c r="C33" t="s">
        <v>710</v>
      </c>
      <c r="D33" t="s">
        <v>405</v>
      </c>
      <c r="E33" t="s">
        <v>711</v>
      </c>
      <c r="F33" t="s">
        <v>683</v>
      </c>
      <c r="G33" t="s">
        <v>106</v>
      </c>
      <c r="H33" s="77">
        <v>24000</v>
      </c>
      <c r="I33" s="77">
        <v>32830</v>
      </c>
      <c r="J33" s="77">
        <v>0</v>
      </c>
      <c r="K33" s="77">
        <v>27916.0056</v>
      </c>
      <c r="L33" s="78">
        <v>0</v>
      </c>
      <c r="M33" s="78">
        <v>7.6999999999999999E-2</v>
      </c>
      <c r="N33" s="78">
        <v>8.2000000000000007E-3</v>
      </c>
    </row>
    <row r="34" spans="2:14">
      <c r="B34" s="79" t="s">
        <v>712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218</v>
      </c>
      <c r="C35" t="s">
        <v>218</v>
      </c>
      <c r="D35" s="16"/>
      <c r="E35" s="16"/>
      <c r="F35" t="s">
        <v>218</v>
      </c>
      <c r="G35" t="s">
        <v>218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402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218</v>
      </c>
      <c r="C37" t="s">
        <v>218</v>
      </c>
      <c r="D37" s="16"/>
      <c r="E37" s="16"/>
      <c r="F37" t="s">
        <v>218</v>
      </c>
      <c r="G37" t="s">
        <v>218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695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218</v>
      </c>
      <c r="C39" t="s">
        <v>218</v>
      </c>
      <c r="D39" s="16"/>
      <c r="E39" s="16"/>
      <c r="F39" t="s">
        <v>218</v>
      </c>
      <c r="G39" t="s">
        <v>218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225</v>
      </c>
      <c r="D40" s="16"/>
      <c r="E40" s="16"/>
      <c r="F40" s="16"/>
      <c r="G40" s="16"/>
    </row>
    <row r="41" spans="2:14">
      <c r="B41" t="s">
        <v>274</v>
      </c>
      <c r="D41" s="16"/>
      <c r="E41" s="16"/>
      <c r="F41" s="16"/>
      <c r="G41" s="16"/>
    </row>
    <row r="42" spans="2:14">
      <c r="B42" t="s">
        <v>275</v>
      </c>
      <c r="D42" s="16"/>
      <c r="E42" s="16"/>
      <c r="F42" s="16"/>
      <c r="G42" s="16"/>
    </row>
    <row r="43" spans="2:14">
      <c r="B43" t="s">
        <v>276</v>
      </c>
      <c r="D43" s="16"/>
      <c r="E43" s="16"/>
      <c r="F43" s="16"/>
      <c r="G43" s="16"/>
    </row>
    <row r="44" spans="2:14">
      <c r="B44" t="s">
        <v>277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25040690.649999999</v>
      </c>
      <c r="K11" s="7"/>
      <c r="L11" s="75">
        <v>122052.04401997379</v>
      </c>
      <c r="M11" s="7"/>
      <c r="N11" s="76">
        <v>1</v>
      </c>
      <c r="O11" s="76">
        <v>3.5700000000000003E-2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24150000</v>
      </c>
      <c r="L12" s="81">
        <v>42173.144999999997</v>
      </c>
      <c r="N12" s="80">
        <v>0.34549999999999997</v>
      </c>
      <c r="O12" s="80">
        <v>1.23E-2</v>
      </c>
    </row>
    <row r="13" spans="2:65">
      <c r="B13" s="79" t="s">
        <v>713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42173.144999999997</v>
      </c>
      <c r="N17" s="80">
        <v>0.34549999999999997</v>
      </c>
      <c r="O17" s="80">
        <v>1.23E-2</v>
      </c>
    </row>
    <row r="18" spans="2:15">
      <c r="B18" t="s">
        <v>715</v>
      </c>
      <c r="C18" t="s">
        <v>716</v>
      </c>
      <c r="D18" t="s">
        <v>100</v>
      </c>
      <c r="E18" t="s">
        <v>692</v>
      </c>
      <c r="F18" t="s">
        <v>683</v>
      </c>
      <c r="G18" t="s">
        <v>218</v>
      </c>
      <c r="H18" t="s">
        <v>388</v>
      </c>
      <c r="I18" t="s">
        <v>102</v>
      </c>
      <c r="J18" s="77">
        <v>24150000</v>
      </c>
      <c r="K18" s="77">
        <v>174.63</v>
      </c>
      <c r="L18" s="77">
        <v>42173.144999999997</v>
      </c>
      <c r="M18" s="78">
        <v>0</v>
      </c>
      <c r="N18" s="78">
        <v>0.34549999999999997</v>
      </c>
      <c r="O18" s="78">
        <v>1.23E-2</v>
      </c>
    </row>
    <row r="19" spans="2:15">
      <c r="B19" s="79" t="s">
        <v>402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890690.65</v>
      </c>
      <c r="L21" s="81">
        <v>79878.899019973804</v>
      </c>
      <c r="N21" s="80">
        <v>0.65449999999999997</v>
      </c>
      <c r="O21" s="80">
        <v>2.3400000000000001E-2</v>
      </c>
    </row>
    <row r="22" spans="2:15">
      <c r="B22" s="79" t="s">
        <v>713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890690.65</v>
      </c>
      <c r="L26" s="81">
        <v>79878.899019973804</v>
      </c>
      <c r="N26" s="80">
        <v>0.65449999999999997</v>
      </c>
      <c r="O26" s="80">
        <v>2.3400000000000001E-2</v>
      </c>
    </row>
    <row r="27" spans="2:15">
      <c r="B27" t="s">
        <v>717</v>
      </c>
      <c r="C27" t="s">
        <v>718</v>
      </c>
      <c r="D27" t="s">
        <v>123</v>
      </c>
      <c r="E27" t="s">
        <v>719</v>
      </c>
      <c r="F27" t="s">
        <v>683</v>
      </c>
      <c r="G27" t="s">
        <v>218</v>
      </c>
      <c r="H27" t="s">
        <v>388</v>
      </c>
      <c r="I27" t="s">
        <v>106</v>
      </c>
      <c r="J27" s="77">
        <v>15575</v>
      </c>
      <c r="K27" s="77">
        <v>18382</v>
      </c>
      <c r="L27" s="77">
        <v>10143.596599500001</v>
      </c>
      <c r="M27" s="78">
        <v>0</v>
      </c>
      <c r="N27" s="78">
        <v>8.3099999999999993E-2</v>
      </c>
      <c r="O27" s="78">
        <v>3.0000000000000001E-3</v>
      </c>
    </row>
    <row r="28" spans="2:15">
      <c r="B28" t="s">
        <v>720</v>
      </c>
      <c r="C28" t="s">
        <v>721</v>
      </c>
      <c r="D28" t="s">
        <v>123</v>
      </c>
      <c r="E28" t="s">
        <v>722</v>
      </c>
      <c r="F28" t="s">
        <v>683</v>
      </c>
      <c r="G28" t="s">
        <v>218</v>
      </c>
      <c r="H28" t="s">
        <v>388</v>
      </c>
      <c r="I28" t="s">
        <v>110</v>
      </c>
      <c r="J28" s="77">
        <v>84500</v>
      </c>
      <c r="K28" s="77">
        <v>4003</v>
      </c>
      <c r="L28" s="77">
        <v>11790.840502999999</v>
      </c>
      <c r="M28" s="78">
        <v>1E-4</v>
      </c>
      <c r="N28" s="78">
        <v>9.6600000000000005E-2</v>
      </c>
      <c r="O28" s="78">
        <v>3.5000000000000001E-3</v>
      </c>
    </row>
    <row r="29" spans="2:15">
      <c r="B29" t="s">
        <v>723</v>
      </c>
      <c r="C29" t="s">
        <v>724</v>
      </c>
      <c r="D29" t="s">
        <v>123</v>
      </c>
      <c r="E29" t="s">
        <v>722</v>
      </c>
      <c r="F29" t="s">
        <v>683</v>
      </c>
      <c r="G29" t="s">
        <v>218</v>
      </c>
      <c r="H29" t="s">
        <v>388</v>
      </c>
      <c r="I29" t="s">
        <v>203</v>
      </c>
      <c r="J29" s="77">
        <v>225000</v>
      </c>
      <c r="K29" s="77">
        <v>158600</v>
      </c>
      <c r="L29" s="77">
        <v>8760.3106499999994</v>
      </c>
      <c r="M29" s="78">
        <v>0</v>
      </c>
      <c r="N29" s="78">
        <v>7.1800000000000003E-2</v>
      </c>
      <c r="O29" s="78">
        <v>2.5999999999999999E-3</v>
      </c>
    </row>
    <row r="30" spans="2:15">
      <c r="B30" t="s">
        <v>725</v>
      </c>
      <c r="C30" t="s">
        <v>726</v>
      </c>
      <c r="D30" t="s">
        <v>405</v>
      </c>
      <c r="E30" t="s">
        <v>727</v>
      </c>
      <c r="F30" t="s">
        <v>683</v>
      </c>
      <c r="G30" t="s">
        <v>218</v>
      </c>
      <c r="H30" t="s">
        <v>388</v>
      </c>
      <c r="I30" t="s">
        <v>200</v>
      </c>
      <c r="J30" s="77">
        <v>4340</v>
      </c>
      <c r="K30" s="77">
        <v>22150</v>
      </c>
      <c r="L30" s="77">
        <v>3488.4017279999998</v>
      </c>
      <c r="M30" s="78">
        <v>2.2000000000000001E-3</v>
      </c>
      <c r="N30" s="78">
        <v>2.86E-2</v>
      </c>
      <c r="O30" s="78">
        <v>1E-3</v>
      </c>
    </row>
    <row r="31" spans="2:15">
      <c r="B31" t="s">
        <v>728</v>
      </c>
      <c r="C31" t="s">
        <v>729</v>
      </c>
      <c r="D31" t="s">
        <v>123</v>
      </c>
      <c r="E31" t="s">
        <v>730</v>
      </c>
      <c r="F31" t="s">
        <v>683</v>
      </c>
      <c r="G31" t="s">
        <v>218</v>
      </c>
      <c r="H31" t="s">
        <v>388</v>
      </c>
      <c r="I31" t="s">
        <v>106</v>
      </c>
      <c r="J31" s="77">
        <v>2350</v>
      </c>
      <c r="K31" s="77">
        <v>17965.8</v>
      </c>
      <c r="L31" s="77">
        <v>1495.8414909000001</v>
      </c>
      <c r="M31" s="78">
        <v>0</v>
      </c>
      <c r="N31" s="78">
        <v>1.23E-2</v>
      </c>
      <c r="O31" s="78">
        <v>4.0000000000000002E-4</v>
      </c>
    </row>
    <row r="32" spans="2:15">
      <c r="B32" t="s">
        <v>731</v>
      </c>
      <c r="C32" t="s">
        <v>732</v>
      </c>
      <c r="D32" t="s">
        <v>123</v>
      </c>
      <c r="E32" t="s">
        <v>733</v>
      </c>
      <c r="F32" t="s">
        <v>683</v>
      </c>
      <c r="G32" t="s">
        <v>218</v>
      </c>
      <c r="H32" t="s">
        <v>388</v>
      </c>
      <c r="I32" t="s">
        <v>106</v>
      </c>
      <c r="J32" s="77">
        <v>210250.14</v>
      </c>
      <c r="K32" s="77">
        <v>2323.4500000000012</v>
      </c>
      <c r="L32" s="77">
        <v>17307.756518151698</v>
      </c>
      <c r="M32" s="78">
        <v>1E-4</v>
      </c>
      <c r="N32" s="78">
        <v>0.14180000000000001</v>
      </c>
      <c r="O32" s="78">
        <v>5.1000000000000004E-3</v>
      </c>
    </row>
    <row r="33" spans="2:15">
      <c r="B33" t="s">
        <v>734</v>
      </c>
      <c r="C33" t="s">
        <v>735</v>
      </c>
      <c r="D33" t="s">
        <v>123</v>
      </c>
      <c r="E33" t="s">
        <v>736</v>
      </c>
      <c r="F33" t="s">
        <v>683</v>
      </c>
      <c r="G33" t="s">
        <v>218</v>
      </c>
      <c r="H33" t="s">
        <v>388</v>
      </c>
      <c r="I33" t="s">
        <v>110</v>
      </c>
      <c r="J33" s="77">
        <v>10675</v>
      </c>
      <c r="K33" s="77">
        <v>9492</v>
      </c>
      <c r="L33" s="77">
        <v>3532.0600518000001</v>
      </c>
      <c r="M33" s="78">
        <v>1E-4</v>
      </c>
      <c r="N33" s="78">
        <v>2.8899999999999999E-2</v>
      </c>
      <c r="O33" s="78">
        <v>1E-3</v>
      </c>
    </row>
    <row r="34" spans="2:15">
      <c r="B34" t="s">
        <v>737</v>
      </c>
      <c r="C34" t="s">
        <v>738</v>
      </c>
      <c r="D34" t="s">
        <v>123</v>
      </c>
      <c r="E34" t="s">
        <v>739</v>
      </c>
      <c r="F34" t="s">
        <v>683</v>
      </c>
      <c r="G34" t="s">
        <v>218</v>
      </c>
      <c r="H34" t="s">
        <v>388</v>
      </c>
      <c r="I34" t="s">
        <v>106</v>
      </c>
      <c r="J34" s="77">
        <v>338000.51</v>
      </c>
      <c r="K34" s="77">
        <v>1950.679999999998</v>
      </c>
      <c r="L34" s="77">
        <v>23360.0914786221</v>
      </c>
      <c r="M34" s="78">
        <v>2.9999999999999997E-4</v>
      </c>
      <c r="N34" s="78">
        <v>0.19139999999999999</v>
      </c>
      <c r="O34" s="78">
        <v>6.7999999999999996E-3</v>
      </c>
    </row>
    <row r="35" spans="2:15">
      <c r="B35" s="79" t="s">
        <v>402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218</v>
      </c>
      <c r="C36" t="s">
        <v>218</v>
      </c>
      <c r="D36" s="16"/>
      <c r="E36" s="16"/>
      <c r="F36" t="s">
        <v>218</v>
      </c>
      <c r="G36" t="s">
        <v>218</v>
      </c>
      <c r="I36" t="s">
        <v>218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225</v>
      </c>
      <c r="C37" s="16"/>
      <c r="D37" s="16"/>
      <c r="E37" s="16"/>
    </row>
    <row r="38" spans="2:15">
      <c r="B38" t="s">
        <v>274</v>
      </c>
      <c r="C38" s="16"/>
      <c r="D38" s="16"/>
      <c r="E38" s="16"/>
    </row>
    <row r="39" spans="2:15">
      <c r="B39" t="s">
        <v>275</v>
      </c>
      <c r="C39" s="16"/>
      <c r="D39" s="16"/>
      <c r="E39" s="16"/>
    </row>
    <row r="40" spans="2:15">
      <c r="B40" t="s">
        <v>276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11040</v>
      </c>
      <c r="H11" s="7"/>
      <c r="I11" s="75">
        <v>1.1702399999999999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11040</v>
      </c>
      <c r="I12" s="81">
        <v>1.1702399999999999</v>
      </c>
      <c r="K12" s="80">
        <v>1</v>
      </c>
      <c r="L12" s="80">
        <v>0</v>
      </c>
    </row>
    <row r="13" spans="2:60">
      <c r="B13" s="79" t="s">
        <v>740</v>
      </c>
      <c r="D13" s="16"/>
      <c r="E13" s="16"/>
      <c r="G13" s="81">
        <v>11040</v>
      </c>
      <c r="I13" s="81">
        <v>1.1702399999999999</v>
      </c>
      <c r="K13" s="80">
        <v>1</v>
      </c>
      <c r="L13" s="80">
        <v>0</v>
      </c>
    </row>
    <row r="14" spans="2:60">
      <c r="B14" t="s">
        <v>741</v>
      </c>
      <c r="C14" t="s">
        <v>742</v>
      </c>
      <c r="D14" t="s">
        <v>100</v>
      </c>
      <c r="E14" t="s">
        <v>339</v>
      </c>
      <c r="F14" t="s">
        <v>102</v>
      </c>
      <c r="G14" s="77">
        <v>11040</v>
      </c>
      <c r="H14" s="77">
        <v>10.6</v>
      </c>
      <c r="I14" s="77">
        <v>1.1702399999999999</v>
      </c>
      <c r="J14" s="78">
        <v>5.0000000000000001E-4</v>
      </c>
      <c r="K14" s="78">
        <v>1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743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744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744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-14096355.890000001</v>
      </c>
      <c r="H11" s="25"/>
      <c r="I11" s="75">
        <v>-49947.188746081702</v>
      </c>
      <c r="J11" s="76">
        <v>1</v>
      </c>
      <c r="K11" s="76">
        <v>-1.46E-2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-14096355.890000001</v>
      </c>
      <c r="H14" s="19"/>
      <c r="I14" s="81">
        <v>-49947.188746081702</v>
      </c>
      <c r="J14" s="80">
        <v>1</v>
      </c>
      <c r="K14" s="80">
        <v>-1.46E-2</v>
      </c>
      <c r="BF14" s="16" t="s">
        <v>126</v>
      </c>
    </row>
    <row r="15" spans="1:60">
      <c r="B15" t="s">
        <v>749</v>
      </c>
      <c r="C15" t="s">
        <v>750</v>
      </c>
      <c r="D15" t="s">
        <v>123</v>
      </c>
      <c r="E15" t="s">
        <v>650</v>
      </c>
      <c r="F15" t="s">
        <v>106</v>
      </c>
      <c r="G15" s="77">
        <v>319</v>
      </c>
      <c r="H15" s="77">
        <v>6.1675000000000001E-2</v>
      </c>
      <c r="I15" s="77">
        <v>6.9706133474999998E-4</v>
      </c>
      <c r="J15" s="78">
        <v>0</v>
      </c>
      <c r="K15" s="78">
        <v>0</v>
      </c>
      <c r="BF15" s="16" t="s">
        <v>127</v>
      </c>
    </row>
    <row r="16" spans="1:60">
      <c r="B16" t="s">
        <v>751</v>
      </c>
      <c r="C16" t="s">
        <v>752</v>
      </c>
      <c r="D16" t="s">
        <v>123</v>
      </c>
      <c r="E16" t="s">
        <v>650</v>
      </c>
      <c r="F16" t="s">
        <v>106</v>
      </c>
      <c r="G16" s="77">
        <v>-14097428.890000001</v>
      </c>
      <c r="H16" s="77">
        <v>100</v>
      </c>
      <c r="I16" s="77">
        <v>-49947.190557269998</v>
      </c>
      <c r="J16" s="78">
        <v>1</v>
      </c>
      <c r="K16" s="78">
        <v>-1.46E-2</v>
      </c>
      <c r="BF16" s="16" t="s">
        <v>128</v>
      </c>
    </row>
    <row r="17" spans="2:58">
      <c r="B17" t="s">
        <v>753</v>
      </c>
      <c r="C17" t="s">
        <v>754</v>
      </c>
      <c r="D17" t="s">
        <v>123</v>
      </c>
      <c r="E17" t="s">
        <v>650</v>
      </c>
      <c r="F17" t="s">
        <v>106</v>
      </c>
      <c r="G17" s="77">
        <v>308</v>
      </c>
      <c r="H17" s="77">
        <v>1.10355E-2</v>
      </c>
      <c r="I17" s="77">
        <v>1.2042423162000001E-4</v>
      </c>
      <c r="J17" s="78">
        <v>0</v>
      </c>
      <c r="K17" s="78">
        <v>0</v>
      </c>
      <c r="BF17" s="16" t="s">
        <v>129</v>
      </c>
    </row>
    <row r="18" spans="2:58">
      <c r="B18" t="s">
        <v>755</v>
      </c>
      <c r="C18" t="s">
        <v>756</v>
      </c>
      <c r="D18" t="s">
        <v>123</v>
      </c>
      <c r="E18" t="s">
        <v>650</v>
      </c>
      <c r="F18" t="s">
        <v>106</v>
      </c>
      <c r="G18" s="77">
        <v>220</v>
      </c>
      <c r="H18" s="77">
        <v>3.6015000000000001E-3</v>
      </c>
      <c r="I18" s="77">
        <v>2.8072251899999999E-5</v>
      </c>
      <c r="J18" s="78">
        <v>0</v>
      </c>
      <c r="K18" s="78">
        <v>0</v>
      </c>
      <c r="BF18" s="16" t="s">
        <v>130</v>
      </c>
    </row>
    <row r="19" spans="2:58">
      <c r="B19" t="s">
        <v>757</v>
      </c>
      <c r="C19" t="s">
        <v>758</v>
      </c>
      <c r="D19" t="s">
        <v>123</v>
      </c>
      <c r="E19" t="s">
        <v>650</v>
      </c>
      <c r="F19" t="s">
        <v>106</v>
      </c>
      <c r="G19" s="77">
        <v>156</v>
      </c>
      <c r="H19" s="77">
        <v>0.1341</v>
      </c>
      <c r="I19" s="77">
        <v>7.4118142799999996E-4</v>
      </c>
      <c r="J19" s="78">
        <v>0</v>
      </c>
      <c r="K19" s="78">
        <v>0</v>
      </c>
      <c r="BF19" s="16" t="s">
        <v>131</v>
      </c>
    </row>
    <row r="20" spans="2:58">
      <c r="B20" t="s">
        <v>759</v>
      </c>
      <c r="C20" t="s">
        <v>760</v>
      </c>
      <c r="D20" t="s">
        <v>123</v>
      </c>
      <c r="E20" t="s">
        <v>650</v>
      </c>
      <c r="F20" t="s">
        <v>106</v>
      </c>
      <c r="G20" s="77">
        <v>70</v>
      </c>
      <c r="H20" s="77">
        <v>9.0499999999999997E-2</v>
      </c>
      <c r="I20" s="77">
        <v>2.2444905000000001E-4</v>
      </c>
      <c r="J20" s="78">
        <v>0</v>
      </c>
      <c r="K20" s="78">
        <v>0</v>
      </c>
      <c r="BF20" s="16" t="s">
        <v>132</v>
      </c>
    </row>
    <row r="21" spans="2:58">
      <c r="B21" t="s">
        <v>225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274</v>
      </c>
      <c r="C22" s="19"/>
      <c r="D22" s="19"/>
      <c r="E22" s="19"/>
      <c r="F22" s="19"/>
      <c r="G22" s="19"/>
      <c r="H22" s="19"/>
    </row>
    <row r="23" spans="2:58">
      <c r="B23" t="s">
        <v>275</v>
      </c>
      <c r="C23" s="19"/>
      <c r="D23" s="19"/>
      <c r="E23" s="19"/>
      <c r="F23" s="19"/>
      <c r="G23" s="19"/>
      <c r="H23" s="19"/>
    </row>
    <row r="24" spans="2:58">
      <c r="B24" t="s">
        <v>276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218</v>
      </c>
      <c r="C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402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6.09</v>
      </c>
      <c r="K11" s="7"/>
      <c r="L11" s="7"/>
      <c r="M11" s="76">
        <v>3.8600000000000002E-2</v>
      </c>
      <c r="N11" s="75">
        <v>62603417.420000002</v>
      </c>
      <c r="O11" s="7"/>
      <c r="P11" s="75">
        <v>68252.357745141999</v>
      </c>
      <c r="Q11" s="7"/>
      <c r="R11" s="76">
        <v>1</v>
      </c>
      <c r="S11" s="76">
        <v>0.02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6.09</v>
      </c>
      <c r="M12" s="80">
        <v>3.8600000000000002E-2</v>
      </c>
      <c r="N12" s="81">
        <v>62603417.420000002</v>
      </c>
      <c r="P12" s="81">
        <v>68252.357745141999</v>
      </c>
      <c r="R12" s="80">
        <v>1</v>
      </c>
      <c r="S12" s="80">
        <v>0.02</v>
      </c>
    </row>
    <row r="13" spans="2:81">
      <c r="B13" s="79" t="s">
        <v>773</v>
      </c>
      <c r="C13" s="16"/>
      <c r="D13" s="16"/>
      <c r="E13" s="16"/>
      <c r="J13" s="81">
        <v>10.48</v>
      </c>
      <c r="M13" s="80">
        <v>1.9900000000000001E-2</v>
      </c>
      <c r="N13" s="81">
        <v>20269109.48</v>
      </c>
      <c r="P13" s="81">
        <v>27693.586868259001</v>
      </c>
      <c r="R13" s="80">
        <v>0.40579999999999999</v>
      </c>
      <c r="S13" s="80">
        <v>8.0999999999999996E-3</v>
      </c>
    </row>
    <row r="14" spans="2:81">
      <c r="B14" t="s">
        <v>777</v>
      </c>
      <c r="C14" t="s">
        <v>778</v>
      </c>
      <c r="D14" t="s">
        <v>123</v>
      </c>
      <c r="E14" t="s">
        <v>779</v>
      </c>
      <c r="F14" t="s">
        <v>572</v>
      </c>
      <c r="G14" t="s">
        <v>286</v>
      </c>
      <c r="H14" t="s">
        <v>287</v>
      </c>
      <c r="I14" t="s">
        <v>780</v>
      </c>
      <c r="J14" s="77">
        <v>0.89</v>
      </c>
      <c r="K14" t="s">
        <v>102</v>
      </c>
      <c r="L14" s="78">
        <v>2.9499999999999998E-2</v>
      </c>
      <c r="M14" s="78">
        <v>9.5999999999999992E-3</v>
      </c>
      <c r="N14" s="77">
        <v>258548.01</v>
      </c>
      <c r="O14" s="77">
        <v>108.87</v>
      </c>
      <c r="P14" s="77">
        <v>281.48121848699998</v>
      </c>
      <c r="Q14" s="78">
        <v>9.7000000000000003E-3</v>
      </c>
      <c r="R14" s="78">
        <v>4.1000000000000003E-3</v>
      </c>
      <c r="S14" s="78">
        <v>1E-4</v>
      </c>
    </row>
    <row r="15" spans="2:81">
      <c r="B15" t="s">
        <v>781</v>
      </c>
      <c r="C15" t="s">
        <v>782</v>
      </c>
      <c r="D15" t="s">
        <v>123</v>
      </c>
      <c r="E15" t="s">
        <v>783</v>
      </c>
      <c r="F15" t="s">
        <v>597</v>
      </c>
      <c r="G15" t="s">
        <v>286</v>
      </c>
      <c r="H15" t="s">
        <v>287</v>
      </c>
      <c r="I15" t="s">
        <v>784</v>
      </c>
      <c r="J15" s="77">
        <v>10.76</v>
      </c>
      <c r="K15" t="s">
        <v>102</v>
      </c>
      <c r="L15" s="78">
        <v>4.1000000000000002E-2</v>
      </c>
      <c r="M15" s="78">
        <v>0.02</v>
      </c>
      <c r="N15" s="77">
        <v>19500003.350000001</v>
      </c>
      <c r="O15" s="77">
        <v>137.76</v>
      </c>
      <c r="P15" s="77">
        <v>26863.204614959999</v>
      </c>
      <c r="Q15" s="78">
        <v>5.1999999999999998E-3</v>
      </c>
      <c r="R15" s="78">
        <v>0.39360000000000001</v>
      </c>
      <c r="S15" s="78">
        <v>7.9000000000000008E-3</v>
      </c>
    </row>
    <row r="16" spans="2:81">
      <c r="B16" t="s">
        <v>785</v>
      </c>
      <c r="C16" t="s">
        <v>786</v>
      </c>
      <c r="D16" t="s">
        <v>123</v>
      </c>
      <c r="E16" t="s">
        <v>787</v>
      </c>
      <c r="F16" t="s">
        <v>577</v>
      </c>
      <c r="G16" t="s">
        <v>394</v>
      </c>
      <c r="H16" t="s">
        <v>150</v>
      </c>
      <c r="I16" t="s">
        <v>788</v>
      </c>
      <c r="J16" s="77">
        <v>1.6</v>
      </c>
      <c r="K16" t="s">
        <v>102</v>
      </c>
      <c r="L16" s="78">
        <v>2.5000000000000001E-2</v>
      </c>
      <c r="M16" s="78">
        <v>2.18E-2</v>
      </c>
      <c r="N16" s="77">
        <v>510558.12</v>
      </c>
      <c r="O16" s="77">
        <v>107.51</v>
      </c>
      <c r="P16" s="77">
        <v>548.90103481200003</v>
      </c>
      <c r="Q16" s="78">
        <v>7.0000000000000001E-3</v>
      </c>
      <c r="R16" s="78">
        <v>8.0000000000000002E-3</v>
      </c>
      <c r="S16" s="78">
        <v>2.0000000000000001E-4</v>
      </c>
    </row>
    <row r="17" spans="2:19">
      <c r="B17" s="79" t="s">
        <v>774</v>
      </c>
      <c r="C17" s="16"/>
      <c r="D17" s="16"/>
      <c r="E17" s="16"/>
      <c r="J17" s="81">
        <v>3.09</v>
      </c>
      <c r="M17" s="80">
        <v>5.1400000000000001E-2</v>
      </c>
      <c r="N17" s="81">
        <v>42334307.939999998</v>
      </c>
      <c r="P17" s="81">
        <v>40558.770876882998</v>
      </c>
      <c r="R17" s="80">
        <v>0.59419999999999995</v>
      </c>
      <c r="S17" s="80">
        <v>1.1900000000000001E-2</v>
      </c>
    </row>
    <row r="18" spans="2:19">
      <c r="B18" t="s">
        <v>789</v>
      </c>
      <c r="C18" t="s">
        <v>790</v>
      </c>
      <c r="D18" t="s">
        <v>123</v>
      </c>
      <c r="E18" t="s">
        <v>791</v>
      </c>
      <c r="F18" t="s">
        <v>339</v>
      </c>
      <c r="G18" t="s">
        <v>792</v>
      </c>
      <c r="H18" t="s">
        <v>150</v>
      </c>
      <c r="I18" t="s">
        <v>793</v>
      </c>
      <c r="J18" s="77">
        <v>3.2</v>
      </c>
      <c r="K18" t="s">
        <v>102</v>
      </c>
      <c r="L18" s="78">
        <v>3.1E-2</v>
      </c>
      <c r="M18" s="78">
        <v>4.19E-2</v>
      </c>
      <c r="N18" s="77">
        <v>11684244.470000001</v>
      </c>
      <c r="O18" s="77">
        <v>96.8</v>
      </c>
      <c r="P18" s="77">
        <v>11310.348646959999</v>
      </c>
      <c r="Q18" s="78">
        <v>1.54E-2</v>
      </c>
      <c r="R18" s="78">
        <v>0.16569999999999999</v>
      </c>
      <c r="S18" s="78">
        <v>3.3E-3</v>
      </c>
    </row>
    <row r="19" spans="2:19">
      <c r="B19" t="s">
        <v>794</v>
      </c>
      <c r="C19" t="s">
        <v>795</v>
      </c>
      <c r="D19" t="s">
        <v>123</v>
      </c>
      <c r="E19" t="s">
        <v>796</v>
      </c>
      <c r="F19" t="s">
        <v>480</v>
      </c>
      <c r="G19" t="s">
        <v>373</v>
      </c>
      <c r="H19" t="s">
        <v>287</v>
      </c>
      <c r="I19" t="s">
        <v>797</v>
      </c>
      <c r="J19" s="77">
        <v>4.1399999999999997</v>
      </c>
      <c r="K19" t="s">
        <v>102</v>
      </c>
      <c r="L19" s="78">
        <v>3.3500000000000002E-2</v>
      </c>
      <c r="M19" s="78">
        <v>5.2699999999999997E-2</v>
      </c>
      <c r="N19" s="77">
        <v>13500000</v>
      </c>
      <c r="O19" s="77">
        <v>93.55</v>
      </c>
      <c r="P19" s="77">
        <v>12629.25</v>
      </c>
      <c r="Q19" s="78">
        <v>1.4999999999999999E-2</v>
      </c>
      <c r="R19" s="78">
        <v>0.185</v>
      </c>
      <c r="S19" s="78">
        <v>3.7000000000000002E-3</v>
      </c>
    </row>
    <row r="20" spans="2:19">
      <c r="B20" t="s">
        <v>798</v>
      </c>
      <c r="C20" t="s">
        <v>799</v>
      </c>
      <c r="D20" t="s">
        <v>123</v>
      </c>
      <c r="E20" t="s">
        <v>800</v>
      </c>
      <c r="F20" t="s">
        <v>339</v>
      </c>
      <c r="G20" t="s">
        <v>801</v>
      </c>
      <c r="H20" t="s">
        <v>287</v>
      </c>
      <c r="I20" t="s">
        <v>802</v>
      </c>
      <c r="J20" s="77">
        <v>2.04</v>
      </c>
      <c r="K20" t="s">
        <v>102</v>
      </c>
      <c r="L20" s="78">
        <v>3.5499999999999997E-2</v>
      </c>
      <c r="M20" s="78">
        <v>4.7600000000000003E-2</v>
      </c>
      <c r="N20" s="77">
        <v>5940000.0099999998</v>
      </c>
      <c r="O20" s="77">
        <v>98.59</v>
      </c>
      <c r="P20" s="77">
        <v>5856.246009859</v>
      </c>
      <c r="Q20" s="78">
        <v>2.1100000000000001E-2</v>
      </c>
      <c r="R20" s="78">
        <v>8.5800000000000001E-2</v>
      </c>
      <c r="S20" s="78">
        <v>1.6999999999999999E-3</v>
      </c>
    </row>
    <row r="21" spans="2:19">
      <c r="B21" t="s">
        <v>803</v>
      </c>
      <c r="C21" t="s">
        <v>804</v>
      </c>
      <c r="D21" t="s">
        <v>123</v>
      </c>
      <c r="E21" t="s">
        <v>805</v>
      </c>
      <c r="F21" t="s">
        <v>484</v>
      </c>
      <c r="G21" t="s">
        <v>806</v>
      </c>
      <c r="H21" t="s">
        <v>150</v>
      </c>
      <c r="I21" t="s">
        <v>807</v>
      </c>
      <c r="J21" s="77">
        <v>2.17</v>
      </c>
      <c r="K21" t="s">
        <v>102</v>
      </c>
      <c r="L21" s="78">
        <v>4.1000000000000002E-2</v>
      </c>
      <c r="M21" s="78">
        <v>6.2600000000000003E-2</v>
      </c>
      <c r="N21" s="77">
        <v>10032063.460000001</v>
      </c>
      <c r="O21" s="77">
        <v>95.84</v>
      </c>
      <c r="P21" s="77">
        <v>9614.7296200639994</v>
      </c>
      <c r="Q21" s="78">
        <v>1.4200000000000001E-2</v>
      </c>
      <c r="R21" s="78">
        <v>0.1409</v>
      </c>
      <c r="S21" s="78">
        <v>2.8E-3</v>
      </c>
    </row>
    <row r="22" spans="2:19">
      <c r="B22" t="s">
        <v>808</v>
      </c>
      <c r="C22" t="s">
        <v>809</v>
      </c>
      <c r="D22" t="s">
        <v>123</v>
      </c>
      <c r="E22" t="s">
        <v>810</v>
      </c>
      <c r="F22" t="s">
        <v>502</v>
      </c>
      <c r="G22" t="s">
        <v>806</v>
      </c>
      <c r="H22" t="s">
        <v>150</v>
      </c>
      <c r="I22" t="s">
        <v>811</v>
      </c>
      <c r="J22" s="77">
        <v>3.4</v>
      </c>
      <c r="K22" t="s">
        <v>102</v>
      </c>
      <c r="L22" s="78">
        <v>4.5999999999999999E-2</v>
      </c>
      <c r="M22" s="78">
        <v>5.79E-2</v>
      </c>
      <c r="N22" s="77">
        <v>1178000</v>
      </c>
      <c r="O22" s="77">
        <v>97.47</v>
      </c>
      <c r="P22" s="77">
        <v>1148.1966</v>
      </c>
      <c r="Q22" s="78">
        <v>2.3E-3</v>
      </c>
      <c r="R22" s="78">
        <v>1.6799999999999999E-2</v>
      </c>
      <c r="S22" s="78">
        <v>2.9999999999999997E-4</v>
      </c>
    </row>
    <row r="23" spans="2:19">
      <c r="B23" s="79" t="s">
        <v>279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J24" s="77">
        <v>0</v>
      </c>
      <c r="K24" t="s">
        <v>218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402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J26" s="77">
        <v>0</v>
      </c>
      <c r="K26" t="s">
        <v>218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J29" s="77">
        <v>0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J31" s="77">
        <v>0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225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4239.9528300000002</v>
      </c>
      <c r="I11" s="7"/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218</v>
      </c>
      <c r="C16" t="s">
        <v>218</v>
      </c>
      <c r="D16" t="s">
        <v>218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1500000</v>
      </c>
      <c r="H21" s="81">
        <v>4239.9528300000002</v>
      </c>
      <c r="J21" s="80">
        <v>1</v>
      </c>
      <c r="K21" s="80">
        <v>1.1999999999999999E-3</v>
      </c>
    </row>
    <row r="22" spans="2:11">
      <c r="B22" s="79" t="s">
        <v>816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819</v>
      </c>
      <c r="C28" s="16"/>
      <c r="F28" s="81">
        <v>1500000</v>
      </c>
      <c r="H28" s="81">
        <v>4239.9528300000002</v>
      </c>
      <c r="J28" s="80">
        <v>1</v>
      </c>
      <c r="K28" s="80">
        <v>1.1999999999999999E-3</v>
      </c>
    </row>
    <row r="29" spans="2:11">
      <c r="B29" t="s">
        <v>820</v>
      </c>
      <c r="C29" t="s">
        <v>821</v>
      </c>
      <c r="D29" t="s">
        <v>110</v>
      </c>
      <c r="E29" t="s">
        <v>340</v>
      </c>
      <c r="F29" s="77">
        <v>1500000</v>
      </c>
      <c r="G29" s="77">
        <v>81.09</v>
      </c>
      <c r="H29" s="77">
        <v>4239.9528300000002</v>
      </c>
      <c r="I29" s="78">
        <v>2.6100000000000002E-2</v>
      </c>
      <c r="J29" s="78">
        <v>1</v>
      </c>
      <c r="K29" s="78">
        <v>1.1999999999999999E-3</v>
      </c>
    </row>
    <row r="30" spans="2:11">
      <c r="B30" t="s">
        <v>225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743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744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744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-127774113.81999999</v>
      </c>
      <c r="H11" s="7"/>
      <c r="I11" s="75">
        <v>-20058.730154456378</v>
      </c>
      <c r="J11" s="76">
        <v>1</v>
      </c>
      <c r="K11" s="76">
        <v>-5.8999999999999999E-3</v>
      </c>
      <c r="AW11" s="16"/>
    </row>
    <row r="12" spans="2:49">
      <c r="B12" s="79" t="s">
        <v>204</v>
      </c>
      <c r="C12" s="16"/>
      <c r="D12" s="16"/>
      <c r="G12" s="81">
        <v>-127774113.81999999</v>
      </c>
      <c r="I12" s="81">
        <v>-20058.730154456378</v>
      </c>
      <c r="J12" s="80">
        <v>1</v>
      </c>
      <c r="K12" s="80">
        <v>-5.8999999999999999E-3</v>
      </c>
    </row>
    <row r="13" spans="2:49">
      <c r="B13" s="79" t="s">
        <v>744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745</v>
      </c>
      <c r="C15" s="16"/>
      <c r="D15" s="16"/>
      <c r="G15" s="81">
        <v>-133174113.81999999</v>
      </c>
      <c r="I15" s="81">
        <v>-19183.789418547149</v>
      </c>
      <c r="J15" s="80">
        <v>0.95640000000000003</v>
      </c>
      <c r="K15" s="80">
        <v>-5.5999999999999999E-3</v>
      </c>
    </row>
    <row r="16" spans="2:49">
      <c r="B16" t="s">
        <v>824</v>
      </c>
      <c r="C16" t="s">
        <v>825</v>
      </c>
      <c r="D16" t="s">
        <v>123</v>
      </c>
      <c r="E16" t="s">
        <v>110</v>
      </c>
      <c r="F16" t="s">
        <v>826</v>
      </c>
      <c r="G16" s="77">
        <v>-18160000</v>
      </c>
      <c r="H16" s="77">
        <v>5.2036025555603471</v>
      </c>
      <c r="I16" s="77">
        <v>-944.97422408975899</v>
      </c>
      <c r="J16" s="78">
        <v>4.7100000000000003E-2</v>
      </c>
      <c r="K16" s="78">
        <v>-2.9999999999999997E-4</v>
      </c>
    </row>
    <row r="17" spans="2:11">
      <c r="B17" t="s">
        <v>827</v>
      </c>
      <c r="C17" t="s">
        <v>828</v>
      </c>
      <c r="D17" t="s">
        <v>123</v>
      </c>
      <c r="E17" t="s">
        <v>106</v>
      </c>
      <c r="F17" t="s">
        <v>829</v>
      </c>
      <c r="G17" s="77">
        <v>-12000000</v>
      </c>
      <c r="H17" s="77">
        <v>26.870731709797251</v>
      </c>
      <c r="I17" s="77">
        <v>-3224.48780517567</v>
      </c>
      <c r="J17" s="78">
        <v>0.1608</v>
      </c>
      <c r="K17" s="78">
        <v>-8.9999999999999998E-4</v>
      </c>
    </row>
    <row r="18" spans="2:11">
      <c r="B18" t="s">
        <v>830</v>
      </c>
      <c r="C18" t="s">
        <v>831</v>
      </c>
      <c r="D18" t="s">
        <v>123</v>
      </c>
      <c r="E18" t="s">
        <v>106</v>
      </c>
      <c r="F18" t="s">
        <v>832</v>
      </c>
      <c r="G18" s="77">
        <v>-7400000</v>
      </c>
      <c r="H18" s="77">
        <v>26.340796122557837</v>
      </c>
      <c r="I18" s="77">
        <v>-1949.21891306928</v>
      </c>
      <c r="J18" s="78">
        <v>9.7199999999999995E-2</v>
      </c>
      <c r="K18" s="78">
        <v>-5.9999999999999995E-4</v>
      </c>
    </row>
    <row r="19" spans="2:11">
      <c r="B19" t="s">
        <v>833</v>
      </c>
      <c r="C19" t="s">
        <v>834</v>
      </c>
      <c r="D19" t="s">
        <v>123</v>
      </c>
      <c r="E19" t="s">
        <v>106</v>
      </c>
      <c r="F19" t="s">
        <v>832</v>
      </c>
      <c r="G19" s="77">
        <v>-28000000</v>
      </c>
      <c r="H19" s="77">
        <v>26.535109642657716</v>
      </c>
      <c r="I19" s="77">
        <v>-7429.8306999441602</v>
      </c>
      <c r="J19" s="78">
        <v>0.37040000000000001</v>
      </c>
      <c r="K19" s="78">
        <v>-2.2000000000000001E-3</v>
      </c>
    </row>
    <row r="20" spans="2:11">
      <c r="B20" t="s">
        <v>835</v>
      </c>
      <c r="C20" t="s">
        <v>836</v>
      </c>
      <c r="D20" t="s">
        <v>123</v>
      </c>
      <c r="E20" t="s">
        <v>106</v>
      </c>
      <c r="F20" t="s">
        <v>837</v>
      </c>
      <c r="G20" s="77">
        <v>-4500000</v>
      </c>
      <c r="H20" s="77">
        <v>20.815119931752022</v>
      </c>
      <c r="I20" s="77">
        <v>-936.68039692884099</v>
      </c>
      <c r="J20" s="78">
        <v>4.6699999999999998E-2</v>
      </c>
      <c r="K20" s="78">
        <v>-2.9999999999999997E-4</v>
      </c>
    </row>
    <row r="21" spans="2:11">
      <c r="B21" t="s">
        <v>838</v>
      </c>
      <c r="C21" t="s">
        <v>839</v>
      </c>
      <c r="D21" t="s">
        <v>123</v>
      </c>
      <c r="E21" t="s">
        <v>106</v>
      </c>
      <c r="F21" t="s">
        <v>840</v>
      </c>
      <c r="G21" s="77">
        <v>-20000000</v>
      </c>
      <c r="H21" s="77">
        <v>13.085635572216249</v>
      </c>
      <c r="I21" s="77">
        <v>-2617.1271144432499</v>
      </c>
      <c r="J21" s="78">
        <v>0.1305</v>
      </c>
      <c r="K21" s="78">
        <v>-8.0000000000000004E-4</v>
      </c>
    </row>
    <row r="22" spans="2:11">
      <c r="B22" t="s">
        <v>841</v>
      </c>
      <c r="C22" t="s">
        <v>842</v>
      </c>
      <c r="D22" t="s">
        <v>123</v>
      </c>
      <c r="E22" t="s">
        <v>106</v>
      </c>
      <c r="F22" t="s">
        <v>840</v>
      </c>
      <c r="G22" s="77">
        <v>-20500000</v>
      </c>
      <c r="H22" s="77">
        <v>13.217727885331415</v>
      </c>
      <c r="I22" s="77">
        <v>-2709.6342164929401</v>
      </c>
      <c r="J22" s="78">
        <v>0.1351</v>
      </c>
      <c r="K22" s="78">
        <v>-8.0000000000000004E-4</v>
      </c>
    </row>
    <row r="23" spans="2:11">
      <c r="B23" t="s">
        <v>843</v>
      </c>
      <c r="C23" t="s">
        <v>844</v>
      </c>
      <c r="D23" t="s">
        <v>123</v>
      </c>
      <c r="E23" t="s">
        <v>106</v>
      </c>
      <c r="F23" t="s">
        <v>845</v>
      </c>
      <c r="G23" s="77">
        <v>-20000000</v>
      </c>
      <c r="H23" s="77">
        <v>9.8618198449229002</v>
      </c>
      <c r="I23" s="77">
        <v>-1972.36396898458</v>
      </c>
      <c r="J23" s="78">
        <v>9.8299999999999998E-2</v>
      </c>
      <c r="K23" s="78">
        <v>-5.9999999999999995E-4</v>
      </c>
    </row>
    <row r="24" spans="2:11">
      <c r="B24" t="s">
        <v>846</v>
      </c>
      <c r="C24" t="s">
        <v>847</v>
      </c>
      <c r="D24" t="s">
        <v>123</v>
      </c>
      <c r="E24" t="s">
        <v>113</v>
      </c>
      <c r="F24" t="s">
        <v>848</v>
      </c>
      <c r="G24" s="77">
        <v>-2614113.8199999998</v>
      </c>
      <c r="H24" s="77">
        <v>-99.480286615114949</v>
      </c>
      <c r="I24" s="77">
        <v>2600.5279205813299</v>
      </c>
      <c r="J24" s="78">
        <v>-0.12959999999999999</v>
      </c>
      <c r="K24" s="78">
        <v>8.0000000000000004E-4</v>
      </c>
    </row>
    <row r="25" spans="2:11">
      <c r="B25" s="79" t="s">
        <v>823</v>
      </c>
      <c r="C25" s="16"/>
      <c r="D25" s="16"/>
      <c r="G25" s="81">
        <v>5400000</v>
      </c>
      <c r="I25" s="81">
        <v>-874.94073590922699</v>
      </c>
      <c r="J25" s="80">
        <v>4.36E-2</v>
      </c>
      <c r="K25" s="80">
        <v>-2.9999999999999997E-4</v>
      </c>
    </row>
    <row r="26" spans="2:11">
      <c r="B26" t="s">
        <v>849</v>
      </c>
      <c r="C26" t="s">
        <v>850</v>
      </c>
      <c r="D26" t="s">
        <v>123</v>
      </c>
      <c r="E26" t="s">
        <v>110</v>
      </c>
      <c r="F26" t="s">
        <v>851</v>
      </c>
      <c r="G26" s="77">
        <v>5400000</v>
      </c>
      <c r="H26" s="77">
        <v>-16.202606220541242</v>
      </c>
      <c r="I26" s="77">
        <v>-874.94073590922699</v>
      </c>
      <c r="J26" s="78">
        <v>4.36E-2</v>
      </c>
      <c r="K26" s="78">
        <v>-2.9999999999999997E-4</v>
      </c>
    </row>
    <row r="27" spans="2:11">
      <c r="B27" s="79" t="s">
        <v>746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218</v>
      </c>
      <c r="C28" t="s">
        <v>218</v>
      </c>
      <c r="D28" t="s">
        <v>218</v>
      </c>
      <c r="E28" t="s">
        <v>218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402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218</v>
      </c>
      <c r="C30" t="s">
        <v>218</v>
      </c>
      <c r="D30" t="s">
        <v>218</v>
      </c>
      <c r="E30" t="s">
        <v>218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744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747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218</v>
      </c>
      <c r="C35" t="s">
        <v>218</v>
      </c>
      <c r="D35" t="s">
        <v>218</v>
      </c>
      <c r="E35" t="s">
        <v>218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746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218</v>
      </c>
      <c r="C37" t="s">
        <v>218</v>
      </c>
      <c r="D37" t="s">
        <v>218</v>
      </c>
      <c r="E37" t="s">
        <v>218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402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218</v>
      </c>
      <c r="C39" t="s">
        <v>218</v>
      </c>
      <c r="D39" t="s">
        <v>218</v>
      </c>
      <c r="E39" t="s">
        <v>218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225</v>
      </c>
      <c r="C40" s="16"/>
      <c r="D40" s="16"/>
    </row>
    <row r="41" spans="2:11">
      <c r="B41" t="s">
        <v>274</v>
      </c>
      <c r="C41" s="16"/>
      <c r="D41" s="16"/>
    </row>
    <row r="42" spans="2:11">
      <c r="B42" t="s">
        <v>275</v>
      </c>
      <c r="C42" s="16"/>
      <c r="D42" s="16"/>
    </row>
    <row r="43" spans="2:11">
      <c r="B43" t="s">
        <v>276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3.56</v>
      </c>
      <c r="J11" s="18"/>
      <c r="K11" s="18"/>
      <c r="L11" s="18"/>
      <c r="M11" s="76">
        <v>0</v>
      </c>
      <c r="N11" s="75">
        <v>98354804.086999997</v>
      </c>
      <c r="O11" s="7"/>
      <c r="P11" s="75">
        <v>113717.371550482</v>
      </c>
      <c r="Q11" s="76">
        <v>1</v>
      </c>
      <c r="R11" s="76">
        <v>3.3300000000000003E-2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3.56</v>
      </c>
      <c r="M12" s="80">
        <v>0</v>
      </c>
      <c r="N12" s="81">
        <v>98354804.086999997</v>
      </c>
      <c r="P12" s="81">
        <v>113717.371550482</v>
      </c>
      <c r="Q12" s="80">
        <v>1</v>
      </c>
      <c r="R12" s="80">
        <v>3.3300000000000003E-2</v>
      </c>
    </row>
    <row r="13" spans="2:60">
      <c r="B13" s="79" t="s">
        <v>852</v>
      </c>
      <c r="I13" s="81">
        <v>3.56</v>
      </c>
      <c r="M13" s="80">
        <v>0</v>
      </c>
      <c r="N13" s="81">
        <v>98354804.086999997</v>
      </c>
      <c r="P13" s="81">
        <v>113717.371550482</v>
      </c>
      <c r="Q13" s="80">
        <v>1</v>
      </c>
      <c r="R13" s="80">
        <v>3.3300000000000003E-2</v>
      </c>
    </row>
    <row r="14" spans="2:60">
      <c r="B14" t="s">
        <v>877</v>
      </c>
      <c r="C14" t="s">
        <v>853</v>
      </c>
      <c r="D14" t="s">
        <v>854</v>
      </c>
      <c r="F14" t="s">
        <v>855</v>
      </c>
      <c r="G14" t="s">
        <v>856</v>
      </c>
      <c r="H14" t="s">
        <v>857</v>
      </c>
      <c r="I14" s="77">
        <v>3.56</v>
      </c>
      <c r="J14" t="s">
        <v>858</v>
      </c>
      <c r="K14" t="s">
        <v>102</v>
      </c>
      <c r="L14" s="78">
        <v>0</v>
      </c>
      <c r="M14" s="78">
        <v>0</v>
      </c>
      <c r="N14" s="77">
        <v>98354804.086999997</v>
      </c>
      <c r="O14" s="77">
        <v>115.61953948878084</v>
      </c>
      <c r="P14" s="77">
        <v>113717.371550482</v>
      </c>
      <c r="Q14" s="78">
        <v>1</v>
      </c>
      <c r="R14" s="78">
        <v>3.3300000000000003E-2</v>
      </c>
    </row>
    <row r="15" spans="2:60">
      <c r="B15" s="79" t="s">
        <v>859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218</v>
      </c>
      <c r="D20" t="s">
        <v>218</v>
      </c>
      <c r="F20" t="s">
        <v>218</v>
      </c>
      <c r="I20" s="77">
        <v>0</v>
      </c>
      <c r="J20" t="s">
        <v>218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218</v>
      </c>
      <c r="D22" t="s">
        <v>218</v>
      </c>
      <c r="F22" t="s">
        <v>218</v>
      </c>
      <c r="I22" s="77">
        <v>0</v>
      </c>
      <c r="J22" t="s">
        <v>218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218</v>
      </c>
      <c r="D25" t="s">
        <v>218</v>
      </c>
      <c r="F25" t="s">
        <v>218</v>
      </c>
      <c r="I25" s="77">
        <v>0</v>
      </c>
      <c r="J25" t="s">
        <v>218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218</v>
      </c>
      <c r="D27" t="s">
        <v>218</v>
      </c>
      <c r="F27" t="s">
        <v>218</v>
      </c>
      <c r="I27" s="77">
        <v>0</v>
      </c>
      <c r="J27" t="s">
        <v>218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218</v>
      </c>
      <c r="D29" t="s">
        <v>218</v>
      </c>
      <c r="F29" t="s">
        <v>218</v>
      </c>
      <c r="I29" s="77">
        <v>0</v>
      </c>
      <c r="J29" t="s">
        <v>218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218</v>
      </c>
      <c r="D31" t="s">
        <v>218</v>
      </c>
      <c r="F31" t="s">
        <v>218</v>
      </c>
      <c r="I31" s="77">
        <v>0</v>
      </c>
      <c r="J31" t="s">
        <v>218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218</v>
      </c>
      <c r="D34" t="s">
        <v>218</v>
      </c>
      <c r="F34" t="s">
        <v>218</v>
      </c>
      <c r="I34" s="77">
        <v>0</v>
      </c>
      <c r="J34" t="s">
        <v>218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218</v>
      </c>
      <c r="D36" t="s">
        <v>218</v>
      </c>
      <c r="F36" t="s">
        <v>218</v>
      </c>
      <c r="I36" s="77">
        <v>0</v>
      </c>
      <c r="J36" t="s">
        <v>218</v>
      </c>
      <c r="K36" t="s">
        <v>218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218</v>
      </c>
      <c r="D38" t="s">
        <v>218</v>
      </c>
      <c r="F38" t="s">
        <v>218</v>
      </c>
      <c r="I38" s="77">
        <v>0</v>
      </c>
      <c r="J38" t="s">
        <v>218</v>
      </c>
      <c r="K38" t="s">
        <v>218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218</v>
      </c>
      <c r="D40" t="s">
        <v>218</v>
      </c>
      <c r="F40" t="s">
        <v>218</v>
      </c>
      <c r="I40" s="77">
        <v>0</v>
      </c>
      <c r="J40" t="s">
        <v>218</v>
      </c>
      <c r="K40" t="s">
        <v>218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872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872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90016.809624557995</v>
      </c>
      <c r="J11" s="76">
        <v>1</v>
      </c>
      <c r="K11" s="76">
        <v>2.63E-2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C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90016.809624557995</v>
      </c>
      <c r="J14" s="80">
        <v>1</v>
      </c>
      <c r="K14" s="80">
        <v>2.63E-2</v>
      </c>
    </row>
    <row r="15" spans="2:60">
      <c r="B15" t="s">
        <v>873</v>
      </c>
      <c r="C15" t="s">
        <v>874</v>
      </c>
      <c r="D15" t="s">
        <v>218</v>
      </c>
      <c r="E15" t="s">
        <v>388</v>
      </c>
      <c r="F15" s="78">
        <v>0</v>
      </c>
      <c r="G15" t="s">
        <v>110</v>
      </c>
      <c r="H15" s="78">
        <v>0</v>
      </c>
      <c r="I15" s="77">
        <v>2.1256756979999998</v>
      </c>
      <c r="J15" s="78">
        <v>0</v>
      </c>
      <c r="K15" s="78">
        <v>0</v>
      </c>
    </row>
    <row r="16" spans="2:60">
      <c r="B16" t="s">
        <v>875</v>
      </c>
      <c r="C16" t="s">
        <v>876</v>
      </c>
      <c r="D16" t="s">
        <v>218</v>
      </c>
      <c r="E16" t="s">
        <v>388</v>
      </c>
      <c r="F16" s="78">
        <v>0</v>
      </c>
      <c r="G16" t="s">
        <v>106</v>
      </c>
      <c r="H16" s="78">
        <v>0</v>
      </c>
      <c r="I16" s="77">
        <v>90014.683948859994</v>
      </c>
      <c r="J16" s="78">
        <v>1</v>
      </c>
      <c r="K16" s="78">
        <v>2.63E-2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218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355470-E5C3-4CF5-AAFD-1C957F05F9A9}"/>
</file>

<file path=customXml/itemProps2.xml><?xml version="1.0" encoding="utf-8"?>
<ds:datastoreItem xmlns:ds="http://schemas.openxmlformats.org/officeDocument/2006/customXml" ds:itemID="{9E00D56C-D3D9-439A-81B1-BFA8D60DA0A8}"/>
</file>

<file path=customXml/itemProps3.xml><?xml version="1.0" encoding="utf-8"?>
<ds:datastoreItem xmlns:ds="http://schemas.openxmlformats.org/officeDocument/2006/customXml" ds:itemID="{C627FBDA-7027-42BD-8F65-03425FC91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