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אקסל נגיש\"/>
    </mc:Choice>
  </mc:AlternateContent>
  <bookViews>
    <workbookView xWindow="0" yWindow="105" windowWidth="24240" windowHeight="12585" tabRatio="95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I24" i="6" l="1"/>
  <c r="C42" i="1" l="1"/>
  <c r="H13" i="11" l="1"/>
  <c r="H10" i="11" s="1"/>
  <c r="C20" i="1" s="1"/>
  <c r="C41" i="1" s="1"/>
  <c r="D13" i="1" l="1"/>
  <c r="D26" i="1"/>
  <c r="D39" i="1"/>
  <c r="D36" i="1"/>
  <c r="D14" i="1"/>
  <c r="D27" i="1"/>
  <c r="D40" i="1"/>
  <c r="D30" i="1"/>
  <c r="D15" i="1"/>
  <c r="D28" i="1"/>
  <c r="D12" i="1"/>
  <c r="D10" i="1"/>
  <c r="D16" i="1"/>
  <c r="D29" i="1"/>
  <c r="D18" i="1"/>
  <c r="D31" i="1"/>
  <c r="D32" i="1"/>
  <c r="D33" i="1"/>
  <c r="D23" i="1"/>
  <c r="D24" i="1"/>
  <c r="D25" i="1"/>
  <c r="D38" i="1"/>
  <c r="D17" i="1"/>
  <c r="D19" i="1"/>
  <c r="D21" i="1"/>
  <c r="D34" i="1"/>
  <c r="D35" i="1"/>
  <c r="D20" i="1"/>
  <c r="D41" i="1" l="1"/>
</calcChain>
</file>

<file path=xl/sharedStrings.xml><?xml version="1.0" encoding="utf-8"?>
<sst xmlns="http://schemas.openxmlformats.org/spreadsheetml/2006/main" count="3816" uniqueCount="992">
  <si>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</si>
  <si>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</si>
  <si>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</si>
  <si>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</si>
  <si>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</si>
  <si>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</si>
  <si>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</si>
  <si>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</si>
  <si>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</si>
  <si>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</si>
  <si>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</si>
  <si>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</si>
  <si>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</si>
  <si>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</si>
  <si>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</si>
  <si>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</si>
  <si>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</si>
  <si>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</si>
  <si>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</si>
  <si>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</si>
  <si>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</si>
  <si>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</si>
  <si>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</si>
  <si>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</si>
  <si>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</si>
  <si>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</si>
  <si>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</si>
  <si>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</si>
  <si>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</si>
  <si>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</si>
  <si>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</si>
  <si>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</si>
  <si>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</si>
  <si>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</si>
  <si>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</si>
  <si>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</si>
  <si>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</si>
  <si>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</si>
  <si>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</si>
  <si>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</si>
  <si>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</si>
  <si>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</si>
  <si>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</si>
  <si>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</si>
  <si>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</si>
  <si>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</si>
  <si>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</si>
  <si>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</si>
  <si>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</si>
  <si>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</si>
  <si>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</si>
  <si>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</si>
  <si>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</si>
  <si>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</si>
  <si>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</si>
  <si>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</si>
  <si>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</si>
  <si>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</si>
  <si>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</si>
  <si>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</si>
  <si>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</si>
  <si>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</si>
  <si>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</si>
  <si>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</si>
  <si>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</si>
  <si>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</si>
  <si>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</si>
  <si>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</si>
  <si>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</si>
  <si>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</si>
  <si>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</si>
  <si>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</si>
  <si>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</si>
  <si>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</si>
  <si>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</si>
  <si>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</si>
  <si>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</si>
  <si>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</si>
  <si>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</si>
  <si>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</si>
  <si>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</si>
  <si>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</si>
  <si>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</si>
  <si>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</si>
  <si>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</si>
  <si>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</si>
  <si>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</si>
  <si>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</si>
  <si>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</si>
  <si>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</si>
  <si>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</si>
  <si>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</si>
  <si>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</si>
  <si>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</si>
  <si>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</si>
  <si>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</si>
  <si>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</si>
  <si>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</si>
  <si>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</si>
  <si>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</si>
  <si>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</si>
  <si>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</si>
  <si>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</si>
  <si>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</si>
  <si>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</si>
  <si>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</si>
  <si>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</si>
  <si>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</si>
  <si>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</si>
  <si>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</si>
  <si>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</si>
  <si>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</si>
  <si>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</si>
  <si>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</si>
  <si>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</si>
  <si>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</si>
  <si>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</si>
  <si>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</si>
  <si>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</si>
  <si>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</si>
  <si>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</si>
  <si>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</si>
  <si>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</si>
  <si>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</si>
  <si>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</si>
  <si>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</si>
  <si>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</si>
  <si>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</si>
  <si>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</si>
  <si>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</si>
  <si>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</si>
  <si>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</si>
  <si>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</si>
  <si>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</si>
  <si>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</si>
  <si>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</si>
  <si>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</si>
  <si>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</si>
  <si>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</si>
  <si>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</si>
  <si>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</si>
  <si>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</si>
  <si>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</si>
  <si>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</si>
  <si>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</si>
  <si>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</si>
  <si>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</si>
  <si>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</si>
  <si>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</si>
  <si>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</si>
  <si>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</si>
  <si>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</si>
  <si>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</si>
  <si>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</si>
  <si>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</si>
  <si>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</si>
  <si>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</si>
  <si>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</si>
  <si>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</si>
  <si>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</si>
  <si>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</si>
  <si>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</si>
  <si>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</si>
  <si>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</si>
  <si>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</si>
  <si>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</si>
  <si>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</si>
  <si>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</si>
  <si>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</si>
  <si>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</si>
  <si>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</si>
  <si>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</si>
  <si>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</si>
  <si>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</si>
  <si>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</si>
  <si>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</si>
  <si>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</si>
  <si>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</si>
  <si>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</si>
  <si>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</si>
  <si>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</si>
  <si>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</si>
  <si>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</si>
  <si>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</si>
  <si>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</si>
  <si>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</si>
  <si>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</si>
  <si>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</si>
  <si>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</si>
  <si>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</si>
  <si>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</si>
  <si>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</si>
  <si>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</si>
  <si>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</si>
  <si>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</si>
  <si>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</si>
  <si>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</si>
  <si>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אלטשולר שחם כללי</t>
  </si>
  <si>
    <t>בהתאם לשיטה שיושמה בדוח הכספי *</t>
  </si>
  <si>
    <t>פרנק שווצרי</t>
  </si>
  <si>
    <t>כתר נורבגי</t>
  </si>
  <si>
    <t>יין יפני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</si>
  <si>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</si>
  <si>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</si>
  <si>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</si>
  <si>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</si>
  <si>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</si>
  <si>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</si>
  <si>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</si>
  <si>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</si>
  <si>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</si>
  <si>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</si>
  <si>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</si>
  <si>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</si>
  <si>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</si>
  <si>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הונג קונג-353- בנק מזרחי</t>
  </si>
  <si>
    <t>353- 20- בנק מזרחי</t>
  </si>
  <si>
    <t>ין יפני- 248- בנק מזרחי</t>
  </si>
  <si>
    <t>248- 20- בנק מזרחי</t>
  </si>
  <si>
    <t>כתר נורבגי-132- בנק מזרחי</t>
  </si>
  <si>
    <t>132- 20-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</si>
  <si>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</si>
  <si>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</si>
  <si>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</si>
  <si>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</si>
  <si>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</si>
  <si>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</si>
  <si>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</si>
  <si>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</si>
  <si>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</si>
  <si>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</si>
  <si>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</si>
  <si>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0529- האוצר - ממשלתית צמודה</t>
  </si>
  <si>
    <t>1157023</t>
  </si>
  <si>
    <t>RF</t>
  </si>
  <si>
    <t>27/12/20</t>
  </si>
  <si>
    <t>ממשל צמודה 1025- האוצר - ממשלתית צמודה</t>
  </si>
  <si>
    <t>1135912</t>
  </si>
  <si>
    <t>03/01/21</t>
  </si>
  <si>
    <t>ממשל צמודה 1131- האוצר - ממשלתית צמודה</t>
  </si>
  <si>
    <t>1172220</t>
  </si>
  <si>
    <t>14/06/21</t>
  </si>
  <si>
    <t>ממשלתי צמוד 0527- האוצר - ממשלתית צמודה</t>
  </si>
  <si>
    <t>1140847</t>
  </si>
  <si>
    <t>14/01/21</t>
  </si>
  <si>
    <t>סה"כ לא צמודות</t>
  </si>
  <si>
    <t>סה"כ מלווה קצר מועד</t>
  </si>
  <si>
    <t>מ.ק.מ. 1011- בנק ישראל- מק"מ</t>
  </si>
  <si>
    <t>8211013</t>
  </si>
  <si>
    <t>22/10/20</t>
  </si>
  <si>
    <t>מ.ק.מ. 112- בנק ישראל- מק"מ</t>
  </si>
  <si>
    <t>8220113</t>
  </si>
  <si>
    <t>05/01/21</t>
  </si>
  <si>
    <t>סה"כ שחר</t>
  </si>
  <si>
    <t>ממשל שקלית 0347</t>
  </si>
  <si>
    <t>1140193</t>
  </si>
  <si>
    <t>06/05/21</t>
  </si>
  <si>
    <t>ממשל שקלית 0722- האוצר - ממשלתית שקלית</t>
  </si>
  <si>
    <t>1158104</t>
  </si>
  <si>
    <t>08/11/20</t>
  </si>
  <si>
    <t>ממשל שקלית 1122- האוצר - ממשלתית שקלית</t>
  </si>
  <si>
    <t>1141225</t>
  </si>
  <si>
    <t>15/06/21</t>
  </si>
  <si>
    <t>ממשל שקלית 1123- האוצר - ממשלתית שקלית</t>
  </si>
  <si>
    <t>1155068</t>
  </si>
  <si>
    <t>17/08/21</t>
  </si>
  <si>
    <t>ממשלתי 0122- האוצר - ממשלתית שקלית</t>
  </si>
  <si>
    <t>1123272</t>
  </si>
  <si>
    <t>04/01/21</t>
  </si>
  <si>
    <t>ממשלתי 0323</t>
  </si>
  <si>
    <t>1126747</t>
  </si>
  <si>
    <t>ממשק0142- האוצר - ממשלתית שקלית</t>
  </si>
  <si>
    <t>1125400</t>
  </si>
  <si>
    <t>06/04/21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</si>
  <si>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</si>
  <si>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</si>
  <si>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</si>
  <si>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</si>
  <si>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0.125 30/06/22</t>
  </si>
  <si>
    <t>US912828ZX16</t>
  </si>
  <si>
    <t>Aaa</t>
  </si>
  <si>
    <t>Moodys</t>
  </si>
  <si>
    <t>02/02/21</t>
  </si>
  <si>
    <t>US TREASURY 0.125 30/09/22</t>
  </si>
  <si>
    <t>US91282CAN11</t>
  </si>
  <si>
    <t>21/06/21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</si>
  <si>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</si>
  <si>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</si>
  <si>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</si>
  <si>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</si>
  <si>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</si>
  <si>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</si>
  <si>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</si>
  <si>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</si>
  <si>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</si>
  <si>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</si>
  <si>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</si>
  <si>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</si>
  <si>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01/12/20</t>
  </si>
  <si>
    <t>לאומי   אגח 179- לאומי</t>
  </si>
  <si>
    <t>6040372</t>
  </si>
  <si>
    <t>520018078</t>
  </si>
  <si>
    <t>18/02/19</t>
  </si>
  <si>
    <t>לאומי אג"ח 181- לאומי</t>
  </si>
  <si>
    <t>6040505</t>
  </si>
  <si>
    <t>Aaa.il</t>
  </si>
  <si>
    <t>19/11/20</t>
  </si>
  <si>
    <t>מז טפ הנפ אגח 57- מזרחי טפחות הנפק</t>
  </si>
  <si>
    <t>2310423</t>
  </si>
  <si>
    <t>בלומברג</t>
  </si>
  <si>
    <t>520032046</t>
  </si>
  <si>
    <t>מז טפ הנפ אגח 61- מזרחי טפחות הנפק</t>
  </si>
  <si>
    <t>2310464</t>
  </si>
  <si>
    <t>מז טפ הנפק   45- מזרחי טפחות הנפק</t>
  </si>
  <si>
    <t>2310217</t>
  </si>
  <si>
    <t>23/11/20</t>
  </si>
  <si>
    <t>מז טפ הנפק 52- מזרחי טפחות הנפק</t>
  </si>
  <si>
    <t>2310381</t>
  </si>
  <si>
    <t>30/06/20</t>
  </si>
  <si>
    <t>מזרחי הנפקות אג"ח 49- מזרחי טפחות הנפק</t>
  </si>
  <si>
    <t>2310282</t>
  </si>
  <si>
    <t>02/02/20</t>
  </si>
  <si>
    <t>פועלים הנ אגח35- פועלים הנפקות</t>
  </si>
  <si>
    <t>1940618</t>
  </si>
  <si>
    <t>520032640</t>
  </si>
  <si>
    <t>30/11/20</t>
  </si>
  <si>
    <t>פועלים הנפקות  אג"ח 36- פועלים הנפקות</t>
  </si>
  <si>
    <t>1940659</t>
  </si>
  <si>
    <t>חשמל אג27</t>
  </si>
  <si>
    <t>6000210</t>
  </si>
  <si>
    <t>520000472</t>
  </si>
  <si>
    <t>אנרגיה</t>
  </si>
  <si>
    <t>ilAA+</t>
  </si>
  <si>
    <t>29/07/19</t>
  </si>
  <si>
    <t>נמלי ישראל אג "ח א- נמלי ישראל</t>
  </si>
  <si>
    <t>1145564</t>
  </si>
  <si>
    <t>513569780</t>
  </si>
  <si>
    <t>נדלן מניב בישראל</t>
  </si>
  <si>
    <t>Aa1.il</t>
  </si>
  <si>
    <t>06/09/18</t>
  </si>
  <si>
    <t>עזריאלי  אגח ז- קבוצת עזריאלי</t>
  </si>
  <si>
    <t>1178672</t>
  </si>
  <si>
    <t>510960719</t>
  </si>
  <si>
    <t>21/07/21</t>
  </si>
  <si>
    <t>עזריאלי אג"ח ה- קבוצת עזריאלי</t>
  </si>
  <si>
    <t>1156603</t>
  </si>
  <si>
    <t>19/12/19</t>
  </si>
  <si>
    <t>עזריאלי אגח ח- קבוצת עזריאלי</t>
  </si>
  <si>
    <t>1178680</t>
  </si>
  <si>
    <t>פועלים הנפקות התח.14- פועלים הנפקות</t>
  </si>
  <si>
    <t>1940501</t>
  </si>
  <si>
    <t>20/03/18</t>
  </si>
  <si>
    <t>מליסרון  אגח16- מליסרון</t>
  </si>
  <si>
    <t>3230265</t>
  </si>
  <si>
    <t>520037789</t>
  </si>
  <si>
    <t>ilAA</t>
  </si>
  <si>
    <t>23/12/19</t>
  </si>
  <si>
    <t>אלוני חץ אג8- אלוני חץ</t>
  </si>
  <si>
    <t>3900271</t>
  </si>
  <si>
    <t>520038506</t>
  </si>
  <si>
    <t>ilAA-</t>
  </si>
  <si>
    <t>26/09/17</t>
  </si>
  <si>
    <t>מליסרון   אגח ו- מליסרון</t>
  </si>
  <si>
    <t>3230125</t>
  </si>
  <si>
    <t>28/11/17</t>
  </si>
  <si>
    <t>מליסרון אג"ח יג- מליסרון</t>
  </si>
  <si>
    <t>3230224</t>
  </si>
  <si>
    <t>15/10/17</t>
  </si>
  <si>
    <t>דיסקונט מנפיקים אג"ח יד</t>
  </si>
  <si>
    <t>7480163</t>
  </si>
  <si>
    <t>520029935</t>
  </si>
  <si>
    <t>12/12/19</t>
  </si>
  <si>
    <t>מזרחי הנפקות אג"ח   41- מזרחי טפחות הנפק</t>
  </si>
  <si>
    <t>2310175</t>
  </si>
  <si>
    <t>25/12/17</t>
  </si>
  <si>
    <t>גב ים אג8- גב-ים</t>
  </si>
  <si>
    <t>7590151</t>
  </si>
  <si>
    <t>520001736</t>
  </si>
  <si>
    <t>שופרסל אג"ח ז- שופרסל</t>
  </si>
  <si>
    <t>7770258</t>
  </si>
  <si>
    <t>520022732</t>
  </si>
  <si>
    <t>רשתות שיווק</t>
  </si>
  <si>
    <t>20/01/19</t>
  </si>
  <si>
    <t>בי קומיוניק אג"ח 3</t>
  </si>
  <si>
    <t>1139203</t>
  </si>
  <si>
    <t>512832742</t>
  </si>
  <si>
    <t>Caa2.il</t>
  </si>
  <si>
    <t>18/04/19</t>
  </si>
  <si>
    <t>שמוס  אג"ח א- שמוס</t>
  </si>
  <si>
    <t>1155951</t>
  </si>
  <si>
    <t>633896</t>
  </si>
  <si>
    <t>נדלן מניב בחו"ל</t>
  </si>
  <si>
    <t>Aa3.il</t>
  </si>
  <si>
    <t>09/12/18</t>
  </si>
  <si>
    <t>תמר פטרו  אגח א- תמר פטרוליום</t>
  </si>
  <si>
    <t>1141332</t>
  </si>
  <si>
    <t>515334662</t>
  </si>
  <si>
    <t>חיפושי נפט וגז</t>
  </si>
  <si>
    <t>A1.il</t>
  </si>
  <si>
    <t>29/04/21</t>
  </si>
  <si>
    <t>סה"כ אחר</t>
  </si>
  <si>
    <t>TEVA 4.1 10/46</t>
  </si>
  <si>
    <t>US88167AAF84</t>
  </si>
  <si>
    <t>NYSE</t>
  </si>
  <si>
    <t>520013954</t>
  </si>
  <si>
    <t>Pharmaceuticals</t>
  </si>
  <si>
    <t>BB-</t>
  </si>
  <si>
    <t>S&amp;P</t>
  </si>
  <si>
    <t>21/01/20</t>
  </si>
  <si>
    <t>NDAQ 1.75 3/29</t>
  </si>
  <si>
    <t>XS1843442622</t>
  </si>
  <si>
    <t>FWB</t>
  </si>
  <si>
    <t>3205</t>
  </si>
  <si>
    <t>Diversified Financials</t>
  </si>
  <si>
    <t>BBB</t>
  </si>
  <si>
    <t>08/07/19</t>
  </si>
  <si>
    <t>15/07/24 FS KKR 4.625</t>
  </si>
  <si>
    <t>US302635AD99</t>
  </si>
  <si>
    <t>5143</t>
  </si>
  <si>
    <t>Baa3</t>
  </si>
  <si>
    <t>25/GSBD 3.75 10/2</t>
  </si>
  <si>
    <t>US38147UAC18</t>
  </si>
  <si>
    <t>5193</t>
  </si>
  <si>
    <t>30/03/20</t>
  </si>
  <si>
    <t>ARES CAPITAL 3.25 15.07.25</t>
  </si>
  <si>
    <t>US04010LAY92</t>
  </si>
  <si>
    <t>5183</t>
  </si>
  <si>
    <t>BBB-</t>
  </si>
  <si>
    <t>09/01/20</t>
  </si>
  <si>
    <t>FSK 4.125 01/02/25</t>
  </si>
  <si>
    <t>US302635AE72</t>
  </si>
  <si>
    <t>GRAND CITI - GYCGR 2.5</t>
  </si>
  <si>
    <t>XS1811181566</t>
  </si>
  <si>
    <t>EURONEXT</t>
  </si>
  <si>
    <t>4959</t>
  </si>
  <si>
    <t>Real Estate</t>
  </si>
  <si>
    <t>17/04/18</t>
  </si>
  <si>
    <t>OWLRCK 3.75 22/7/25</t>
  </si>
  <si>
    <t>US69121KAC80</t>
  </si>
  <si>
    <t>5181</t>
  </si>
  <si>
    <t>VW 2.5 PERP</t>
  </si>
  <si>
    <t>XS1206540806</t>
  </si>
  <si>
    <t>4255</t>
  </si>
  <si>
    <t>Automobiles &amp; Components</t>
  </si>
  <si>
    <t>05/08/19</t>
  </si>
  <si>
    <t>AESGEN 5.5 14/05/27</t>
  </si>
  <si>
    <t>USP3713CAB48</t>
  </si>
  <si>
    <t>5170</t>
  </si>
  <si>
    <t>Energy</t>
  </si>
  <si>
    <t>Ba1</t>
  </si>
  <si>
    <t>12/11/19</t>
  </si>
  <si>
    <t>BAYER 3.75 07/74</t>
  </si>
  <si>
    <t>DE000A11QR73</t>
  </si>
  <si>
    <t>4770</t>
  </si>
  <si>
    <t>BB+</t>
  </si>
  <si>
    <t>SBRA 3.9 15/10/2019</t>
  </si>
  <si>
    <t>US78572XAG60</t>
  </si>
  <si>
    <t>5165</t>
  </si>
  <si>
    <t>Health Care Equip &amp; Services</t>
  </si>
  <si>
    <t>29/10/19</t>
  </si>
  <si>
    <t>CIELBZ 3.75 11/22</t>
  </si>
  <si>
    <t>USU1714UAA35</t>
  </si>
  <si>
    <t>4710</t>
  </si>
  <si>
    <t>Consumer Durables &amp; Apparel</t>
  </si>
  <si>
    <t>Ba2</t>
  </si>
  <si>
    <t>PEMEX 5.95 28/01/31</t>
  </si>
  <si>
    <t>US71654QDE98</t>
  </si>
  <si>
    <t>4768</t>
  </si>
  <si>
    <t>Ba3</t>
  </si>
  <si>
    <t>28/10/20</t>
  </si>
  <si>
    <t>PEMEX 6.84 23/1/2030</t>
  </si>
  <si>
    <t>US71654QDC33</t>
  </si>
  <si>
    <t>PETROLEOS MEXICANOS-PEMEX</t>
  </si>
  <si>
    <t>US71654QBW15</t>
  </si>
  <si>
    <t>03/02/20</t>
  </si>
  <si>
    <t>סה"כ תל אביב 35</t>
  </si>
  <si>
    <t>או.פי.סי אנרגיה- או.פי.סי אנרגיה</t>
  </si>
  <si>
    <t>1141571</t>
  </si>
  <si>
    <t>514401702</t>
  </si>
  <si>
    <t>או.פי.סי אנרגיה זכויות 1- או.פי.סי אנרגיה</t>
  </si>
  <si>
    <t>1180272</t>
  </si>
  <si>
    <t>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</si>
  <si>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</si>
  <si>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</si>
  <si>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</si>
  <si>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</si>
  <si>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</si>
  <si>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</si>
  <si>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</si>
  <si>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</si>
  <si>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</si>
  <si>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</si>
  <si>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</si>
  <si>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פועלים</t>
  </si>
  <si>
    <t>662577</t>
  </si>
  <si>
    <t>520000118</t>
  </si>
  <si>
    <t>איי.סי.אל- איי.סי.אל</t>
  </si>
  <si>
    <t>281014</t>
  </si>
  <si>
    <t>520027830</t>
  </si>
  <si>
    <t>כימיה, גומי ופלסטיק</t>
  </si>
  <si>
    <t>שפיר הנדסה ותעשיה בע"מ- שפיר הנדסה</t>
  </si>
  <si>
    <t>1133875</t>
  </si>
  <si>
    <t>514892801</t>
  </si>
  <si>
    <t>מתכת ומוצרי בניה</t>
  </si>
  <si>
    <t>אלוני חץ- אלוני חץ</t>
  </si>
  <si>
    <t>390013</t>
  </si>
  <si>
    <t>אמות- אמות</t>
  </si>
  <si>
    <t>1097278</t>
  </si>
  <si>
    <t>520026683</t>
  </si>
  <si>
    <t>ביג</t>
  </si>
  <si>
    <t>513623314</t>
  </si>
  <si>
    <t>מליסרון- מליסרון</t>
  </si>
  <si>
    <t>323014</t>
  </si>
  <si>
    <t>עזריאלי קבוצה</t>
  </si>
  <si>
    <t>1119478</t>
  </si>
  <si>
    <t>שופרסל- שופרסל</t>
  </si>
  <si>
    <t>777037</t>
  </si>
  <si>
    <t>סה"כ תל אביב 90</t>
  </si>
  <si>
    <t>דניה סיבוס- דניה סיבוס</t>
  </si>
  <si>
    <t>1173137</t>
  </si>
  <si>
    <t>512569237</t>
  </si>
  <si>
    <t>בנייה</t>
  </si>
  <si>
    <t>אלקו- אלקו</t>
  </si>
  <si>
    <t>694034</t>
  </si>
  <si>
    <t>520025370</t>
  </si>
  <si>
    <t>השקעה ואחזקות</t>
  </si>
  <si>
    <t>מספנות ישראל</t>
  </si>
  <si>
    <t>1168533</t>
  </si>
  <si>
    <t>516084753</t>
  </si>
  <si>
    <t>דלק רכב- דלק רכב</t>
  </si>
  <si>
    <t>829010</t>
  </si>
  <si>
    <t>520033291</t>
  </si>
  <si>
    <t>מסחר</t>
  </si>
  <si>
    <t>אינרום</t>
  </si>
  <si>
    <t>1132356</t>
  </si>
  <si>
    <t>515001659</t>
  </si>
  <si>
    <t>לוינשטין נכסים- לוינשטין נכסים</t>
  </si>
  <si>
    <t>1119080</t>
  </si>
  <si>
    <t>511134298</t>
  </si>
  <si>
    <t>ריט 1- ריט1</t>
  </si>
  <si>
    <t>1098920</t>
  </si>
  <si>
    <t>513821488</t>
  </si>
  <si>
    <t>דלתא מותגים- דלתא מותגים</t>
  </si>
  <si>
    <t>1173699</t>
  </si>
  <si>
    <t>516250107</t>
  </si>
  <si>
    <t>פוקס- פוקס</t>
  </si>
  <si>
    <t>1087022</t>
  </si>
  <si>
    <t>512157603</t>
  </si>
  <si>
    <t>פרשמרקט- פרשמרקט</t>
  </si>
  <si>
    <t>1157833</t>
  </si>
  <si>
    <t>513226050</t>
  </si>
  <si>
    <t>ריטיילורס- ריטיילורס</t>
  </si>
  <si>
    <t>1175488</t>
  </si>
  <si>
    <t>514211457</t>
  </si>
  <si>
    <t>רמי לוי</t>
  </si>
  <si>
    <t>1104249</t>
  </si>
  <si>
    <t>513770669</t>
  </si>
  <si>
    <t>חילן- חילן</t>
  </si>
  <si>
    <t>1084698</t>
  </si>
  <si>
    <t>520039942</t>
  </si>
  <si>
    <t>שרותי מידע</t>
  </si>
  <si>
    <t>ישראכרט- ישראכרט</t>
  </si>
  <si>
    <t>1157403</t>
  </si>
  <si>
    <t>510706153</t>
  </si>
  <si>
    <t>שרותים פיננסים</t>
  </si>
  <si>
    <t>סה"כ מניות היתר</t>
  </si>
  <si>
    <t>נאוי- נאוי</t>
  </si>
  <si>
    <t>208017</t>
  </si>
  <si>
    <t>520036070</t>
  </si>
  <si>
    <t>אשראי חוץ בנקאי</t>
  </si>
  <si>
    <t>פננטפארק- פננטפארק</t>
  </si>
  <si>
    <t>1142405</t>
  </si>
  <si>
    <t>1504619</t>
  </si>
  <si>
    <t>יעקובי קבוצה- יעקובי קבוצה</t>
  </si>
  <si>
    <t>1142421</t>
  </si>
  <si>
    <t>514010081</t>
  </si>
  <si>
    <t>צרפתי- צרפתי</t>
  </si>
  <si>
    <t>425017</t>
  </si>
  <si>
    <t>520039090</t>
  </si>
  <si>
    <t>כלל משקאות- כלל משקאות</t>
  </si>
  <si>
    <t>1147685</t>
  </si>
  <si>
    <t>515818524</t>
  </si>
  <si>
    <t>מזון</t>
  </si>
  <si>
    <t>וילאר- וילאר</t>
  </si>
  <si>
    <t>416016</t>
  </si>
  <si>
    <t>520038910</t>
  </si>
  <si>
    <t>גלובל כנפיים- גלובל כנפיים</t>
  </si>
  <si>
    <t>1141316</t>
  </si>
  <si>
    <t>513342444</t>
  </si>
  <si>
    <t>שרותים</t>
  </si>
  <si>
    <t>הולמס פלייס- הולמס פלייס</t>
  </si>
  <si>
    <t>1142587</t>
  </si>
  <si>
    <t>512466723</t>
  </si>
  <si>
    <t>סה"כ call 001 אופציות</t>
  </si>
  <si>
    <t>CHKP - CHECK POINT</t>
  </si>
  <si>
    <t>IL0010824113</t>
  </si>
  <si>
    <t>2080</t>
  </si>
  <si>
    <t>Software &amp; Services</t>
  </si>
  <si>
    <t>WIX -  WIX.COM- WIX.COM</t>
  </si>
  <si>
    <t>IL0011301780</t>
  </si>
  <si>
    <t>NASDAQ</t>
  </si>
  <si>
    <t>2275</t>
  </si>
  <si>
    <t>BANK OF AMERICA - BAC- Bank of  America</t>
  </si>
  <si>
    <t>US0605051046</t>
  </si>
  <si>
    <t>2180</t>
  </si>
  <si>
    <t>Banks</t>
  </si>
  <si>
    <t>JPM - JP  MORGAN</t>
  </si>
  <si>
    <t>US46625H1005</t>
  </si>
  <si>
    <t>4809</t>
  </si>
  <si>
    <t>WELLS FARGO- WELLS FARGO</t>
  </si>
  <si>
    <t>US9497461015</t>
  </si>
  <si>
    <t>5085</t>
  </si>
  <si>
    <t>IWG PLC</t>
  </si>
  <si>
    <t>JE00BYVQYS01</t>
  </si>
  <si>
    <t>LSE</t>
  </si>
  <si>
    <t>5280</t>
  </si>
  <si>
    <t>Commercial &amp; Pro Services</t>
  </si>
  <si>
    <t>WALMART INC</t>
  </si>
  <si>
    <t>US9311421039</t>
  </si>
  <si>
    <t>5184</t>
  </si>
  <si>
    <t>Danone</t>
  </si>
  <si>
    <t>FR0000120644</t>
  </si>
  <si>
    <t>5213</t>
  </si>
  <si>
    <t>Herbalife Nutrition</t>
  </si>
  <si>
    <t>KYG4412G1010</t>
  </si>
  <si>
    <t>5271</t>
  </si>
  <si>
    <t>V - VISA INC-CLASS- VISA</t>
  </si>
  <si>
    <t>US92826C8394</t>
  </si>
  <si>
    <t>5089</t>
  </si>
  <si>
    <t>BlackRock</t>
  </si>
  <si>
    <t>US09247X1019</t>
  </si>
  <si>
    <t>2235</t>
  </si>
  <si>
    <t>MASTERCARD-MA</t>
  </si>
  <si>
    <t>US57636Q1040</t>
  </si>
  <si>
    <t>5070</t>
  </si>
  <si>
    <t>MOWI ASA-MOWI NO</t>
  </si>
  <si>
    <t>NO0003054108</t>
  </si>
  <si>
    <t>5119</t>
  </si>
  <si>
    <t>Food &amp; Staples Retailing</t>
  </si>
  <si>
    <t>HEINEKEN NV- HEINEKEN</t>
  </si>
  <si>
    <t>NL0000009165</t>
  </si>
  <si>
    <t>5300</t>
  </si>
  <si>
    <t>Food Beverage &amp; Tobacco</t>
  </si>
  <si>
    <t>NESTLE SA</t>
  </si>
  <si>
    <t>CH0038863350</t>
  </si>
  <si>
    <t>3125</t>
  </si>
  <si>
    <t>ANTHEM INC- ANTHEM</t>
  </si>
  <si>
    <t>US0367521038</t>
  </si>
  <si>
    <t>5286</t>
  </si>
  <si>
    <t>Centene Coporation</t>
  </si>
  <si>
    <t>US15135B1017</t>
  </si>
  <si>
    <t>4885</t>
  </si>
  <si>
    <t>FB - FACEBOOK</t>
  </si>
  <si>
    <t>US30303M1027</t>
  </si>
  <si>
    <t>5097</t>
  </si>
  <si>
    <t>Media</t>
  </si>
  <si>
    <t>SMSN LI - SAMSUNG</t>
  </si>
  <si>
    <t>US7960508882</t>
  </si>
  <si>
    <t>5093</t>
  </si>
  <si>
    <t>ELOXX PHARMACEUTICALS-ELO</t>
  </si>
  <si>
    <t>US29014R1032</t>
  </si>
  <si>
    <t>4962</t>
  </si>
  <si>
    <t>Pharma &amp; Biotechnology</t>
  </si>
  <si>
    <t>PFIZER INC-PFE- PFIZER</t>
  </si>
  <si>
    <t>US7170811035</t>
  </si>
  <si>
    <t>1190</t>
  </si>
  <si>
    <t>ROCHE HOLDING A-RDG</t>
  </si>
  <si>
    <t>CH0012032048</t>
  </si>
  <si>
    <t>SIX</t>
  </si>
  <si>
    <t>4901</t>
  </si>
  <si>
    <t>LGI HOMES INC</t>
  </si>
  <si>
    <t>US50187T1060</t>
  </si>
  <si>
    <t>4803</t>
  </si>
  <si>
    <t>SIMON PROPERTY</t>
  </si>
  <si>
    <t>US8288061091</t>
  </si>
  <si>
    <t>5192</t>
  </si>
  <si>
    <t>Infineon Technologies</t>
  </si>
  <si>
    <t>DE0006231004</t>
  </si>
  <si>
    <t>5266</t>
  </si>
  <si>
    <t>Semiconductors &amp; Semicon Equip</t>
  </si>
  <si>
    <t>TSM - TAIWAN SEMICONDUCTOR- TAIWAN SEMI</t>
  </si>
  <si>
    <t>us8740391003</t>
  </si>
  <si>
    <t>5088</t>
  </si>
  <si>
    <t>ACTIVISION BLIZZARD</t>
  </si>
  <si>
    <t>US00507V1098</t>
  </si>
  <si>
    <t>5227</t>
  </si>
  <si>
    <t>AMAZON-AMZN COM</t>
  </si>
  <si>
    <t>US0231351067</t>
  </si>
  <si>
    <t>4865</t>
  </si>
  <si>
    <t>ELECTRONIC ARTS</t>
  </si>
  <si>
    <t>US2855121099</t>
  </si>
  <si>
    <t>5234</t>
  </si>
  <si>
    <t>MSFT -  MICROSOFT- MICROSOFT</t>
  </si>
  <si>
    <t>us5949181045</t>
  </si>
  <si>
    <t>5083</t>
  </si>
  <si>
    <t>PALO ALTO NETWO</t>
  </si>
  <si>
    <t>US6974351057</t>
  </si>
  <si>
    <t>4723</t>
  </si>
  <si>
    <t>TAKE TWO INTERACTIVE</t>
  </si>
  <si>
    <t>US8740541094</t>
  </si>
  <si>
    <t>5225</t>
  </si>
  <si>
    <t>AAPL - Apple</t>
  </si>
  <si>
    <t>US0378331005</t>
  </si>
  <si>
    <t>930</t>
  </si>
  <si>
    <t>Technology Hardware &amp; Equip</t>
  </si>
  <si>
    <t>FTNT-FORTINET INC</t>
  </si>
  <si>
    <t>US34959E1091</t>
  </si>
  <si>
    <t>4721</t>
  </si>
  <si>
    <t>GOOG GOOGLE C Class- GOOGLE</t>
  </si>
  <si>
    <t>US02079K1079</t>
  </si>
  <si>
    <t>960</t>
  </si>
  <si>
    <t>SONY CORP</t>
  </si>
  <si>
    <t>US8356993076</t>
  </si>
  <si>
    <t>4942</t>
  </si>
  <si>
    <t>DPW GY-DEUTSCHE POST</t>
  </si>
  <si>
    <t>DE0005552004</t>
  </si>
  <si>
    <t>5216</t>
  </si>
  <si>
    <t>סה"כ שמחקות מדדי מניות בישראל</t>
  </si>
  <si>
    <t>סה"כ שמחקות מדדי מניות בחו"ל</t>
  </si>
  <si>
    <t>MTF סל (SP500 (4A מנוטרלת מט"ח- מגדל קרנות נאמנות</t>
  </si>
  <si>
    <t>1150572</t>
  </si>
  <si>
    <t>511303661</t>
  </si>
  <si>
    <t>מניות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</si>
  <si>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</si>
  <si>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</si>
  <si>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</si>
  <si>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</si>
  <si>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EWY - SOUTH KOREA- BlackRock</t>
  </si>
  <si>
    <t>US4642867729</t>
  </si>
  <si>
    <t>CHINA-INVESCO</t>
  </si>
  <si>
    <t>LU1549405709</t>
  </si>
  <si>
    <t>1290</t>
  </si>
  <si>
    <t>CSI-KWEB CHINA</t>
  </si>
  <si>
    <t>US5007673065</t>
  </si>
  <si>
    <t>4868</t>
  </si>
  <si>
    <t>סה"כ שמחקות מדדים אחרים</t>
  </si>
  <si>
    <t>WISDOMTREE COPPER</t>
  </si>
  <si>
    <t>GB00B15KXQ89</t>
  </si>
  <si>
    <t>3115</t>
  </si>
  <si>
    <t>סה"כ אג"ח ממשלתי</t>
  </si>
  <si>
    <t>סה"כ אגח קונצרני</t>
  </si>
  <si>
    <t>אלטשולר מט"ח אקטיבי</t>
  </si>
  <si>
    <t>5105911</t>
  </si>
  <si>
    <t>511944670</t>
  </si>
  <si>
    <t>אג"ח</t>
  </si>
  <si>
    <t>ilA+</t>
  </si>
  <si>
    <t>אלטשולר אגח חול קונצרני מוגנת מטח</t>
  </si>
  <si>
    <t>5118591</t>
  </si>
  <si>
    <t>ilA-</t>
  </si>
  <si>
    <t>Alger Small Cap Focus Fund- ALGER SICAV</t>
  </si>
  <si>
    <t>LU1687262870</t>
  </si>
  <si>
    <t>5219</t>
  </si>
  <si>
    <t>לא מדורג</t>
  </si>
  <si>
    <t>ASHOKA INDIA OPPORTUNITIES</t>
  </si>
  <si>
    <t>IE00BH3N4915</t>
  </si>
  <si>
    <t>5223</t>
  </si>
  <si>
    <t>BANOR GREATER CHINA</t>
  </si>
  <si>
    <t>LU1417208482</t>
  </si>
  <si>
    <t>5191</t>
  </si>
  <si>
    <t>Comgest Growth Europe Opportunities</t>
  </si>
  <si>
    <t>IE00BHWQNN83</t>
  </si>
  <si>
    <t>4886</t>
  </si>
  <si>
    <t>COMGEST GROWTH JAPAN-YEN IA- Comgest</t>
  </si>
  <si>
    <t>IE00BQ1YBP44</t>
  </si>
  <si>
    <t>GemEQUITY E.Market USD</t>
  </si>
  <si>
    <t>FR0013246444</t>
  </si>
  <si>
    <t>4925</t>
  </si>
  <si>
    <t>HBMN Healthcare Investment AG</t>
  </si>
  <si>
    <t>CH0012627250</t>
  </si>
  <si>
    <t>4863</t>
  </si>
  <si>
    <t>HEPTAGON-FUTURE Equity fund</t>
  </si>
  <si>
    <t>IE00BYWKMJ85</t>
  </si>
  <si>
    <t>5189</t>
  </si>
  <si>
    <t>KOTAK FUNDS-IND-KOTIMAU</t>
  </si>
  <si>
    <t>LU0675383409</t>
  </si>
  <si>
    <t>4735</t>
  </si>
  <si>
    <t>LEGG MASON JAPAN-XA</t>
  </si>
  <si>
    <t>GB00B8JYLC77</t>
  </si>
  <si>
    <t>5243</t>
  </si>
  <si>
    <t>PRIMO MILLER OPPORTUNITY</t>
  </si>
  <si>
    <t>IE00BJMHLZ33</t>
  </si>
  <si>
    <t>Other</t>
  </si>
  <si>
    <t>SISF Greater China - SCGRCIZ LX</t>
  </si>
  <si>
    <t>LU1953148969</t>
  </si>
  <si>
    <t>5105</t>
  </si>
  <si>
    <t>Spyglass US Growth Fund</t>
  </si>
  <si>
    <t>IE00BK6SB820</t>
  </si>
  <si>
    <t>5222</t>
  </si>
  <si>
    <t>TRICLAE LX Equity FUND</t>
  </si>
  <si>
    <t>LU1687402393</t>
  </si>
  <si>
    <t>5187</t>
  </si>
  <si>
    <t>UBS LUX  Equity Fund - China</t>
  </si>
  <si>
    <t>LU1017642064</t>
  </si>
  <si>
    <t>920</t>
  </si>
  <si>
    <t>UBS LUX China</t>
  </si>
  <si>
    <t>LU1676119669</t>
  </si>
  <si>
    <t>UTI INDIAN DYN Equity fund</t>
  </si>
  <si>
    <t>IE00BYPC7R45</t>
  </si>
  <si>
    <t>5199</t>
  </si>
  <si>
    <t>סה"כ כתבי אופציות בישראל</t>
  </si>
  <si>
    <t>אמות אופציה 1 22/12/22- אמות</t>
  </si>
  <si>
    <t>1180546</t>
  </si>
  <si>
    <t>סה"כ כתבי אופציה בחו"ל</t>
  </si>
  <si>
    <t>סה"כ מדדים כולל מניות</t>
  </si>
  <si>
    <t>סה"כ ש"ח/מט"ח</t>
  </si>
  <si>
    <t>סה"כ ריבית</t>
  </si>
  <si>
    <t>ESZ1 PUT 3600 17/12/2021</t>
  </si>
  <si>
    <t>BBG00YMPG365</t>
  </si>
  <si>
    <t>ESZ1 PUT 4000 17/12/2021</t>
  </si>
  <si>
    <t>BBG00YMPG3Y4</t>
  </si>
  <si>
    <t>SCV1 PUT 3500 29/10/2021</t>
  </si>
  <si>
    <t>BBG010PVS3G8</t>
  </si>
  <si>
    <t>SCV1 PUT 3900 29/10/2021</t>
  </si>
  <si>
    <t>BBG010PVS7Z8</t>
  </si>
  <si>
    <t>SCX1 PUT 3500 30/11/2021</t>
  </si>
  <si>
    <t>BBG0118RJYP6</t>
  </si>
  <si>
    <t>SCX1 PUT 3900 30/11/2021</t>
  </si>
  <si>
    <t>BBG0118RKL09</t>
  </si>
  <si>
    <t>סה"כ מטבע</t>
  </si>
  <si>
    <t>סה"כ סחורות</t>
  </si>
  <si>
    <t>MINI NASDAQ-NQZ1- 17/12/2021</t>
  </si>
  <si>
    <t>BBG00X7L5CF5</t>
  </si>
  <si>
    <t>S&amp;P500 E-MINI -ESZ1-17/12/2021</t>
  </si>
  <si>
    <t>BBG00X7L5C47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</si>
  <si>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</si>
  <si>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</si>
  <si>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</si>
  <si>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</si>
  <si>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</si>
  <si>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</si>
  <si>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</si>
  <si>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</si>
  <si>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</si>
  <si>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</si>
  <si>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</si>
  <si>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</si>
  <si>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</si>
  <si>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</si>
  <si>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</si>
  <si>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</si>
  <si>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אגח7-רמ- מימון ישיר 7</t>
  </si>
  <si>
    <t>1153071</t>
  </si>
  <si>
    <t>515828820</t>
  </si>
  <si>
    <t>13/08/18</t>
  </si>
  <si>
    <t>מקורות אג"ח 8 22.04.13- מקורות</t>
  </si>
  <si>
    <t>1124346</t>
  </si>
  <si>
    <t>520010869</t>
  </si>
  <si>
    <t>04/09/18</t>
  </si>
  <si>
    <t>מימון ישיר אג"ח 8-רמ- מימון ישיר 8</t>
  </si>
  <si>
    <t>1154798</t>
  </si>
  <si>
    <t>515832442</t>
  </si>
  <si>
    <t>16/09/18</t>
  </si>
  <si>
    <t>מת"ם  אגח א -רמ</t>
  </si>
  <si>
    <t>1138999</t>
  </si>
  <si>
    <t>510687403</t>
  </si>
  <si>
    <t>Aa2.il</t>
  </si>
  <si>
    <t>05/12/18</t>
  </si>
  <si>
    <t>אורמת אגח 4 - רמ</t>
  </si>
  <si>
    <t>1167212</t>
  </si>
  <si>
    <t>880326081</t>
  </si>
  <si>
    <t>אנרגיה מתחדשת</t>
  </si>
  <si>
    <t>01/07/20</t>
  </si>
  <si>
    <t>מקס איט אג"ח-רמ- מקס איט</t>
  </si>
  <si>
    <t>1155506</t>
  </si>
  <si>
    <t>512905423</t>
  </si>
  <si>
    <t>31/10/18</t>
  </si>
  <si>
    <t>מקס איט אגחג-רמ- מקס איט</t>
  </si>
  <si>
    <t>1158799</t>
  </si>
  <si>
    <t>גב-ים נגב אג"ח-רמ</t>
  </si>
  <si>
    <t>1151141</t>
  </si>
  <si>
    <t>514189596</t>
  </si>
  <si>
    <t>30/07/18</t>
  </si>
  <si>
    <t>אליהו הנפקות אג"ח א'-רמ- אליהו הנפקות</t>
  </si>
  <si>
    <t>1142009</t>
  </si>
  <si>
    <t>515703528</t>
  </si>
  <si>
    <t>ביטוח</t>
  </si>
  <si>
    <t>A2.il</t>
  </si>
  <si>
    <t>30/10/17</t>
  </si>
  <si>
    <t>ביטוח ישיר אג"ח 11</t>
  </si>
  <si>
    <t>1138825</t>
  </si>
  <si>
    <t>520044439</t>
  </si>
  <si>
    <t>24/07/16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</si>
  <si>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</si>
  <si>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</si>
  <si>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</si>
  <si>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</si>
  <si>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</si>
  <si>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</si>
  <si>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</si>
  <si>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</si>
  <si>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BK OPPORTUNITY 5</t>
  </si>
  <si>
    <t>KYG1312R1048</t>
  </si>
  <si>
    <t>סה"כ כתבי אופציה בישראל</t>
  </si>
  <si>
    <t>סה"כ מט"ח/מט"ח</t>
  </si>
  <si>
    <t>פוורוד אירו/שקל 3.8020 12.01.2022 153918</t>
  </si>
  <si>
    <t>153918</t>
  </si>
  <si>
    <t>02/09/21</t>
  </si>
  <si>
    <t>פוורווד דולר/שקל 3.2050 10/11/2021 153919</t>
  </si>
  <si>
    <t>153919</t>
  </si>
  <si>
    <t>09/09/21</t>
  </si>
  <si>
    <t>פוורווד דולר/שקל 3.2193 27/10/2021 153899</t>
  </si>
  <si>
    <t>153899</t>
  </si>
  <si>
    <t>09/08/21</t>
  </si>
  <si>
    <t>פוורווד דולר/שקל 3.2506 26/01/2022 153888</t>
  </si>
  <si>
    <t>153888</t>
  </si>
  <si>
    <t>26/07/21</t>
  </si>
  <si>
    <t>פוורווד דולר/שקל 3.253 22/12/2021 153887</t>
  </si>
  <si>
    <t>153887</t>
  </si>
  <si>
    <t>פוורווד דולר/שקל 3.2611 27/10/2021 153886</t>
  </si>
  <si>
    <t>153886</t>
  </si>
  <si>
    <t>פורוורד אירו/שקל 12/01/22 3.8048 153924</t>
  </si>
  <si>
    <t>153924</t>
  </si>
  <si>
    <t>14/09/21</t>
  </si>
  <si>
    <t>פורוורד דולר/שקל 06/10/21 3.2533 153856</t>
  </si>
  <si>
    <t>153856</t>
  </si>
  <si>
    <t>17/06/21</t>
  </si>
  <si>
    <t>פורוורד דולר/שקל 06/10/21 3.2548 153857</t>
  </si>
  <si>
    <t>153857</t>
  </si>
  <si>
    <t>פורוורד דולר/שקל 08/12/21 3.2101 153926</t>
  </si>
  <si>
    <t>153926</t>
  </si>
  <si>
    <t>29/09/21</t>
  </si>
  <si>
    <t>פורוורד דולר/שקל 09/02/22 3.2073 153925</t>
  </si>
  <si>
    <t>153925</t>
  </si>
  <si>
    <t>פורוורד דולר/שקל 3.2412 06/10/21 153855</t>
  </si>
  <si>
    <t>153855</t>
  </si>
  <si>
    <t>פורוורד דולר/שקל 3.2579 24/11/21 153858</t>
  </si>
  <si>
    <t>153858</t>
  </si>
  <si>
    <t>פורוורד דולר/שקל 3.26 24/11/21 153859</t>
  </si>
  <si>
    <t>153859</t>
  </si>
  <si>
    <t>פורורוד דולר/שקל 3.2258 22/12/21 153910</t>
  </si>
  <si>
    <t>153910</t>
  </si>
  <si>
    <t>23/08/21</t>
  </si>
  <si>
    <t>שטרלינג/שקל 10.07.28 שער 4.05 153359</t>
  </si>
  <si>
    <t>153359</t>
  </si>
  <si>
    <t>10/07/20</t>
  </si>
  <si>
    <t>סה"כ כנגד חסכון עמיתים/מבוטחים</t>
  </si>
  <si>
    <t>הלוואות עמיתים אלטשולר כללי שיקלי</t>
  </si>
  <si>
    <t>לא</t>
  </si>
  <si>
    <t>1311</t>
  </si>
  <si>
    <t>AA+</t>
  </si>
  <si>
    <t>30/09/21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</si>
  <si>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</si>
  <si>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</si>
  <si>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</si>
  <si>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</si>
  <si>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</si>
  <si>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</si>
  <si>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</si>
  <si>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</si>
  <si>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</si>
  <si>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</si>
  <si>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</si>
  <si>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</si>
  <si>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</si>
  <si>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</si>
  <si>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</si>
  <si>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</si>
  <si>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HKD HSBC - בטחונות</t>
  </si>
  <si>
    <t>327106</t>
  </si>
  <si>
    <t>MONEY USD HSBC - בטחונות</t>
  </si>
  <si>
    <t>415323</t>
  </si>
  <si>
    <t>FUT VAL USD - רוו"ה מחוזים</t>
  </si>
  <si>
    <t>415349</t>
  </si>
  <si>
    <t>בטחונות - USD HSBC</t>
  </si>
  <si>
    <t>עמודה1</t>
  </si>
  <si>
    <t>מזומנים</t>
  </si>
  <si>
    <t xml:space="preserve">תעודות חוב מסחריות 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</si>
  <si>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</si>
  <si>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</si>
  <si>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</si>
  <si>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</si>
  <si>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</si>
  <si>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</si>
  <si>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</si>
  <si>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</si>
  <si>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</si>
  <si>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</si>
  <si>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</si>
  <si>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</si>
  <si>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</si>
  <si>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</si>
  <si>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</si>
  <si>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השקעה בחברות מוחזקות</t>
  </si>
  <si>
    <t xml:space="preserve">השקעות אחרות </t>
  </si>
  <si>
    <t>תעודות התחייבות ממשלתיות</t>
  </si>
  <si>
    <t>קרנות סל</t>
  </si>
  <si>
    <t>לא סחיר- תעודות התחייבות ממשלתי</t>
  </si>
  <si>
    <t>לא סחיר - תעודות חוב מסחריות</t>
  </si>
  <si>
    <t>זכויות מקרקעין</t>
  </si>
  <si>
    <t>עלות מתואמת אג"ח קונצרני סחיר</t>
  </si>
  <si>
    <t>עלות מתואמת מסגרות אשראי ללווים</t>
  </si>
  <si>
    <t>יתרת התחייבות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</si>
</sst>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4" fontId="1" fillId="0" borderId="0" xfId="0" applyNumberFormat="1" applyFont="1"/>
    <xf numFmtId="0" fontId="0" fillId="0" borderId="0" xfId="0" applyAlignment="1">
      <alignment horizontal="left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2" tableBorderDxfId="421">
  <autoFilter ref="B6:D42">
    <filterColumn colId="0" hiddenButton="1"/>
    <filterColumn colId="1" hiddenButton="1"/>
    <filterColumn colId="2" hiddenButton="1"/>
  </autoFilter>
  <tableColumns count="3">
    <tableColumn id="1" name="עמודה1" dataDxfId="420" dataCellStyle="Normal_2007-16618"/>
    <tableColumn id="2" name="שווי הוגן" dataDxfId="419"/>
    <tableColumn id="3" name="שעור מנכסי השקעה*" dataDxfId="4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312" dataDxfId="310" headerRowBorderDxfId="311" tableBorderDxfId="309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308"/>
    <tableColumn id="2" name="מספר ני&quot;ע" dataDxfId="307"/>
    <tableColumn id="3" name="זירת מסחר" dataDxfId="306"/>
    <tableColumn id="4" name="ענף מסחר" dataDxfId="305"/>
    <tableColumn id="5" name="סוג מטבע" dataDxfId="304"/>
    <tableColumn id="6" name="ערך נקוב****" dataDxfId="303"/>
    <tableColumn id="7" name="שער***" dataDxfId="302"/>
    <tableColumn id="8" name="שווי שוק" dataDxfId="301"/>
    <tableColumn id="9" name="שעור מערך נקוב מונפק" dataDxfId="300"/>
    <tableColumn id="10" name="שעור מנכסי אפיק ההשקעה" dataDxfId="299"/>
    <tableColumn id="11" name="שעור מסך נכסי השקעה**" dataDxfId="2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5" totalsRowShown="0" headerRowDxfId="297" dataDxfId="295" headerRowBorderDxfId="296" tableBorderDxfId="294">
  <autoFilter ref="A7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93"/>
    <tableColumn id="4" name="ענף מסחר"/>
    <tableColumn id="5" name="סוג מטבע"/>
    <tableColumn id="6" name="ערך נקוב****" dataDxfId="292"/>
    <tableColumn id="7" name="שער***" dataDxfId="291"/>
    <tableColumn id="8" name="שווי שוק" dataDxfId="290"/>
    <tableColumn id="9" name="שעור מערך נקוב מונפק" dataDxfId="289"/>
    <tableColumn id="10" name="שעור מנכסי אפיק ההשקעה" dataDxfId="288"/>
    <tableColumn id="11" name="שעור מסך נכסי השקעה**" dataDxfId="2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7" totalsRowShown="0" headerRowDxfId="286" dataDxfId="284" headerRowBorderDxfId="285" tableBorderDxfId="283">
  <autoFilter ref="A7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82"/>
    <tableColumn id="7" name="שער***" dataDxfId="281"/>
    <tableColumn id="8" name="שווי שוק" dataDxfId="280"/>
    <tableColumn id="9" name="שעור מנכסי אפיק ההשקעה" dataDxfId="279"/>
    <tableColumn id="10" name="שעור מסך נכסי השקעה**" dataDxfId="2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77" dataDxfId="275" headerRowBorderDxfId="276" tableBorderDxfId="27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73"/>
    <tableColumn id="4" name="דירוג"/>
    <tableColumn id="5" name="שם מדרג" dataDxfId="272"/>
    <tableColumn id="6" name="תאריך רכישה" dataDxfId="271"/>
    <tableColumn id="7" name="מח&quot;מ" dataDxfId="270"/>
    <tableColumn id="8" name="סוג מטבע"/>
    <tableColumn id="9" name="שיעור ריבית" dataDxfId="269"/>
    <tableColumn id="10" name="תשואה לפידיון" dataDxfId="268"/>
    <tableColumn id="11" name="ערך נקוב****" dataDxfId="267"/>
    <tableColumn id="12" name="שער***" dataDxfId="266"/>
    <tableColumn id="13" name="שווי שוק" dataDxfId="265"/>
    <tableColumn id="14" name="שעור מערך נקוב מונפק" dataDxfId="264"/>
    <tableColumn id="15" name="שעור מנכסי אפיק ההשקעה" dataDxfId="263"/>
    <tableColumn id="16" name="שעור מסך נכסי השקעה**" dataDxfId="2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61" dataDxfId="259" headerRowBorderDxfId="260" tableBorderDxfId="25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57"/>
    <tableColumn id="2" name="מספר ני&quot;ע" dataDxfId="256"/>
    <tableColumn id="3" name="דירוג" dataDxfId="255"/>
    <tableColumn id="4" name="שם מדרג" dataDxfId="254"/>
    <tableColumn id="5" name="תאריך רכישה" dataDxfId="253"/>
    <tableColumn id="6" name="מח&quot;מ" dataDxfId="252"/>
    <tableColumn id="7" name="סוג מטבע" dataDxfId="251"/>
    <tableColumn id="8" name="שיעור ריבית" dataDxfId="250"/>
    <tableColumn id="9" name="תשואה לפידיון" dataDxfId="249"/>
    <tableColumn id="10" name="ערך נקוב****" dataDxfId="248"/>
    <tableColumn id="11" name="שער***" dataDxfId="247"/>
    <tableColumn id="12" name="שווי הוגן" dataDxfId="246"/>
    <tableColumn id="13" name="שעור מערך נקוב מונפק" dataDxfId="245"/>
    <tableColumn id="14" name="שעור מנכסי אפיק ההשקעה" dataDxfId="244"/>
    <tableColumn id="15" name="שעור מסך נכסי השקעה**" dataDxfId="2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42" dataDxfId="240" headerRowBorderDxfId="241" tableBorderDxfId="23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38"/>
    <tableColumn id="2" name="מספר ני&quot;ע" dataDxfId="237"/>
    <tableColumn id="3" name="ספק המידע" dataDxfId="236"/>
    <tableColumn id="4" name="מספר מנפיק" dataDxfId="235"/>
    <tableColumn id="5" name="ענף מסחר" dataDxfId="234"/>
    <tableColumn id="6" name="דירוג" dataDxfId="233"/>
    <tableColumn id="7" name="שם מדרג" dataDxfId="232"/>
    <tableColumn id="8" name="תאריך רכישה" dataDxfId="231"/>
    <tableColumn id="9" name="מח&quot;מ" dataDxfId="230"/>
    <tableColumn id="10" name="סוג מטבע" dataDxfId="229"/>
    <tableColumn id="11" name="שיעור ריבית" dataDxfId="228"/>
    <tableColumn id="12" name="תשואה לפידיון" dataDxfId="227"/>
    <tableColumn id="13" name="ערך נקוב****" dataDxfId="226"/>
    <tableColumn id="14" name="שער***" dataDxfId="225"/>
    <tableColumn id="15" name="שווי הוגן" dataDxfId="224"/>
    <tableColumn id="16" name="שעור מערך נקוב מונפק" dataDxfId="223"/>
    <tableColumn id="17" name="שעור מנכסי אפיק ההשקעה" dataDxfId="222"/>
    <tableColumn id="18" name="שעור מסך נכסי השקעה**" dataDxfId="2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32" totalsRowShown="0" headerRowDxfId="220" dataDxfId="218" headerRowBorderDxfId="219" tableBorderDxfId="217">
  <autoFilter ref="A7:R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6"/>
    <tableColumn id="2" name="מספר ני&quot;ע" dataDxfId="215"/>
    <tableColumn id="3" name="ספק המידע" dataDxfId="214"/>
    <tableColumn id="4" name="מספר מנפיק" dataDxfId="213"/>
    <tableColumn id="5" name="ענף מסחר" dataDxfId="212"/>
    <tableColumn id="6" name="דירוג" dataDxfId="211"/>
    <tableColumn id="7" name="שם מדרג" dataDxfId="210"/>
    <tableColumn id="8" name="תאריך רכישה" dataDxfId="209"/>
    <tableColumn id="9" name="מח&quot;מ" dataDxfId="208"/>
    <tableColumn id="10" name="סוג מטבע" dataDxfId="207"/>
    <tableColumn id="11" name="שיעור ריבית" dataDxfId="206"/>
    <tableColumn id="12" name="תשואה לפידיון" dataDxfId="205"/>
    <tableColumn id="13" name="ערך נקוב****" dataDxfId="204"/>
    <tableColumn id="14" name="שער***" dataDxfId="203"/>
    <tableColumn id="15" name="שווי הוגן" dataDxfId="202"/>
    <tableColumn id="16" name="שעור מערך נקוב מונפק" dataDxfId="201"/>
    <tableColumn id="17" name="שעור מנכסי אפיק ההשקעה" dataDxfId="200"/>
    <tableColumn id="18" name="שעור מסך נכסי השקעה**" dataDxfId="1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98" dataDxfId="196" headerRowBorderDxfId="197" tableBorderDxfId="19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94"/>
    <tableColumn id="2" name="מספר ני&quot;ע" dataDxfId="193"/>
    <tableColumn id="3" name="ספק המידע" dataDxfId="192"/>
    <tableColumn id="4" name="מספר מנפיק" dataDxfId="191"/>
    <tableColumn id="5" name="ענף מסחר" dataDxfId="190"/>
    <tableColumn id="6" name="סוג מטבע" dataDxfId="189"/>
    <tableColumn id="7" name="ערך נקוב****" dataDxfId="188"/>
    <tableColumn id="8" name="שער***" dataDxfId="187"/>
    <tableColumn id="9" name="שווי הוגן" dataDxfId="186"/>
    <tableColumn id="10" name="שעור מערך נקוב מונפק" dataDxfId="185"/>
    <tableColumn id="11" name="שעור מנכסי אפיק ההשקעה" dataDxfId="184"/>
    <tableColumn id="12" name="שעור מסך נכסי השקעה**" dataDxfId="1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82" dataDxfId="180" headerRowBorderDxfId="181" tableBorderDxfId="17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78"/>
    <tableColumn id="5" name="ערך נקוב****" dataDxfId="177"/>
    <tableColumn id="6" name="שער***" dataDxfId="176"/>
    <tableColumn id="7" name="שווי הוגן" dataDxfId="175"/>
    <tableColumn id="8" name="שעור מערך נקוב מונפק" dataDxfId="174"/>
    <tableColumn id="9" name="שעור מנכסי אפיק ההשקעה" dataDxfId="173"/>
    <tableColumn id="10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71" headerRowBorderDxfId="170" tableBorderDxfId="169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68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2" totalsRowShown="0" headerRowDxfId="417" headerRowBorderDxfId="416" tableBorderDxfId="415" headerRowCellStyle="Normal_2007-16618">
  <autoFilter ref="C44:D52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67" dataDxfId="165" headerRowBorderDxfId="166" tableBorderDxfId="164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63"/>
    <tableColumn id="6" name="ערך נקוב****" dataDxfId="162"/>
    <tableColumn id="7" name="שער***" dataDxfId="161"/>
    <tableColumn id="8" name="שווי הוגן" dataDxfId="160"/>
    <tableColumn id="9" name="שעור מערך נקוב מונפק" dataDxfId="159"/>
    <tableColumn id="10" name="שעור מנכסי אפיק ההשקעה" dataDxfId="158"/>
    <tableColumn id="11" name="שעור מסך נכסי השקעה**" dataDxfId="1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45" totalsRowShown="0" headerRowDxfId="156" dataDxfId="154" headerRowBorderDxfId="155" tableBorderDxfId="153">
  <autoFilter ref="A7:J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2"/>
    <tableColumn id="6" name="ערך נקוב****" dataDxfId="151"/>
    <tableColumn id="7" name="שער***" dataDxfId="150"/>
    <tableColumn id="8" name="שווי הוגן" dataDxfId="149"/>
    <tableColumn id="9" name="שעור מנכסי אפיק ההשקעה" dataDxfId="148"/>
    <tableColumn id="10" name="שעור מסך נכסי השקעה**" dataDxfId="1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46" dataDxfId="144" headerRowBorderDxfId="145" tableBorderDxfId="143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42"/>
    <tableColumn id="4" name="דירוג"/>
    <tableColumn id="5" name="שם מדרג" dataDxfId="141"/>
    <tableColumn id="6" name="תאריך רכישה" dataDxfId="140"/>
    <tableColumn id="7" name="מח&quot;מ" dataDxfId="139"/>
    <tableColumn id="8" name="סוג מטבע"/>
    <tableColumn id="9" name="שיעור ריבית" dataDxfId="138"/>
    <tableColumn id="10" name="תשואה לפידיון" dataDxfId="137"/>
    <tableColumn id="11" name="ערך נקוב****" dataDxfId="136"/>
    <tableColumn id="12" name="שער***" dataDxfId="135"/>
    <tableColumn id="13" name="שווי הוגן" dataDxfId="134"/>
    <tableColumn id="14" name="שעור מערך נקוב מונפק" dataDxfId="133"/>
    <tableColumn id="15" name="שעור מנכסי אפיק ההשקעה" dataDxfId="132"/>
    <tableColumn id="16" name="שעור מסך נכסי השקעה**" dataDxfId="1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30" dataDxfId="128" headerRowBorderDxfId="129" tableBorderDxfId="127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26"/>
    <tableColumn id="3" name="מספר ני&quot;ע"/>
    <tableColumn id="4" name="מספר מנפיק" dataDxfId="125"/>
    <tableColumn id="5" name="דירוג"/>
    <tableColumn id="6" name="תאריך רכישה" dataDxfId="124"/>
    <tableColumn id="7" name="שם מדרג" dataDxfId="123"/>
    <tableColumn id="8" name="מח&quot;מ" dataDxfId="122"/>
    <tableColumn id="9" name="ענף משק"/>
    <tableColumn id="10" name="סוג מטבע"/>
    <tableColumn id="11" name="שיעור ריבית ממוצע" dataDxfId="121"/>
    <tableColumn id="12" name="תשואה לפידיון" dataDxfId="120"/>
    <tableColumn id="13" name="ערך נקוב****" dataDxfId="119"/>
    <tableColumn id="14" name="שער***" dataDxfId="118"/>
    <tableColumn id="15" name="שווי הוגן" dataDxfId="117"/>
    <tableColumn id="16" name="שעור מנכסי אפיק ההשקעה" dataDxfId="116"/>
    <tableColumn id="17" name="שעור מסך נכסי השקעה**" dataDxfId="1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14" dataDxfId="112" headerRowBorderDxfId="113" tableBorderDxfId="111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10"/>
    <tableColumn id="4" name="דירוג"/>
    <tableColumn id="5" name="שם מדרג" dataDxfId="109"/>
    <tableColumn id="6" name="מח&quot;מ" dataDxfId="108"/>
    <tableColumn id="7" name="סוג מטבע"/>
    <tableColumn id="8" name="תנאי ושיעור ריבית" dataDxfId="107"/>
    <tableColumn id="9" name="תשואה לפידיון" dataDxfId="106"/>
    <tableColumn id="10" name="ערך נקוב****" dataDxfId="105"/>
    <tableColumn id="11" name="שער***" dataDxfId="104"/>
    <tableColumn id="12" name="שווי הוגן" dataDxfId="103"/>
    <tableColumn id="13" name="שעור מנכסי אפיק ההשקעה" dataDxfId="102"/>
    <tableColumn id="14" name="שעור מסך נכסי השקעה**" dataDxfId="1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100" dataDxfId="98" headerRowBorderDxfId="99" tableBorderDxfId="97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96"/>
    <tableColumn id="2" name="תאריך שערוך אחרון" dataDxfId="95"/>
    <tableColumn id="3" name="אופי הנכס" dataDxfId="94"/>
    <tableColumn id="4" name="שעור תשואה במהלך התקופה" dataDxfId="93"/>
    <tableColumn id="5" name="סוג מטבע" dataDxfId="92"/>
    <tableColumn id="6" name="שווי משוערך" dataDxfId="91"/>
    <tableColumn id="7" name="שעור מנכסי אפיק ההשקעה" dataDxfId="90"/>
    <tableColumn id="8" name="שעור מסך נכסי השקעה" dataDxfId="89"/>
    <tableColumn id="9" name="כתובת הנכס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048576" totalsRowShown="0" headerRowDxfId="87" dataDxfId="85" headerRowBorderDxfId="86" tableBorderDxfId="84" headerRowCellStyle="Normal_2007-16618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83"/>
    <tableColumn id="2" name="מספר מנפיק" dataDxfId="82"/>
    <tableColumn id="3" name="דירוג" dataDxfId="81"/>
    <tableColumn id="4" name="שם המדרג" dataDxfId="80"/>
    <tableColumn id="5" name="שעור הריבית" dataDxfId="79"/>
    <tableColumn id="6" name="סוג מטבע" dataDxfId="78"/>
    <tableColumn id="7" name="תשואה לפדיון" dataDxfId="77"/>
    <tableColumn id="8" name="שווי הוגן" dataDxfId="76"/>
    <tableColumn id="9" name="שעור מנכסי אפיק ההשקעה" dataDxfId="75"/>
    <tableColumn id="10" name="שעור מסך נכסי השקעה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048576" totalsRowShown="0" headerRowDxfId="73" dataDxfId="71" headerRowBorderDxfId="72" tableBorderDxfId="70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69"/>
    <tableColumn id="2" name="מספר ני&quot;ע" dataDxfId="68"/>
    <tableColumn id="3" name="דירוג" dataDxfId="67"/>
    <tableColumn id="4" name="שם המדרג" dataDxfId="66"/>
    <tableColumn id="5" name="שעור הריבית" dataDxfId="65"/>
    <tableColumn id="6" name="סוג מטבע" dataDxfId="64"/>
    <tableColumn id="7" name="תשואה לפדיון" dataDxfId="63"/>
    <tableColumn id="8" name="שווי הוגן" dataDxfId="62"/>
    <tableColumn id="9" name="שעור מנכסי אפיק ההשקעה" dataDxfId="61"/>
    <tableColumn id="10" name="שעור מסך נכסי השקעה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9" tableBorderDxfId="58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3" totalsRowShown="0" headerRowDxfId="414" dataDxfId="412" headerRowBorderDxfId="413" tableBorderDxfId="411">
  <autoFilter ref="A6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0"/>
    <tableColumn id="2" name="מספר ני&quot;ע" dataDxfId="409"/>
    <tableColumn id="3" name="מספר מנפיק" dataDxfId="408"/>
    <tableColumn id="4" name="דירוג" dataDxfId="407"/>
    <tableColumn id="5" name="שם מדרג" dataDxfId="406"/>
    <tableColumn id="6" name="סוג מטבע" dataDxfId="405"/>
    <tableColumn id="7" name="שיעור ריבית" dataDxfId="404"/>
    <tableColumn id="8" name="תשואה לפידיון" dataDxfId="403"/>
    <tableColumn id="9" name="שווי שוק" dataDxfId="402"/>
    <tableColumn id="10" name="שעור מנכסי אפיק ההשקעה" dataDxfId="401"/>
    <tableColumn id="11" name="שעור מסך נכסי השקעה" dataDxfId="4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37" dataDxfId="35" headerRowBorderDxfId="36" tableBorderDxfId="34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18" dataDxfId="16" headerRowBorderDxfId="17" tableBorderDxfId="15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9" totalsRowShown="0" headerRowDxfId="399" dataDxfId="397" headerRowBorderDxfId="398" tableBorderDxfId="396">
  <autoFilter ref="A7:Q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/>
    <tableColumn id="2" name="מספר ני&quot;ע"/>
    <tableColumn id="3" name="זירת מסחר" dataDxfId="395"/>
    <tableColumn id="4" name="דירוג"/>
    <tableColumn id="5" name="שם מדרג" dataDxfId="394"/>
    <tableColumn id="6" name="תאריך רכישה" dataDxfId="393"/>
    <tableColumn id="7" name="מח&quot;מ" dataDxfId="392"/>
    <tableColumn id="8" name="סוג מטבע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/>
    <tableColumn id="14" name="שווי שוק" dataDxfId="387"/>
    <tableColumn id="15" name="שעור מערך נקוב**** מונפק" dataDxfId="386"/>
    <tableColumn id="16" name="שעור מנכסי אפיק ההשקעה" dataDxfId="385"/>
    <tableColumn id="17" name="שעור מסך נכסי השקעה**" dataDxfId="3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83" dataDxfId="381" headerRowBorderDxfId="382" tableBorderDxfId="38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9"/>
    <tableColumn id="2" name="מספר ני&quot;ע" dataDxfId="378"/>
    <tableColumn id="3" name="זירת מסחר" dataDxfId="377"/>
    <tableColumn id="4" name="ספק מידע" dataDxfId="376"/>
    <tableColumn id="5" name="מספר מנפיק" dataDxfId="375"/>
    <tableColumn id="6" name="ענף מסחר" dataDxfId="374"/>
    <tableColumn id="7" name="דירוג" dataDxfId="373"/>
    <tableColumn id="8" name="שם מדרג" dataDxfId="372"/>
    <tableColumn id="9" name="תאריך רכישה" dataDxfId="371"/>
    <tableColumn id="10" name="מח&quot;מ" dataDxfId="370"/>
    <tableColumn id="11" name="סוג מטבע" dataDxfId="369"/>
    <tableColumn id="12" name="שיעור ריבית" dataDxfId="368"/>
    <tableColumn id="13" name="תשואה לפידיון" dataDxfId="367"/>
    <tableColumn id="14" name="ערך נקוב****" dataDxfId="366"/>
    <tableColumn id="15" name="שער***" dataDxfId="365"/>
    <tableColumn id="16" name="פדיון/ריבית/דיבידנד לקבל*****  " dataDxfId="364"/>
    <tableColumn id="17" name="שווי שוק" dataDxfId="363"/>
    <tableColumn id="18" name="שעור מערך נקוב מונפק" dataDxfId="362"/>
    <tableColumn id="19" name="שעור מנכסי אפיק ההשקעה" dataDxfId="361"/>
    <tableColumn id="20" name="שעור מסך נכסי השקעה**" dataDxfId="3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62" totalsRowShown="0" headerRowDxfId="359" dataDxfId="357" headerRowBorderDxfId="358" tableBorderDxfId="356">
  <autoFilter ref="A7:T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55"/>
    <tableColumn id="11" name="סוג מטבע"/>
    <tableColumn id="12" name="שיעור ריבית" dataDxfId="354"/>
    <tableColumn id="13" name="תשואה לפידיון" dataDxfId="353"/>
    <tableColumn id="14" name="ערך נקוב****" dataDxfId="352"/>
    <tableColumn id="15" name="שער***" dataDxfId="351"/>
    <tableColumn id="16" name="פדיון/ריבית/דיבידנד לקבל*****  " dataDxfId="350"/>
    <tableColumn id="17" name="שווי שוק" dataDxfId="349"/>
    <tableColumn id="18" name="שעור מערך נקוב מונפק" dataDxfId="348"/>
    <tableColumn id="19" name="שעור מנכסי אפיק ההשקעה" dataDxfId="347"/>
    <tableColumn id="20" name="שעור מסך נכסי השקעה**" dataDxfId="3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93" totalsRowShown="0" headerRowDxfId="345" dataDxfId="343" headerRowBorderDxfId="344" tableBorderDxfId="342">
  <autoFilter ref="A7:N9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41"/>
    <tableColumn id="9" name="שער***" dataDxfId="340"/>
    <tableColumn id="10" name="פדיון/ריבית/דיבידנד לקבל*****  " dataDxfId="339"/>
    <tableColumn id="11" name="שווי שוק" dataDxfId="338"/>
    <tableColumn id="12" name="שעור מערך נקוב מונפק" dataDxfId="337"/>
    <tableColumn id="13" name="שעור מנכסי אפיק ההשקעה" dataDxfId="336"/>
    <tableColumn id="14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4" totalsRowShown="0" headerRowDxfId="334" dataDxfId="332" headerRowBorderDxfId="333" tableBorderDxfId="331">
  <autoFilter ref="A7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30"/>
    <tableColumn id="4" name="מספר מנפיק" dataDxfId="329"/>
    <tableColumn id="5" name="ענף מסחר"/>
    <tableColumn id="6" name="סוג מטבע"/>
    <tableColumn id="7" name="ערך נקוב****" dataDxfId="328"/>
    <tableColumn id="8" name="שער***" dataDxfId="327"/>
    <tableColumn id="9" name="פדיון/ריבית/דיבידנד לקבל*****  "/>
    <tableColumn id="10" name="שווי שוק" dataDxfId="326"/>
    <tableColumn id="11" name="שעור מערך נקוב מונפק" dataDxfId="325"/>
    <tableColumn id="12" name="שעור מנכסי אפיק ההשקעה" dataDxfId="324"/>
    <tableColumn id="13" name="שעור מסך נכסי השקעה**" dataDxfId="3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45" totalsRowShown="0" headerRowDxfId="322" dataDxfId="320" headerRowBorderDxfId="321" tableBorderDxfId="319">
  <autoFilter ref="A7:N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318"/>
    <tableColumn id="10" name="שער***" dataDxfId="317"/>
    <tableColumn id="11" name="שווי שוק" dataDxfId="316"/>
    <tableColumn id="12" name="שעור מערך נקוב מונפק" dataDxfId="315"/>
    <tableColumn id="13" name="שעור מנכסי אפיק ההשקעה" dataDxfId="314"/>
    <tableColumn id="14" name="שעור מסך נכסי השקעה**" dataDxfId="3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3"/>
  <sheetViews>
    <sheetView rightToLeft="1" tabSelected="1" workbookViewId="0">
      <selection activeCell="A42" sqref="A42"/>
    </sheetView>
  </sheetViews>
  <sheetFormatPr defaultColWidth="0" defaultRowHeight="18" zeroHeight="1"/>
  <cols>
    <col min="1" max="1" width="30.855468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2" t="s">
        <v>4</v>
      </c>
      <c r="C5" s="73"/>
      <c r="D5" s="74"/>
    </row>
    <row r="6" spans="1:36" s="3" customFormat="1">
      <c r="B6" s="40" t="s">
        <v>964</v>
      </c>
      <c r="C6" s="75" t="s">
        <v>5</v>
      </c>
      <c r="D6" s="76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965</v>
      </c>
      <c r="B10" s="57" t="s">
        <v>13</v>
      </c>
      <c r="C10" s="63">
        <v>330305.88772065646</v>
      </c>
      <c r="D10" s="64">
        <f>C10/$C$41</f>
        <v>5.3790794352371191E-2</v>
      </c>
    </row>
    <row r="11" spans="1:36">
      <c r="B11" s="57" t="s">
        <v>14</v>
      </c>
      <c r="C11" s="50"/>
      <c r="D11" s="50"/>
    </row>
    <row r="12" spans="1:36">
      <c r="A12" s="9" t="s">
        <v>984</v>
      </c>
      <c r="B12" s="58" t="s">
        <v>15</v>
      </c>
      <c r="C12" s="65">
        <v>2182325.6348804501</v>
      </c>
      <c r="D12" s="66">
        <f>C12/$C$41</f>
        <v>0.35539490454084627</v>
      </c>
    </row>
    <row r="13" spans="1:36">
      <c r="A13" s="9" t="s">
        <v>966</v>
      </c>
      <c r="B13" s="58" t="s">
        <v>16</v>
      </c>
      <c r="C13" s="65">
        <v>0</v>
      </c>
      <c r="D13" s="66">
        <f t="shared" ref="D13:D40" si="0">C13/$C$41</f>
        <v>0</v>
      </c>
    </row>
    <row r="14" spans="1:36">
      <c r="A14" s="9" t="s">
        <v>967</v>
      </c>
      <c r="B14" s="58" t="s">
        <v>17</v>
      </c>
      <c r="C14" s="65">
        <v>797337.72519940056</v>
      </c>
      <c r="D14" s="66">
        <f t="shared" si="0"/>
        <v>0.12984760853509369</v>
      </c>
    </row>
    <row r="15" spans="1:36">
      <c r="A15" s="9" t="s">
        <v>722</v>
      </c>
      <c r="B15" s="58" t="s">
        <v>18</v>
      </c>
      <c r="C15" s="65">
        <v>1780922.2011666175</v>
      </c>
      <c r="D15" s="66">
        <f t="shared" si="0"/>
        <v>0.29002577138904223</v>
      </c>
    </row>
    <row r="16" spans="1:36">
      <c r="A16" s="9" t="s">
        <v>985</v>
      </c>
      <c r="B16" s="58" t="s">
        <v>194</v>
      </c>
      <c r="C16" s="65">
        <v>461490.27494899998</v>
      </c>
      <c r="D16" s="66">
        <f t="shared" si="0"/>
        <v>7.5154362662753327E-2</v>
      </c>
    </row>
    <row r="17" spans="1:4">
      <c r="A17" s="9" t="s">
        <v>968</v>
      </c>
      <c r="B17" s="58" t="s">
        <v>19</v>
      </c>
      <c r="C17" s="65">
        <v>371072.8978172128</v>
      </c>
      <c r="D17" s="66">
        <f t="shared" si="0"/>
        <v>6.0429761255436074E-2</v>
      </c>
    </row>
    <row r="18" spans="1:4">
      <c r="A18" s="9" t="s">
        <v>969</v>
      </c>
      <c r="B18" s="58" t="s">
        <v>20</v>
      </c>
      <c r="C18" s="65">
        <v>16.350239999999999</v>
      </c>
      <c r="D18" s="66">
        <f t="shared" si="0"/>
        <v>2.6626603707279676E-6</v>
      </c>
    </row>
    <row r="19" spans="1:4">
      <c r="A19" s="9" t="s">
        <v>970</v>
      </c>
      <c r="B19" s="58" t="s">
        <v>21</v>
      </c>
      <c r="C19" s="65">
        <v>1.8797462050000002E-2</v>
      </c>
      <c r="D19" s="66">
        <f t="shared" si="0"/>
        <v>3.0611940418487988E-9</v>
      </c>
    </row>
    <row r="20" spans="1:4">
      <c r="A20" s="9" t="s">
        <v>971</v>
      </c>
      <c r="B20" s="58" t="s">
        <v>22</v>
      </c>
      <c r="C20" s="65">
        <f>'חוזים עתידיים'!H10</f>
        <v>-9702.9636901485192</v>
      </c>
      <c r="D20" s="66">
        <f t="shared" si="0"/>
        <v>-1.5801417530489378E-3</v>
      </c>
    </row>
    <row r="21" spans="1:4">
      <c r="A21" s="9" t="s">
        <v>972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66"/>
    </row>
    <row r="23" spans="1:4">
      <c r="A23" s="9" t="s">
        <v>986</v>
      </c>
      <c r="B23" s="58" t="s">
        <v>25</v>
      </c>
      <c r="C23" s="65">
        <v>0</v>
      </c>
      <c r="D23" s="66">
        <f t="shared" si="0"/>
        <v>0</v>
      </c>
    </row>
    <row r="24" spans="1:4">
      <c r="A24" s="9" t="s">
        <v>987</v>
      </c>
      <c r="B24" s="58" t="s">
        <v>26</v>
      </c>
      <c r="C24" s="65">
        <v>0</v>
      </c>
      <c r="D24" s="66">
        <f t="shared" si="0"/>
        <v>0</v>
      </c>
    </row>
    <row r="25" spans="1:4">
      <c r="A25" s="9" t="s">
        <v>973</v>
      </c>
      <c r="B25" s="58" t="s">
        <v>17</v>
      </c>
      <c r="C25" s="65">
        <v>92224.231345213993</v>
      </c>
      <c r="D25" s="66">
        <f t="shared" si="0"/>
        <v>1.5018850244629397E-2</v>
      </c>
    </row>
    <row r="26" spans="1:4">
      <c r="A26" s="9" t="s">
        <v>974</v>
      </c>
      <c r="B26" s="58" t="s">
        <v>27</v>
      </c>
      <c r="C26" s="65">
        <v>0</v>
      </c>
      <c r="D26" s="66">
        <f t="shared" si="0"/>
        <v>0</v>
      </c>
    </row>
    <row r="27" spans="1:4">
      <c r="A27" s="9" t="s">
        <v>975</v>
      </c>
      <c r="B27" s="58" t="s">
        <v>28</v>
      </c>
      <c r="C27" s="65">
        <v>5692.5432000000001</v>
      </c>
      <c r="D27" s="66">
        <f t="shared" si="0"/>
        <v>9.2703894177070009E-4</v>
      </c>
    </row>
    <row r="28" spans="1:4">
      <c r="A28" s="9" t="s">
        <v>976</v>
      </c>
      <c r="B28" s="58" t="s">
        <v>29</v>
      </c>
      <c r="C28" s="65">
        <v>0</v>
      </c>
      <c r="D28" s="66">
        <f t="shared" si="0"/>
        <v>0</v>
      </c>
    </row>
    <row r="29" spans="1:4">
      <c r="A29" s="9" t="s">
        <v>977</v>
      </c>
      <c r="B29" s="58" t="s">
        <v>30</v>
      </c>
      <c r="C29" s="65">
        <v>0</v>
      </c>
      <c r="D29" s="66">
        <f t="shared" si="0"/>
        <v>0</v>
      </c>
    </row>
    <row r="30" spans="1:4">
      <c r="A30" s="9" t="s">
        <v>978</v>
      </c>
      <c r="B30" s="58" t="s">
        <v>31</v>
      </c>
      <c r="C30" s="65">
        <v>7776.1321913312895</v>
      </c>
      <c r="D30" s="66">
        <f t="shared" si="0"/>
        <v>1.2663544402650882E-3</v>
      </c>
    </row>
    <row r="31" spans="1:4">
      <c r="A31" s="9" t="s">
        <v>979</v>
      </c>
      <c r="B31" s="58" t="s">
        <v>32</v>
      </c>
      <c r="C31" s="65">
        <v>0</v>
      </c>
      <c r="D31" s="66">
        <f t="shared" si="0"/>
        <v>0</v>
      </c>
    </row>
    <row r="32" spans="1:4">
      <c r="A32" s="9" t="s">
        <v>980</v>
      </c>
      <c r="B32" s="57" t="s">
        <v>33</v>
      </c>
      <c r="C32" s="65">
        <v>80497.704709239697</v>
      </c>
      <c r="D32" s="66">
        <f t="shared" si="0"/>
        <v>1.3109168321923999E-2</v>
      </c>
    </row>
    <row r="33" spans="1:4">
      <c r="A33" s="9" t="s">
        <v>981</v>
      </c>
      <c r="B33" s="57" t="s">
        <v>34</v>
      </c>
      <c r="C33" s="65">
        <v>0</v>
      </c>
      <c r="D33" s="66">
        <f t="shared" si="0"/>
        <v>0</v>
      </c>
    </row>
    <row r="34" spans="1:4">
      <c r="A34" s="9" t="s">
        <v>988</v>
      </c>
      <c r="B34" s="57" t="s">
        <v>35</v>
      </c>
      <c r="C34" s="65">
        <v>0</v>
      </c>
      <c r="D34" s="66">
        <f t="shared" si="0"/>
        <v>0</v>
      </c>
    </row>
    <row r="35" spans="1:4">
      <c r="A35" s="9" t="s">
        <v>982</v>
      </c>
      <c r="B35" s="57" t="s">
        <v>36</v>
      </c>
      <c r="C35" s="65">
        <v>0</v>
      </c>
      <c r="D35" s="66">
        <f t="shared" si="0"/>
        <v>0</v>
      </c>
    </row>
    <row r="36" spans="1:4">
      <c r="A36" s="9" t="s">
        <v>983</v>
      </c>
      <c r="B36" s="57" t="s">
        <v>37</v>
      </c>
      <c r="C36" s="65">
        <v>40606.707225815997</v>
      </c>
      <c r="D36" s="66">
        <f t="shared" si="0"/>
        <v>6.612861347352287E-3</v>
      </c>
    </row>
    <row r="37" spans="1:4">
      <c r="A37" s="9"/>
      <c r="B37" s="59" t="s">
        <v>38</v>
      </c>
      <c r="C37" s="50"/>
      <c r="D37" s="66"/>
    </row>
    <row r="38" spans="1:4">
      <c r="A38" s="9" t="s">
        <v>989</v>
      </c>
      <c r="B38" s="60" t="s">
        <v>39</v>
      </c>
      <c r="C38" s="65">
        <v>0</v>
      </c>
      <c r="D38" s="66">
        <f t="shared" si="0"/>
        <v>0</v>
      </c>
    </row>
    <row r="39" spans="1:4">
      <c r="A39" s="9" t="s">
        <v>989</v>
      </c>
      <c r="B39" s="60" t="s">
        <v>40</v>
      </c>
      <c r="C39" s="65">
        <v>0</v>
      </c>
      <c r="D39" s="66">
        <f t="shared" si="0"/>
        <v>0</v>
      </c>
    </row>
    <row r="40" spans="1:4">
      <c r="A40" s="9" t="s">
        <v>990</v>
      </c>
      <c r="B40" s="60" t="s">
        <v>41</v>
      </c>
      <c r="C40" s="65">
        <v>0</v>
      </c>
      <c r="D40" s="66">
        <f t="shared" si="0"/>
        <v>0</v>
      </c>
    </row>
    <row r="41" spans="1:4">
      <c r="B41" s="60" t="s">
        <v>42</v>
      </c>
      <c r="C41" s="65">
        <f>SUM(C10:C40)</f>
        <v>6140565.3457522513</v>
      </c>
      <c r="D41" s="66">
        <f>SUM(D10:D40)</f>
        <v>1</v>
      </c>
    </row>
    <row r="42" spans="1:4">
      <c r="A42" s="9" t="s">
        <v>991</v>
      </c>
      <c r="B42" s="61" t="s">
        <v>43</v>
      </c>
      <c r="C42" s="65">
        <f>'יתרת התחייבות להשקעה'!B9</f>
        <v>0</v>
      </c>
      <c r="D42" s="66">
        <v>0</v>
      </c>
    </row>
    <row r="43" spans="1:4">
      <c r="B43" s="10" t="s">
        <v>198</v>
      </c>
    </row>
    <row r="44" spans="1:4">
      <c r="C44" s="77" t="s">
        <v>44</v>
      </c>
      <c r="D44" s="76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3.4472</v>
      </c>
    </row>
    <row r="47" spans="1:4">
      <c r="C47" t="s">
        <v>109</v>
      </c>
      <c r="D47">
        <v>3.7360000000000002</v>
      </c>
    </row>
    <row r="48" spans="1:4">
      <c r="C48" t="s">
        <v>200</v>
      </c>
      <c r="D48">
        <v>0.36720000000000003</v>
      </c>
    </row>
    <row r="49" spans="3:4">
      <c r="C49" t="s">
        <v>201</v>
      </c>
      <c r="D49">
        <v>2.8813999999999999E-2</v>
      </c>
    </row>
    <row r="50" spans="3:4">
      <c r="C50" t="s">
        <v>202</v>
      </c>
      <c r="D50">
        <v>0.41460000000000002</v>
      </c>
    </row>
    <row r="51" spans="3:4">
      <c r="C51" t="s">
        <v>105</v>
      </c>
      <c r="D51">
        <v>3.2290000000000001</v>
      </c>
    </row>
    <row r="52" spans="3:4">
      <c r="C52" t="s">
        <v>112</v>
      </c>
      <c r="D52">
        <v>4.3395000000000001</v>
      </c>
    </row>
    <row r="53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60" ht="26.25" customHeight="1">
      <c r="A6" s="95" t="s">
        <v>97</v>
      </c>
      <c r="B6" s="96"/>
      <c r="C6" s="96"/>
      <c r="D6" s="96"/>
      <c r="E6" s="96"/>
      <c r="F6" s="96"/>
      <c r="G6" s="96"/>
      <c r="H6" s="96"/>
      <c r="I6" s="96"/>
      <c r="J6" s="96"/>
      <c r="K6" s="97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1.8797462050000002E-2</v>
      </c>
      <c r="I10" s="22"/>
      <c r="J10" s="64">
        <v>1</v>
      </c>
      <c r="K10" s="64">
        <v>0</v>
      </c>
      <c r="BC10" s="14"/>
      <c r="BD10" s="16"/>
      <c r="BE10" s="14"/>
      <c r="BG10" s="14"/>
    </row>
    <row r="11" spans="1:60">
      <c r="A11" s="67" t="s">
        <v>203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803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222</v>
      </c>
      <c r="B13" t="s">
        <v>222</v>
      </c>
      <c r="C13" s="14"/>
      <c r="D13" t="s">
        <v>222</v>
      </c>
      <c r="E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804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222</v>
      </c>
      <c r="B15" t="s">
        <v>222</v>
      </c>
      <c r="C15" s="14"/>
      <c r="D15" t="s">
        <v>222</v>
      </c>
      <c r="E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805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s="14"/>
      <c r="D17" t="s">
        <v>222</v>
      </c>
      <c r="E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400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s="14"/>
      <c r="D19" t="s">
        <v>222</v>
      </c>
      <c r="E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227</v>
      </c>
      <c r="B20" s="14"/>
      <c r="C20" s="14"/>
      <c r="D20" s="14"/>
      <c r="F20" s="69">
        <v>0</v>
      </c>
      <c r="H20" s="69">
        <v>1.8797462050000002E-2</v>
      </c>
      <c r="J20" s="68">
        <v>1</v>
      </c>
      <c r="K20" s="68">
        <v>0</v>
      </c>
    </row>
    <row r="21" spans="1:11">
      <c r="A21" s="67" t="s">
        <v>803</v>
      </c>
      <c r="B21" s="14"/>
      <c r="C21" s="14"/>
      <c r="D21" s="14"/>
      <c r="F21" s="69">
        <v>0</v>
      </c>
      <c r="H21" s="69">
        <v>1.8797462050000002E-2</v>
      </c>
      <c r="J21" s="68">
        <v>1</v>
      </c>
      <c r="K21" s="68">
        <v>0</v>
      </c>
    </row>
    <row r="22" spans="1:11">
      <c r="A22" t="s">
        <v>806</v>
      </c>
      <c r="B22" t="s">
        <v>807</v>
      </c>
      <c r="C22" t="s">
        <v>122</v>
      </c>
      <c r="D22" t="s">
        <v>781</v>
      </c>
      <c r="E22" t="s">
        <v>105</v>
      </c>
      <c r="F22" s="65">
        <v>-35400</v>
      </c>
      <c r="G22" s="65">
        <v>3.1749999999999999E-3</v>
      </c>
      <c r="H22" s="65">
        <v>-3.6292345499999998E-3</v>
      </c>
      <c r="I22" s="66">
        <v>0</v>
      </c>
      <c r="J22" s="66">
        <v>-0.19309999999999999</v>
      </c>
      <c r="K22" s="66">
        <v>0</v>
      </c>
    </row>
    <row r="23" spans="1:11">
      <c r="A23" t="s">
        <v>808</v>
      </c>
      <c r="B23" t="s">
        <v>809</v>
      </c>
      <c r="C23" t="s">
        <v>122</v>
      </c>
      <c r="D23" t="s">
        <v>781</v>
      </c>
      <c r="E23" t="s">
        <v>105</v>
      </c>
      <c r="F23" s="65">
        <v>35400</v>
      </c>
      <c r="G23" s="65">
        <v>7.8250000000000004E-3</v>
      </c>
      <c r="H23" s="65">
        <v>8.9444914499999997E-3</v>
      </c>
      <c r="I23" s="66">
        <v>0</v>
      </c>
      <c r="J23" s="66">
        <v>0.4758</v>
      </c>
      <c r="K23" s="66">
        <v>0</v>
      </c>
    </row>
    <row r="24" spans="1:11">
      <c r="A24" t="s">
        <v>810</v>
      </c>
      <c r="B24" t="s">
        <v>811</v>
      </c>
      <c r="C24" t="s">
        <v>122</v>
      </c>
      <c r="D24" t="s">
        <v>781</v>
      </c>
      <c r="E24" t="s">
        <v>105</v>
      </c>
      <c r="F24" s="65">
        <v>-91100</v>
      </c>
      <c r="G24" s="65">
        <v>5.2499999999999997E-4</v>
      </c>
      <c r="H24" s="65">
        <v>-1.544349975E-3</v>
      </c>
      <c r="I24" s="66">
        <v>0</v>
      </c>
      <c r="J24" s="66">
        <v>-8.2199999999999995E-2</v>
      </c>
      <c r="K24" s="66">
        <v>0</v>
      </c>
    </row>
    <row r="25" spans="1:11">
      <c r="A25" t="s">
        <v>812</v>
      </c>
      <c r="B25" t="s">
        <v>813</v>
      </c>
      <c r="C25" t="s">
        <v>122</v>
      </c>
      <c r="D25" t="s">
        <v>781</v>
      </c>
      <c r="E25" t="s">
        <v>105</v>
      </c>
      <c r="F25" s="65">
        <v>91100</v>
      </c>
      <c r="G25" s="65">
        <v>2.075E-3</v>
      </c>
      <c r="H25" s="65">
        <v>6.1038594250000001E-3</v>
      </c>
      <c r="I25" s="66">
        <v>0</v>
      </c>
      <c r="J25" s="66">
        <v>0.32469999999999999</v>
      </c>
      <c r="K25" s="66">
        <v>0</v>
      </c>
    </row>
    <row r="26" spans="1:11">
      <c r="A26" t="s">
        <v>814</v>
      </c>
      <c r="B26" t="s">
        <v>815</v>
      </c>
      <c r="C26" t="s">
        <v>122</v>
      </c>
      <c r="D26" t="s">
        <v>781</v>
      </c>
      <c r="E26" t="s">
        <v>105</v>
      </c>
      <c r="F26" s="65">
        <v>-90600</v>
      </c>
      <c r="G26" s="65">
        <v>1.725E-3</v>
      </c>
      <c r="H26" s="65">
        <v>-5.0464426499999999E-3</v>
      </c>
      <c r="I26" s="66">
        <v>0</v>
      </c>
      <c r="J26" s="66">
        <v>-0.26850000000000002</v>
      </c>
      <c r="K26" s="66">
        <v>0</v>
      </c>
    </row>
    <row r="27" spans="1:11">
      <c r="A27" t="s">
        <v>816</v>
      </c>
      <c r="B27" t="s">
        <v>817</v>
      </c>
      <c r="C27" t="s">
        <v>122</v>
      </c>
      <c r="D27" t="s">
        <v>781</v>
      </c>
      <c r="E27" t="s">
        <v>105</v>
      </c>
      <c r="F27" s="65">
        <v>90600</v>
      </c>
      <c r="G27" s="65">
        <v>4.7749999999999997E-3</v>
      </c>
      <c r="H27" s="65">
        <v>1.396913835E-2</v>
      </c>
      <c r="I27" s="66">
        <v>0</v>
      </c>
      <c r="J27" s="66">
        <v>0.74309999999999998</v>
      </c>
      <c r="K27" s="66">
        <v>0</v>
      </c>
    </row>
    <row r="28" spans="1:11">
      <c r="A28" s="67" t="s">
        <v>818</v>
      </c>
      <c r="B28" s="14"/>
      <c r="C28" s="14"/>
      <c r="D28" s="14"/>
      <c r="F28" s="69">
        <v>0</v>
      </c>
      <c r="H28" s="69">
        <v>0</v>
      </c>
      <c r="J28" s="68">
        <v>0</v>
      </c>
      <c r="K28" s="68">
        <v>0</v>
      </c>
    </row>
    <row r="29" spans="1:11">
      <c r="A29" t="s">
        <v>222</v>
      </c>
      <c r="B29" t="s">
        <v>222</v>
      </c>
      <c r="C29" s="14"/>
      <c r="D29" t="s">
        <v>222</v>
      </c>
      <c r="E29" t="s">
        <v>222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  <c r="K29" s="66">
        <v>0</v>
      </c>
    </row>
    <row r="30" spans="1:11">
      <c r="A30" s="67" t="s">
        <v>805</v>
      </c>
      <c r="B30" s="14"/>
      <c r="C30" s="14"/>
      <c r="D30" s="14"/>
      <c r="F30" s="69">
        <v>0</v>
      </c>
      <c r="H30" s="69">
        <v>0</v>
      </c>
      <c r="J30" s="68">
        <v>0</v>
      </c>
      <c r="K30" s="68">
        <v>0</v>
      </c>
    </row>
    <row r="31" spans="1:11">
      <c r="A31" t="s">
        <v>222</v>
      </c>
      <c r="B31" t="s">
        <v>222</v>
      </c>
      <c r="C31" s="14"/>
      <c r="D31" t="s">
        <v>222</v>
      </c>
      <c r="E31" t="s">
        <v>222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  <c r="K31" s="66">
        <v>0</v>
      </c>
    </row>
    <row r="32" spans="1:11">
      <c r="A32" s="67" t="s">
        <v>819</v>
      </c>
      <c r="B32" s="14"/>
      <c r="C32" s="14"/>
      <c r="D32" s="14"/>
      <c r="F32" s="69">
        <v>0</v>
      </c>
      <c r="H32" s="69">
        <v>0</v>
      </c>
      <c r="J32" s="68">
        <v>0</v>
      </c>
      <c r="K32" s="68">
        <v>0</v>
      </c>
    </row>
    <row r="33" spans="1:11">
      <c r="A33" t="s">
        <v>222</v>
      </c>
      <c r="B33" t="s">
        <v>222</v>
      </c>
      <c r="C33" s="14"/>
      <c r="D33" t="s">
        <v>222</v>
      </c>
      <c r="E33" t="s">
        <v>222</v>
      </c>
      <c r="F33" s="65">
        <v>0</v>
      </c>
      <c r="G33" s="65">
        <v>0</v>
      </c>
      <c r="H33" s="65">
        <v>0</v>
      </c>
      <c r="I33" s="66">
        <v>0</v>
      </c>
      <c r="J33" s="66">
        <v>0</v>
      </c>
      <c r="K33" s="66">
        <v>0</v>
      </c>
    </row>
    <row r="34" spans="1:11">
      <c r="A34" s="67" t="s">
        <v>400</v>
      </c>
      <c r="B34" s="14"/>
      <c r="C34" s="14"/>
      <c r="D34" s="14"/>
      <c r="F34" s="69">
        <v>0</v>
      </c>
      <c r="H34" s="69">
        <v>0</v>
      </c>
      <c r="J34" s="68">
        <v>0</v>
      </c>
      <c r="K34" s="68">
        <v>0</v>
      </c>
    </row>
    <row r="35" spans="1:11">
      <c r="A35" t="s">
        <v>222</v>
      </c>
      <c r="B35" t="s">
        <v>222</v>
      </c>
      <c r="C35" s="14"/>
      <c r="D35" t="s">
        <v>222</v>
      </c>
      <c r="E35" t="s">
        <v>222</v>
      </c>
      <c r="F35" s="65">
        <v>0</v>
      </c>
      <c r="G35" s="65">
        <v>0</v>
      </c>
      <c r="H35" s="65">
        <v>0</v>
      </c>
      <c r="I35" s="66">
        <v>0</v>
      </c>
      <c r="J35" s="66">
        <v>0</v>
      </c>
      <c r="K35" s="66">
        <v>0</v>
      </c>
    </row>
    <row r="36" spans="1:11">
      <c r="A36" s="81" t="s">
        <v>229</v>
      </c>
      <c r="B36" s="14"/>
      <c r="C36" s="14"/>
      <c r="D36" s="14"/>
    </row>
    <row r="37" spans="1:11">
      <c r="A37" s="81" t="s">
        <v>286</v>
      </c>
      <c r="B37" s="14"/>
      <c r="C37" s="14"/>
      <c r="D37" s="14"/>
    </row>
    <row r="38" spans="1:11">
      <c r="A38" s="81" t="s">
        <v>287</v>
      </c>
      <c r="B38" s="14"/>
      <c r="C38" s="14"/>
      <c r="D38" s="14"/>
    </row>
    <row r="39" spans="1:11">
      <c r="A39" s="81" t="s">
        <v>288</v>
      </c>
      <c r="B39" s="14"/>
      <c r="C39" s="14"/>
      <c r="D39" s="14"/>
    </row>
    <row r="40" spans="1:11" hidden="1">
      <c r="B40" s="14"/>
      <c r="C40" s="14"/>
      <c r="D40" s="14"/>
    </row>
    <row r="41" spans="1:11" hidden="1">
      <c r="B41" s="14"/>
      <c r="C41" s="14"/>
      <c r="D41" s="14"/>
    </row>
    <row r="42" spans="1:11" hidden="1">
      <c r="B42" s="14"/>
      <c r="C42" s="14"/>
      <c r="D42" s="14"/>
    </row>
    <row r="43" spans="1:11" hidden="1">
      <c r="B43" s="14"/>
      <c r="C43" s="14"/>
      <c r="D43" s="14"/>
    </row>
    <row r="44" spans="1:11" hidden="1">
      <c r="B44" s="14"/>
      <c r="C44" s="14"/>
      <c r="D44" s="14"/>
    </row>
    <row r="45" spans="1:11" hidden="1">
      <c r="B45" s="14"/>
      <c r="C45" s="14"/>
      <c r="D45" s="14"/>
    </row>
    <row r="46" spans="1:11" hidden="1">
      <c r="B46" s="14"/>
      <c r="C46" s="14"/>
      <c r="D46" s="14"/>
    </row>
    <row r="47" spans="1:11" hidden="1">
      <c r="B47" s="14"/>
      <c r="C47" s="14"/>
      <c r="D47" s="14"/>
    </row>
    <row r="48" spans="1:11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7"/>
      <c r="BC5" s="14" t="s">
        <v>99</v>
      </c>
      <c r="BE5" s="14" t="s">
        <v>100</v>
      </c>
      <c r="BG5" s="16" t="s">
        <v>101</v>
      </c>
    </row>
    <row r="6" spans="1:59" ht="26.25" customHeight="1">
      <c r="A6" s="95" t="s">
        <v>102</v>
      </c>
      <c r="B6" s="96"/>
      <c r="C6" s="96"/>
      <c r="D6" s="96"/>
      <c r="E6" s="96"/>
      <c r="F6" s="96"/>
      <c r="G6" s="96"/>
      <c r="H6" s="96"/>
      <c r="I6" s="96"/>
      <c r="J6" s="97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834</v>
      </c>
      <c r="G10" s="22"/>
      <c r="H10" s="63">
        <f>H13</f>
        <v>-9702.9636901485192</v>
      </c>
      <c r="I10" s="64">
        <v>1</v>
      </c>
      <c r="J10" s="64">
        <v>0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203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222</v>
      </c>
      <c r="B12" t="s">
        <v>222</v>
      </c>
      <c r="C12" s="16"/>
      <c r="D12" t="s">
        <v>222</v>
      </c>
      <c r="E12" t="s">
        <v>222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227</v>
      </c>
      <c r="B13" s="16"/>
      <c r="C13" s="16"/>
      <c r="D13" s="16"/>
      <c r="E13" s="16"/>
      <c r="F13" s="69">
        <v>834</v>
      </c>
      <c r="G13" s="16"/>
      <c r="H13" s="69">
        <f>H14+H15+H16+H17</f>
        <v>-9702.9636901485192</v>
      </c>
      <c r="I13" s="68">
        <v>1</v>
      </c>
      <c r="J13" s="68">
        <v>0</v>
      </c>
      <c r="BE13" s="14" t="s">
        <v>125</v>
      </c>
    </row>
    <row r="14" spans="1:59">
      <c r="A14" t="s">
        <v>820</v>
      </c>
      <c r="B14" t="s">
        <v>821</v>
      </c>
      <c r="C14" t="s">
        <v>122</v>
      </c>
      <c r="D14" t="s">
        <v>781</v>
      </c>
      <c r="E14" t="s">
        <v>105</v>
      </c>
      <c r="F14" s="65">
        <v>64</v>
      </c>
      <c r="G14" s="65">
        <v>1.4682500000000001</v>
      </c>
      <c r="H14" s="65">
        <v>3.0342267199999998E-3</v>
      </c>
      <c r="I14" s="66">
        <v>0.22120000000000001</v>
      </c>
      <c r="J14" s="66">
        <v>0</v>
      </c>
      <c r="BE14" s="14" t="s">
        <v>126</v>
      </c>
    </row>
    <row r="15" spans="1:59">
      <c r="A15" t="s">
        <v>822</v>
      </c>
      <c r="B15" t="s">
        <v>823</v>
      </c>
      <c r="C15" t="s">
        <v>122</v>
      </c>
      <c r="D15" t="s">
        <v>781</v>
      </c>
      <c r="E15" t="s">
        <v>105</v>
      </c>
      <c r="F15" s="65">
        <v>770</v>
      </c>
      <c r="G15" s="65">
        <v>0.42977500000000002</v>
      </c>
      <c r="H15" s="65">
        <v>1.06856247575E-2</v>
      </c>
      <c r="I15" s="66">
        <v>0.77880000000000005</v>
      </c>
      <c r="J15" s="66">
        <v>0</v>
      </c>
      <c r="BE15" s="14" t="s">
        <v>127</v>
      </c>
    </row>
    <row r="16" spans="1:59">
      <c r="A16" t="s">
        <v>961</v>
      </c>
      <c r="B16" t="s">
        <v>962</v>
      </c>
      <c r="C16" t="s">
        <v>122</v>
      </c>
      <c r="D16" t="s">
        <v>781</v>
      </c>
      <c r="E16" t="s">
        <v>105</v>
      </c>
      <c r="F16" s="65">
        <v>-5915673.0999999996</v>
      </c>
      <c r="G16" s="65">
        <v>100</v>
      </c>
      <c r="H16" s="65">
        <v>-19101.708439999999</v>
      </c>
      <c r="I16" s="66">
        <v>1.9685999999999999</v>
      </c>
      <c r="J16" s="66">
        <v>-3.0000000000000001E-3</v>
      </c>
    </row>
    <row r="17" spans="1:57">
      <c r="A17" t="s">
        <v>963</v>
      </c>
      <c r="B17" t="s">
        <v>960</v>
      </c>
      <c r="C17" t="s">
        <v>122</v>
      </c>
      <c r="D17" t="s">
        <v>781</v>
      </c>
      <c r="E17" t="s">
        <v>105</v>
      </c>
      <c r="F17" s="65">
        <v>2910725</v>
      </c>
      <c r="G17" s="65">
        <v>100</v>
      </c>
      <c r="H17" s="65">
        <v>9398.7310300000008</v>
      </c>
      <c r="I17" s="66">
        <v>-0.96860000000000002</v>
      </c>
      <c r="J17" s="66">
        <v>1.5E-3</v>
      </c>
    </row>
    <row r="18" spans="1:57">
      <c r="A18" s="81" t="s">
        <v>229</v>
      </c>
      <c r="B18" s="16"/>
      <c r="C18" s="16"/>
      <c r="D18" s="16"/>
      <c r="E18" s="16"/>
      <c r="F18" s="16"/>
      <c r="G18" s="16"/>
      <c r="BE18" s="14" t="s">
        <v>128</v>
      </c>
    </row>
    <row r="19" spans="1:57">
      <c r="A19" s="81" t="s">
        <v>286</v>
      </c>
      <c r="B19" s="16"/>
      <c r="C19" s="16"/>
      <c r="D19" s="16"/>
      <c r="E19" s="16"/>
      <c r="F19" s="16"/>
      <c r="G19" s="16"/>
      <c r="BE19" s="14" t="s">
        <v>129</v>
      </c>
    </row>
    <row r="20" spans="1:57">
      <c r="A20" s="81" t="s">
        <v>287</v>
      </c>
      <c r="B20" s="16"/>
      <c r="C20" s="16"/>
      <c r="D20" s="16"/>
      <c r="E20" s="16"/>
      <c r="F20" s="16"/>
      <c r="G20" s="16"/>
      <c r="BE20" s="14" t="s">
        <v>130</v>
      </c>
    </row>
    <row r="21" spans="1:57">
      <c r="A21" s="81" t="s">
        <v>288</v>
      </c>
      <c r="B21" s="16"/>
      <c r="C21" s="16"/>
      <c r="D21" s="16"/>
      <c r="E21" s="16"/>
      <c r="F21" s="16"/>
      <c r="G21" s="16"/>
      <c r="BE21" s="14" t="s">
        <v>131</v>
      </c>
    </row>
    <row r="22" spans="1:57" hidden="1">
      <c r="B22" s="16"/>
      <c r="C22" s="16"/>
      <c r="D22" s="16"/>
      <c r="E22" s="16"/>
      <c r="F22" s="16"/>
      <c r="G22" s="16"/>
      <c r="BE22" s="14" t="s">
        <v>122</v>
      </c>
    </row>
    <row r="23" spans="1:57" hidden="1">
      <c r="B23" s="16"/>
      <c r="C23" s="16"/>
      <c r="D23" s="16"/>
      <c r="E23" s="16"/>
      <c r="F23" s="16"/>
      <c r="G23" s="16"/>
    </row>
    <row r="24" spans="1:57" hidden="1"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  <row r="571" spans="2:7" hidden="1">
      <c r="B571" s="16"/>
      <c r="C571" s="16"/>
      <c r="D571" s="16"/>
      <c r="E571" s="16"/>
      <c r="F571" s="16"/>
      <c r="G571" s="16"/>
    </row>
    <row r="572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80" ht="26.25" customHeight="1">
      <c r="A6" s="95" t="s">
        <v>132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203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824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222</v>
      </c>
      <c r="B13" t="s">
        <v>222</v>
      </c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825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222</v>
      </c>
      <c r="B15" t="s">
        <v>222</v>
      </c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826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827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828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829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830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824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825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826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827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828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829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830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229</v>
      </c>
    </row>
    <row r="40" spans="1:16">
      <c r="A40" s="81" t="s">
        <v>286</v>
      </c>
    </row>
    <row r="41" spans="1:16">
      <c r="A41" s="81" t="s">
        <v>287</v>
      </c>
    </row>
    <row r="42" spans="1:16">
      <c r="A42" s="81" t="s">
        <v>288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5" sqref="A5:O10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71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203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831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222</v>
      </c>
      <c r="B13" t="s">
        <v>222</v>
      </c>
      <c r="C13" t="s">
        <v>222</v>
      </c>
      <c r="F13" s="65">
        <v>0</v>
      </c>
      <c r="G13" t="s">
        <v>222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832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222</v>
      </c>
      <c r="B15" t="s">
        <v>222</v>
      </c>
      <c r="C15" t="s">
        <v>222</v>
      </c>
      <c r="F15" s="65">
        <v>0</v>
      </c>
      <c r="G15" t="s">
        <v>222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833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222</v>
      </c>
      <c r="B17" t="s">
        <v>222</v>
      </c>
      <c r="C17" t="s">
        <v>222</v>
      </c>
      <c r="F17" s="65">
        <v>0</v>
      </c>
      <c r="G17" t="s">
        <v>222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834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222</v>
      </c>
      <c r="B19" t="s">
        <v>222</v>
      </c>
      <c r="C19" t="s">
        <v>222</v>
      </c>
      <c r="F19" s="65">
        <v>0</v>
      </c>
      <c r="G19" t="s">
        <v>222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400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F21" s="65">
        <v>0</v>
      </c>
      <c r="G21" t="s">
        <v>222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227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276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222</v>
      </c>
      <c r="B24" t="s">
        <v>222</v>
      </c>
      <c r="C24" t="s">
        <v>222</v>
      </c>
      <c r="F24" s="65">
        <v>0</v>
      </c>
      <c r="G24" t="s">
        <v>222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835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222</v>
      </c>
      <c r="B26" t="s">
        <v>222</v>
      </c>
      <c r="C26" t="s">
        <v>222</v>
      </c>
      <c r="F26" s="65">
        <v>0</v>
      </c>
      <c r="G26" t="s">
        <v>222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1" t="s">
        <v>286</v>
      </c>
    </row>
    <row r="28" spans="1:15">
      <c r="A28" s="81" t="s">
        <v>287</v>
      </c>
    </row>
    <row r="29" spans="1:15">
      <c r="A29" s="81" t="s">
        <v>288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5" sqref="A5:R1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64" ht="26.25" customHeight="1">
      <c r="A6" s="95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203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836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I13" s="65">
        <v>0</v>
      </c>
      <c r="J13" t="s">
        <v>222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837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I15" s="65">
        <v>0</v>
      </c>
      <c r="J15" t="s">
        <v>222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291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I17" s="65">
        <v>0</v>
      </c>
      <c r="J17" t="s">
        <v>222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400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I19" s="65">
        <v>0</v>
      </c>
      <c r="J19" t="s">
        <v>222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227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838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222</v>
      </c>
      <c r="B22" t="s">
        <v>222</v>
      </c>
      <c r="C22" s="14"/>
      <c r="D22" s="14"/>
      <c r="E22" t="s">
        <v>222</v>
      </c>
      <c r="F22" t="s">
        <v>222</v>
      </c>
      <c r="I22" s="65">
        <v>0</v>
      </c>
      <c r="J22" t="s">
        <v>222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839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222</v>
      </c>
      <c r="B24" t="s">
        <v>222</v>
      </c>
      <c r="C24" s="14"/>
      <c r="D24" s="14"/>
      <c r="E24" t="s">
        <v>222</v>
      </c>
      <c r="F24" t="s">
        <v>222</v>
      </c>
      <c r="I24" s="65">
        <v>0</v>
      </c>
      <c r="J24" t="s">
        <v>222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1" t="s">
        <v>229</v>
      </c>
      <c r="C25" s="14"/>
      <c r="D25" s="14"/>
      <c r="E25" s="14"/>
    </row>
    <row r="26" spans="1:18">
      <c r="A26" s="81" t="s">
        <v>286</v>
      </c>
      <c r="C26" s="14"/>
      <c r="D26" s="14"/>
      <c r="E26" s="14"/>
    </row>
    <row r="27" spans="1:18">
      <c r="A27" s="81" t="s">
        <v>287</v>
      </c>
      <c r="C27" s="14"/>
      <c r="D27" s="14"/>
      <c r="E27" s="14"/>
    </row>
    <row r="28" spans="1:18">
      <c r="A28" s="81" t="s">
        <v>288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80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98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6.19</v>
      </c>
      <c r="J10" s="7"/>
      <c r="K10" s="7"/>
      <c r="L10" s="64">
        <v>2.1399999999999999E-2</v>
      </c>
      <c r="M10" s="63">
        <v>77943851.480000004</v>
      </c>
      <c r="N10" s="7"/>
      <c r="O10" s="63">
        <v>92224.231345213993</v>
      </c>
      <c r="P10" s="7"/>
      <c r="Q10" s="64">
        <v>1</v>
      </c>
      <c r="R10" s="64">
        <v>1.4999999999999999E-2</v>
      </c>
      <c r="S10" s="30"/>
      <c r="BY10" s="14"/>
      <c r="CB10" s="14"/>
    </row>
    <row r="11" spans="1:80">
      <c r="A11" s="67" t="s">
        <v>203</v>
      </c>
      <c r="B11" s="14"/>
      <c r="C11" s="14"/>
      <c r="D11" s="14"/>
      <c r="I11" s="69">
        <v>6.19</v>
      </c>
      <c r="L11" s="68">
        <v>2.1399999999999999E-2</v>
      </c>
      <c r="M11" s="69">
        <v>77943851.480000004</v>
      </c>
      <c r="O11" s="69">
        <v>92224.231345213993</v>
      </c>
      <c r="Q11" s="68">
        <v>1</v>
      </c>
      <c r="R11" s="68">
        <v>1.4999999999999999E-2</v>
      </c>
    </row>
    <row r="12" spans="1:80">
      <c r="A12" s="67" t="s">
        <v>836</v>
      </c>
      <c r="B12" s="14"/>
      <c r="C12" s="14"/>
      <c r="D12" s="14"/>
      <c r="I12" s="69">
        <v>11.4</v>
      </c>
      <c r="L12" s="68">
        <v>4.7000000000000002E-3</v>
      </c>
      <c r="M12" s="69">
        <v>21750368.120000001</v>
      </c>
      <c r="O12" s="69">
        <v>33253.316634132003</v>
      </c>
      <c r="Q12" s="68">
        <v>0.36059999999999998</v>
      </c>
      <c r="R12" s="68">
        <v>5.4000000000000003E-3</v>
      </c>
    </row>
    <row r="13" spans="1:80">
      <c r="A13" t="s">
        <v>840</v>
      </c>
      <c r="B13" t="s">
        <v>841</v>
      </c>
      <c r="C13" t="s">
        <v>122</v>
      </c>
      <c r="D13" t="s">
        <v>842</v>
      </c>
      <c r="E13" t="s">
        <v>564</v>
      </c>
      <c r="F13" t="s">
        <v>208</v>
      </c>
      <c r="G13" t="s">
        <v>209</v>
      </c>
      <c r="H13" t="s">
        <v>843</v>
      </c>
      <c r="I13" s="65">
        <v>1.18</v>
      </c>
      <c r="J13" t="s">
        <v>101</v>
      </c>
      <c r="K13" s="66">
        <v>2.9499999999999998E-2</v>
      </c>
      <c r="L13" s="66">
        <v>-1.7000000000000001E-2</v>
      </c>
      <c r="M13" s="65">
        <v>595828.81000000006</v>
      </c>
      <c r="N13" s="65">
        <v>107.92</v>
      </c>
      <c r="O13" s="65">
        <v>643.01845175200003</v>
      </c>
      <c r="P13" s="66">
        <v>9.7000000000000003E-3</v>
      </c>
      <c r="Q13" s="66">
        <v>7.0000000000000001E-3</v>
      </c>
      <c r="R13" s="66">
        <v>1E-4</v>
      </c>
    </row>
    <row r="14" spans="1:80">
      <c r="A14" t="s">
        <v>844</v>
      </c>
      <c r="B14" t="s">
        <v>845</v>
      </c>
      <c r="C14" t="s">
        <v>122</v>
      </c>
      <c r="D14" t="s">
        <v>846</v>
      </c>
      <c r="E14" t="s">
        <v>589</v>
      </c>
      <c r="F14" t="s">
        <v>208</v>
      </c>
      <c r="G14" t="s">
        <v>209</v>
      </c>
      <c r="H14" t="s">
        <v>847</v>
      </c>
      <c r="I14" s="65">
        <v>11.9</v>
      </c>
      <c r="J14" t="s">
        <v>101</v>
      </c>
      <c r="K14" s="66">
        <v>4.1000000000000002E-2</v>
      </c>
      <c r="L14" s="66">
        <v>5.4000000000000003E-3</v>
      </c>
      <c r="M14" s="65">
        <v>20250002.510000002</v>
      </c>
      <c r="N14" s="65">
        <v>156.19999999999999</v>
      </c>
      <c r="O14" s="65">
        <v>31630.503920620002</v>
      </c>
      <c r="P14" s="66">
        <v>5.1999999999999998E-3</v>
      </c>
      <c r="Q14" s="66">
        <v>0.34300000000000003</v>
      </c>
      <c r="R14" s="66">
        <v>5.1000000000000004E-3</v>
      </c>
    </row>
    <row r="15" spans="1:80">
      <c r="A15" t="s">
        <v>848</v>
      </c>
      <c r="B15" t="s">
        <v>849</v>
      </c>
      <c r="C15" t="s">
        <v>122</v>
      </c>
      <c r="D15" t="s">
        <v>850</v>
      </c>
      <c r="E15" t="s">
        <v>569</v>
      </c>
      <c r="F15" t="s">
        <v>392</v>
      </c>
      <c r="G15" t="s">
        <v>149</v>
      </c>
      <c r="H15" t="s">
        <v>851</v>
      </c>
      <c r="I15" s="65">
        <v>1.99</v>
      </c>
      <c r="J15" t="s">
        <v>101</v>
      </c>
      <c r="K15" s="66">
        <v>2.5000000000000001E-2</v>
      </c>
      <c r="L15" s="66">
        <v>-4.5999999999999999E-3</v>
      </c>
      <c r="M15" s="65">
        <v>904536.8</v>
      </c>
      <c r="N15" s="65">
        <v>108.32</v>
      </c>
      <c r="O15" s="65">
        <v>979.79426176000004</v>
      </c>
      <c r="P15" s="66">
        <v>7.0000000000000001E-3</v>
      </c>
      <c r="Q15" s="66">
        <v>1.06E-2</v>
      </c>
      <c r="R15" s="66">
        <v>2.0000000000000001E-4</v>
      </c>
    </row>
    <row r="16" spans="1:80">
      <c r="A16" s="67" t="s">
        <v>837</v>
      </c>
      <c r="B16" s="14"/>
      <c r="C16" s="14"/>
      <c r="D16" s="14"/>
      <c r="I16" s="69">
        <v>3.25</v>
      </c>
      <c r="L16" s="68">
        <v>3.0700000000000002E-2</v>
      </c>
      <c r="M16" s="69">
        <v>56193483.359999999</v>
      </c>
      <c r="O16" s="69">
        <v>58970.914711081998</v>
      </c>
      <c r="Q16" s="68">
        <v>0.63939999999999997</v>
      </c>
      <c r="R16" s="68">
        <v>9.5999999999999992E-3</v>
      </c>
    </row>
    <row r="17" spans="1:18">
      <c r="A17" t="s">
        <v>852</v>
      </c>
      <c r="B17" t="s">
        <v>853</v>
      </c>
      <c r="C17" t="s">
        <v>122</v>
      </c>
      <c r="D17" t="s">
        <v>854</v>
      </c>
      <c r="E17" t="s">
        <v>337</v>
      </c>
      <c r="F17" t="s">
        <v>855</v>
      </c>
      <c r="G17" t="s">
        <v>149</v>
      </c>
      <c r="H17" t="s">
        <v>856</v>
      </c>
      <c r="I17" s="65">
        <v>3.92</v>
      </c>
      <c r="J17" t="s">
        <v>101</v>
      </c>
      <c r="K17" s="66">
        <v>3.1E-2</v>
      </c>
      <c r="L17" s="66">
        <v>1.52E-2</v>
      </c>
      <c r="M17" s="65">
        <v>12518833.35</v>
      </c>
      <c r="N17" s="65">
        <v>106.36</v>
      </c>
      <c r="O17" s="65">
        <v>13315.03115106</v>
      </c>
      <c r="P17" s="66">
        <v>1.54E-2</v>
      </c>
      <c r="Q17" s="66">
        <v>0.1444</v>
      </c>
      <c r="R17" s="66">
        <v>2.2000000000000001E-3</v>
      </c>
    </row>
    <row r="18" spans="1:18">
      <c r="A18" t="s">
        <v>857</v>
      </c>
      <c r="B18" t="s">
        <v>858</v>
      </c>
      <c r="C18" t="s">
        <v>122</v>
      </c>
      <c r="D18" t="s">
        <v>859</v>
      </c>
      <c r="E18" t="s">
        <v>860</v>
      </c>
      <c r="F18" t="s">
        <v>360</v>
      </c>
      <c r="G18" t="s">
        <v>209</v>
      </c>
      <c r="H18" t="s">
        <v>861</v>
      </c>
      <c r="I18" s="65">
        <v>4.7300000000000004</v>
      </c>
      <c r="J18" t="s">
        <v>101</v>
      </c>
      <c r="K18" s="66">
        <v>3.3500000000000002E-2</v>
      </c>
      <c r="L18" s="66">
        <v>2.5600000000000001E-2</v>
      </c>
      <c r="M18" s="65">
        <v>15000000</v>
      </c>
      <c r="N18" s="65">
        <v>104.8</v>
      </c>
      <c r="O18" s="65">
        <v>15720</v>
      </c>
      <c r="P18" s="66">
        <v>1.4999999999999999E-2</v>
      </c>
      <c r="Q18" s="66">
        <v>0.17050000000000001</v>
      </c>
      <c r="R18" s="66">
        <v>2.5999999999999999E-3</v>
      </c>
    </row>
    <row r="19" spans="1:18">
      <c r="A19" t="s">
        <v>862</v>
      </c>
      <c r="B19" t="s">
        <v>863</v>
      </c>
      <c r="C19" t="s">
        <v>122</v>
      </c>
      <c r="D19" t="s">
        <v>864</v>
      </c>
      <c r="E19" t="s">
        <v>564</v>
      </c>
      <c r="F19" t="s">
        <v>360</v>
      </c>
      <c r="G19" t="s">
        <v>209</v>
      </c>
      <c r="H19" t="s">
        <v>865</v>
      </c>
      <c r="I19" s="65">
        <v>1.1499999999999999</v>
      </c>
      <c r="J19" t="s">
        <v>101</v>
      </c>
      <c r="K19" s="66">
        <v>2.1899999999999999E-2</v>
      </c>
      <c r="L19" s="66">
        <v>0.20660000000000001</v>
      </c>
      <c r="M19" s="65">
        <v>3333600</v>
      </c>
      <c r="N19" s="65">
        <v>102.09</v>
      </c>
      <c r="O19" s="65">
        <v>3403.2722399999998</v>
      </c>
      <c r="P19" s="66">
        <v>5.3E-3</v>
      </c>
      <c r="Q19" s="66">
        <v>3.6900000000000002E-2</v>
      </c>
      <c r="R19" s="66">
        <v>5.9999999999999995E-4</v>
      </c>
    </row>
    <row r="20" spans="1:18">
      <c r="A20" t="s">
        <v>866</v>
      </c>
      <c r="B20" t="s">
        <v>867</v>
      </c>
      <c r="C20" t="s">
        <v>122</v>
      </c>
      <c r="D20" t="s">
        <v>864</v>
      </c>
      <c r="E20" t="s">
        <v>564</v>
      </c>
      <c r="F20" t="s">
        <v>360</v>
      </c>
      <c r="G20" t="s">
        <v>209</v>
      </c>
      <c r="H20" t="s">
        <v>415</v>
      </c>
      <c r="I20" s="65">
        <v>0.5</v>
      </c>
      <c r="J20" t="s">
        <v>101</v>
      </c>
      <c r="K20" s="66">
        <v>1.14E-2</v>
      </c>
      <c r="L20" s="66">
        <v>7.0000000000000001E-3</v>
      </c>
      <c r="M20" s="65">
        <v>3001050.01</v>
      </c>
      <c r="N20" s="65">
        <v>100.22</v>
      </c>
      <c r="O20" s="65">
        <v>3007.6523200219999</v>
      </c>
      <c r="P20" s="66">
        <v>1.8800000000000001E-2</v>
      </c>
      <c r="Q20" s="66">
        <v>3.2599999999999997E-2</v>
      </c>
      <c r="R20" s="66">
        <v>5.0000000000000001E-4</v>
      </c>
    </row>
    <row r="21" spans="1:18">
      <c r="A21" t="s">
        <v>868</v>
      </c>
      <c r="B21" t="s">
        <v>869</v>
      </c>
      <c r="C21" t="s">
        <v>122</v>
      </c>
      <c r="D21" t="s">
        <v>870</v>
      </c>
      <c r="E21" t="s">
        <v>337</v>
      </c>
      <c r="F21" t="s">
        <v>745</v>
      </c>
      <c r="G21" t="s">
        <v>209</v>
      </c>
      <c r="H21" t="s">
        <v>871</v>
      </c>
      <c r="I21" s="65">
        <v>2.85</v>
      </c>
      <c r="J21" t="s">
        <v>101</v>
      </c>
      <c r="K21" s="66">
        <v>3.5499999999999997E-2</v>
      </c>
      <c r="L21" s="66">
        <v>1.54E-2</v>
      </c>
      <c r="M21" s="65">
        <v>6210000</v>
      </c>
      <c r="N21" s="65">
        <v>106.75</v>
      </c>
      <c r="O21" s="65">
        <v>6629.1750000000002</v>
      </c>
      <c r="P21" s="66">
        <v>2.1100000000000001E-2</v>
      </c>
      <c r="Q21" s="66">
        <v>7.1900000000000006E-2</v>
      </c>
      <c r="R21" s="66">
        <v>1.1000000000000001E-3</v>
      </c>
    </row>
    <row r="22" spans="1:18">
      <c r="A22" t="s">
        <v>872</v>
      </c>
      <c r="B22" t="s">
        <v>873</v>
      </c>
      <c r="C22" t="s">
        <v>122</v>
      </c>
      <c r="D22" t="s">
        <v>874</v>
      </c>
      <c r="E22" t="s">
        <v>875</v>
      </c>
      <c r="F22" t="s">
        <v>876</v>
      </c>
      <c r="G22" t="s">
        <v>149</v>
      </c>
      <c r="H22" t="s">
        <v>877</v>
      </c>
      <c r="I22" s="65">
        <v>2.2799999999999998</v>
      </c>
      <c r="J22" t="s">
        <v>101</v>
      </c>
      <c r="K22" s="66">
        <v>4.1000000000000002E-2</v>
      </c>
      <c r="L22" s="66">
        <v>2.18E-2</v>
      </c>
      <c r="M22" s="65">
        <v>14800000</v>
      </c>
      <c r="N22" s="65">
        <v>104.52</v>
      </c>
      <c r="O22" s="65">
        <v>15468.96</v>
      </c>
      <c r="P22" s="66">
        <v>1.4200000000000001E-2</v>
      </c>
      <c r="Q22" s="66">
        <v>0.16769999999999999</v>
      </c>
      <c r="R22" s="66">
        <v>2.5000000000000001E-3</v>
      </c>
    </row>
    <row r="23" spans="1:18">
      <c r="A23" t="s">
        <v>878</v>
      </c>
      <c r="B23" t="s">
        <v>879</v>
      </c>
      <c r="C23" t="s">
        <v>122</v>
      </c>
      <c r="D23" t="s">
        <v>880</v>
      </c>
      <c r="E23" t="s">
        <v>525</v>
      </c>
      <c r="F23" t="s">
        <v>876</v>
      </c>
      <c r="G23" t="s">
        <v>149</v>
      </c>
      <c r="H23" t="s">
        <v>881</v>
      </c>
      <c r="I23" s="65">
        <v>3.93</v>
      </c>
      <c r="J23" t="s">
        <v>101</v>
      </c>
      <c r="K23" s="66">
        <v>4.5999999999999999E-2</v>
      </c>
      <c r="L23" s="66">
        <v>3.0800000000000001E-2</v>
      </c>
      <c r="M23" s="65">
        <v>1330000</v>
      </c>
      <c r="N23" s="65">
        <v>107.28</v>
      </c>
      <c r="O23" s="65">
        <v>1426.8240000000001</v>
      </c>
      <c r="P23" s="66">
        <v>2.3E-3</v>
      </c>
      <c r="Q23" s="66">
        <v>1.55E-2</v>
      </c>
      <c r="R23" s="66">
        <v>2.0000000000000001E-4</v>
      </c>
    </row>
    <row r="24" spans="1:18">
      <c r="A24" s="67" t="s">
        <v>291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t="s">
        <v>222</v>
      </c>
      <c r="B25" t="s">
        <v>222</v>
      </c>
      <c r="C25" s="14"/>
      <c r="D25" s="14"/>
      <c r="E25" t="s">
        <v>222</v>
      </c>
      <c r="F25" t="s">
        <v>222</v>
      </c>
      <c r="I25" s="65">
        <v>0</v>
      </c>
      <c r="J25" t="s">
        <v>222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  <c r="R25" s="66">
        <v>0</v>
      </c>
    </row>
    <row r="26" spans="1:18">
      <c r="A26" s="67" t="s">
        <v>400</v>
      </c>
      <c r="B26" s="14"/>
      <c r="C26" s="14"/>
      <c r="D26" s="14"/>
      <c r="I26" s="69">
        <v>0</v>
      </c>
      <c r="L26" s="68">
        <v>0</v>
      </c>
      <c r="M26" s="69">
        <v>0</v>
      </c>
      <c r="O26" s="69">
        <v>0</v>
      </c>
      <c r="Q26" s="68">
        <v>0</v>
      </c>
      <c r="R26" s="68">
        <v>0</v>
      </c>
    </row>
    <row r="27" spans="1:18">
      <c r="A27" t="s">
        <v>222</v>
      </c>
      <c r="B27" t="s">
        <v>222</v>
      </c>
      <c r="C27" s="14"/>
      <c r="D27" s="14"/>
      <c r="E27" t="s">
        <v>222</v>
      </c>
      <c r="F27" t="s">
        <v>222</v>
      </c>
      <c r="I27" s="65">
        <v>0</v>
      </c>
      <c r="J27" t="s">
        <v>222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  <c r="R27" s="66">
        <v>0</v>
      </c>
    </row>
    <row r="28" spans="1:18">
      <c r="A28" s="67" t="s">
        <v>227</v>
      </c>
      <c r="B28" s="14"/>
      <c r="C28" s="14"/>
      <c r="D28" s="14"/>
      <c r="I28" s="69">
        <v>0</v>
      </c>
      <c r="L28" s="68">
        <v>0</v>
      </c>
      <c r="M28" s="69">
        <v>0</v>
      </c>
      <c r="O28" s="69">
        <v>0</v>
      </c>
      <c r="Q28" s="68">
        <v>0</v>
      </c>
      <c r="R28" s="68">
        <v>0</v>
      </c>
    </row>
    <row r="29" spans="1:18">
      <c r="A29" s="67" t="s">
        <v>292</v>
      </c>
      <c r="B29" s="14"/>
      <c r="C29" s="14"/>
      <c r="D29" s="14"/>
      <c r="I29" s="69">
        <v>0</v>
      </c>
      <c r="L29" s="68">
        <v>0</v>
      </c>
      <c r="M29" s="69">
        <v>0</v>
      </c>
      <c r="O29" s="69">
        <v>0</v>
      </c>
      <c r="Q29" s="68">
        <v>0</v>
      </c>
      <c r="R29" s="68">
        <v>0</v>
      </c>
    </row>
    <row r="30" spans="1:18">
      <c r="A30" t="s">
        <v>222</v>
      </c>
      <c r="B30" t="s">
        <v>222</v>
      </c>
      <c r="C30" s="14"/>
      <c r="D30" s="14"/>
      <c r="E30" t="s">
        <v>222</v>
      </c>
      <c r="F30" t="s">
        <v>222</v>
      </c>
      <c r="I30" s="65">
        <v>0</v>
      </c>
      <c r="J30" t="s">
        <v>222</v>
      </c>
      <c r="K30" s="66">
        <v>0</v>
      </c>
      <c r="L30" s="66">
        <v>0</v>
      </c>
      <c r="M30" s="65">
        <v>0</v>
      </c>
      <c r="N30" s="65">
        <v>0</v>
      </c>
      <c r="O30" s="65">
        <v>0</v>
      </c>
      <c r="P30" s="66">
        <v>0</v>
      </c>
      <c r="Q30" s="66">
        <v>0</v>
      </c>
      <c r="R30" s="66">
        <v>0</v>
      </c>
    </row>
    <row r="31" spans="1:18">
      <c r="A31" s="67" t="s">
        <v>293</v>
      </c>
      <c r="B31" s="14"/>
      <c r="C31" s="14"/>
      <c r="D31" s="14"/>
      <c r="I31" s="69">
        <v>0</v>
      </c>
      <c r="L31" s="68">
        <v>0</v>
      </c>
      <c r="M31" s="69">
        <v>0</v>
      </c>
      <c r="O31" s="69">
        <v>0</v>
      </c>
      <c r="Q31" s="68">
        <v>0</v>
      </c>
      <c r="R31" s="68">
        <v>0</v>
      </c>
    </row>
    <row r="32" spans="1:18">
      <c r="A32" t="s">
        <v>222</v>
      </c>
      <c r="B32" t="s">
        <v>222</v>
      </c>
      <c r="C32" s="14"/>
      <c r="D32" s="14"/>
      <c r="E32" t="s">
        <v>222</v>
      </c>
      <c r="F32" t="s">
        <v>222</v>
      </c>
      <c r="I32" s="65">
        <v>0</v>
      </c>
      <c r="J32" t="s">
        <v>222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  <c r="R32" s="66">
        <v>0</v>
      </c>
    </row>
    <row r="33" spans="1:4">
      <c r="A33" s="81" t="s">
        <v>229</v>
      </c>
      <c r="B33" s="14"/>
      <c r="C33" s="14"/>
      <c r="D33" s="14"/>
    </row>
    <row r="34" spans="1:4">
      <c r="A34" s="81" t="s">
        <v>286</v>
      </c>
      <c r="B34" s="14"/>
      <c r="C34" s="14"/>
      <c r="D34" s="14"/>
    </row>
    <row r="35" spans="1:4">
      <c r="A35" s="81" t="s">
        <v>287</v>
      </c>
      <c r="B35" s="14"/>
      <c r="C35" s="14"/>
      <c r="D35" s="14"/>
    </row>
    <row r="36" spans="1:4">
      <c r="A36" s="81" t="s">
        <v>288</v>
      </c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97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203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222</v>
      </c>
      <c r="B12" t="s">
        <v>222</v>
      </c>
      <c r="C12" s="14"/>
      <c r="D12" s="14"/>
      <c r="E12" t="s">
        <v>222</v>
      </c>
      <c r="F12" t="s">
        <v>222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227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292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222</v>
      </c>
      <c r="B15" t="s">
        <v>222</v>
      </c>
      <c r="C15" s="14"/>
      <c r="D15" s="14"/>
      <c r="E15" t="s">
        <v>222</v>
      </c>
      <c r="F15" t="s">
        <v>222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293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1" t="s">
        <v>229</v>
      </c>
      <c r="B18" s="14"/>
      <c r="C18" s="14"/>
      <c r="D18" s="14"/>
    </row>
    <row r="19" spans="1:12">
      <c r="A19" s="81" t="s">
        <v>286</v>
      </c>
      <c r="B19" s="14"/>
      <c r="C19" s="14"/>
      <c r="D19" s="14"/>
    </row>
    <row r="20" spans="1:12">
      <c r="A20" s="81" t="s">
        <v>287</v>
      </c>
      <c r="B20" s="14"/>
      <c r="C20" s="14"/>
      <c r="D20" s="14"/>
    </row>
    <row r="21" spans="1:12">
      <c r="A21" s="81" t="s">
        <v>288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5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1500000</v>
      </c>
      <c r="F10" s="7"/>
      <c r="G10" s="63">
        <v>5692.5432000000001</v>
      </c>
      <c r="H10" s="7"/>
      <c r="I10" s="64">
        <v>1</v>
      </c>
      <c r="J10" s="64">
        <v>8.9999999999999998E-4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203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882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222</v>
      </c>
      <c r="B13" t="s">
        <v>222</v>
      </c>
      <c r="C13" t="s">
        <v>222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883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222</v>
      </c>
      <c r="B15" t="s">
        <v>222</v>
      </c>
      <c r="C15" t="s">
        <v>222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884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222</v>
      </c>
      <c r="B17" t="s">
        <v>222</v>
      </c>
      <c r="C17" t="s">
        <v>222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885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222</v>
      </c>
      <c r="B19" t="s">
        <v>222</v>
      </c>
      <c r="C19" t="s">
        <v>222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227</v>
      </c>
      <c r="B20" s="14"/>
      <c r="E20" s="69">
        <v>1500000</v>
      </c>
      <c r="G20" s="69">
        <v>5692.5432000000001</v>
      </c>
      <c r="I20" s="68">
        <v>1</v>
      </c>
      <c r="J20" s="68">
        <v>8.9999999999999998E-4</v>
      </c>
    </row>
    <row r="21" spans="1:10">
      <c r="A21" s="67" t="s">
        <v>886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222</v>
      </c>
      <c r="B22" t="s">
        <v>222</v>
      </c>
      <c r="C22" t="s">
        <v>222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887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222</v>
      </c>
      <c r="B24" t="s">
        <v>222</v>
      </c>
      <c r="C24" t="s">
        <v>222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888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222</v>
      </c>
      <c r="B26" t="s">
        <v>222</v>
      </c>
      <c r="C26" t="s">
        <v>222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889</v>
      </c>
      <c r="B27" s="14"/>
      <c r="E27" s="69">
        <v>1500000</v>
      </c>
      <c r="G27" s="69">
        <v>5692.5432000000001</v>
      </c>
      <c r="I27" s="68">
        <v>1</v>
      </c>
      <c r="J27" s="68">
        <v>8.9999999999999998E-4</v>
      </c>
    </row>
    <row r="28" spans="1:10">
      <c r="A28" t="s">
        <v>890</v>
      </c>
      <c r="B28" t="s">
        <v>891</v>
      </c>
      <c r="C28" t="s">
        <v>109</v>
      </c>
      <c r="D28" t="s">
        <v>339</v>
      </c>
      <c r="E28" s="65">
        <v>1500000</v>
      </c>
      <c r="F28" s="65">
        <v>101.58</v>
      </c>
      <c r="G28" s="65">
        <v>5692.5432000000001</v>
      </c>
      <c r="H28" s="66">
        <v>2.6100000000000002E-2</v>
      </c>
      <c r="I28" s="66">
        <v>1</v>
      </c>
      <c r="J28" s="66">
        <v>8.9999999999999998E-4</v>
      </c>
    </row>
    <row r="29" spans="1:10">
      <c r="A29" s="81" t="s">
        <v>229</v>
      </c>
      <c r="B29" s="14"/>
    </row>
    <row r="30" spans="1:10">
      <c r="A30" s="81" t="s">
        <v>286</v>
      </c>
      <c r="B30" s="14"/>
    </row>
    <row r="31" spans="1:10">
      <c r="A31" s="81" t="s">
        <v>287</v>
      </c>
      <c r="B31" s="14"/>
    </row>
    <row r="32" spans="1:10">
      <c r="A32" s="81" t="s">
        <v>288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8" ht="26.25" customHeight="1">
      <c r="A6" s="95" t="s">
        <v>140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892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222</v>
      </c>
      <c r="B12" t="s">
        <v>222</v>
      </c>
      <c r="C12" t="s">
        <v>222</v>
      </c>
      <c r="D12" t="s">
        <v>222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802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222</v>
      </c>
      <c r="B14" t="s">
        <v>222</v>
      </c>
      <c r="C14" t="s">
        <v>222</v>
      </c>
      <c r="D14" t="s">
        <v>222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1" t="s">
        <v>229</v>
      </c>
      <c r="B15" s="14"/>
      <c r="C15" s="14"/>
    </row>
    <row r="16" spans="1:58">
      <c r="A16" s="81" t="s">
        <v>286</v>
      </c>
      <c r="B16" s="14"/>
      <c r="C16" s="14"/>
    </row>
    <row r="17" spans="1:3">
      <c r="A17" s="81" t="s">
        <v>287</v>
      </c>
      <c r="B17" s="14"/>
      <c r="C17" s="14"/>
    </row>
    <row r="18" spans="1:3">
      <c r="A18" s="81" t="s">
        <v>288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1" ht="26.25" customHeight="1">
      <c r="A6" s="95" t="s">
        <v>141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203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803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804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222</v>
      </c>
      <c r="B15" t="s">
        <v>222</v>
      </c>
      <c r="C15" t="s">
        <v>222</v>
      </c>
      <c r="D15" t="s">
        <v>222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893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222</v>
      </c>
      <c r="B17" t="s">
        <v>222</v>
      </c>
      <c r="C17" t="s">
        <v>222</v>
      </c>
      <c r="D17" t="s">
        <v>222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805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222</v>
      </c>
      <c r="B19" t="s">
        <v>222</v>
      </c>
      <c r="C19" t="s">
        <v>222</v>
      </c>
      <c r="D19" t="s">
        <v>222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400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222</v>
      </c>
      <c r="B21" t="s">
        <v>222</v>
      </c>
      <c r="C21" t="s">
        <v>222</v>
      </c>
      <c r="D21" t="s">
        <v>222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227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803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t="s">
        <v>222</v>
      </c>
      <c r="D24" t="s">
        <v>222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818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t="s">
        <v>222</v>
      </c>
      <c r="D26" t="s">
        <v>222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805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t="s">
        <v>222</v>
      </c>
      <c r="D28" t="s">
        <v>222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819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222</v>
      </c>
      <c r="B30" t="s">
        <v>222</v>
      </c>
      <c r="C30" t="s">
        <v>222</v>
      </c>
      <c r="D30" t="s">
        <v>222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400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222</v>
      </c>
      <c r="B32" t="s">
        <v>222</v>
      </c>
      <c r="C32" t="s">
        <v>222</v>
      </c>
      <c r="D32" t="s">
        <v>222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1" t="s">
        <v>229</v>
      </c>
      <c r="B33" s="14"/>
      <c r="C33" s="14"/>
    </row>
    <row r="34" spans="1:3">
      <c r="A34" s="81" t="s">
        <v>286</v>
      </c>
      <c r="B34" s="14"/>
      <c r="C34" s="14"/>
    </row>
    <row r="35" spans="1:3">
      <c r="A35" s="81" t="s">
        <v>287</v>
      </c>
      <c r="B35" s="14"/>
      <c r="C35" s="14"/>
    </row>
    <row r="36" spans="1:3">
      <c r="A36" s="81" t="s">
        <v>288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A7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8" t="s">
        <v>46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2" s="16" customFormat="1">
      <c r="A6" s="80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330305.88772065646</v>
      </c>
      <c r="J9" s="64">
        <v>1</v>
      </c>
      <c r="K9" s="64">
        <v>5.4100000000000002E-2</v>
      </c>
    </row>
    <row r="10" spans="1:12">
      <c r="A10" s="67" t="s">
        <v>203</v>
      </c>
      <c r="B10" s="23"/>
      <c r="C10" s="24"/>
      <c r="D10" s="24"/>
      <c r="E10" s="24"/>
      <c r="F10" s="24"/>
      <c r="G10" s="24"/>
      <c r="H10" s="68">
        <v>0</v>
      </c>
      <c r="I10" s="69">
        <v>330305.88772065646</v>
      </c>
      <c r="J10" s="68">
        <v>1</v>
      </c>
      <c r="K10" s="68">
        <v>5.4100000000000002E-2</v>
      </c>
    </row>
    <row r="11" spans="1:12">
      <c r="A11" s="67" t="s">
        <v>204</v>
      </c>
      <c r="B11" s="23"/>
      <c r="C11" s="24"/>
      <c r="D11" s="24"/>
      <c r="E11" s="24"/>
      <c r="F11" s="24"/>
      <c r="G11" s="24"/>
      <c r="H11" s="68">
        <v>0</v>
      </c>
      <c r="I11" s="69">
        <v>251889.46584999951</v>
      </c>
      <c r="J11" s="68">
        <v>0.76429999999999998</v>
      </c>
      <c r="K11" s="68">
        <v>4.1300000000000003E-2</v>
      </c>
    </row>
    <row r="12" spans="1:12">
      <c r="A12" t="s">
        <v>205</v>
      </c>
      <c r="B12" t="s">
        <v>206</v>
      </c>
      <c r="C12" t="s">
        <v>207</v>
      </c>
      <c r="D12" t="s">
        <v>208</v>
      </c>
      <c r="E12" t="s">
        <v>209</v>
      </c>
      <c r="F12" t="s">
        <v>101</v>
      </c>
      <c r="G12" s="66">
        <v>0</v>
      </c>
      <c r="H12" s="66">
        <v>0</v>
      </c>
      <c r="I12" s="65">
        <v>251889.46584999951</v>
      </c>
      <c r="J12" s="66">
        <v>0.76429999999999998</v>
      </c>
      <c r="K12" s="66">
        <v>4.1300000000000003E-2</v>
      </c>
    </row>
    <row r="13" spans="1:12">
      <c r="A13" s="67" t="s">
        <v>210</v>
      </c>
      <c r="B13" s="23"/>
      <c r="C13" s="24"/>
      <c r="D13" s="24"/>
      <c r="E13" s="24"/>
      <c r="F13" s="24"/>
      <c r="G13" s="24"/>
      <c r="H13" s="68">
        <v>0</v>
      </c>
      <c r="I13" s="69">
        <v>78416.421870656937</v>
      </c>
      <c r="J13" s="68">
        <v>0.23569999999999999</v>
      </c>
      <c r="K13" s="68">
        <v>1.2699999999999999E-2</v>
      </c>
    </row>
    <row r="14" spans="1:12">
      <c r="A14" t="s">
        <v>211</v>
      </c>
      <c r="B14" t="s">
        <v>212</v>
      </c>
      <c r="C14" t="s">
        <v>207</v>
      </c>
      <c r="D14" t="s">
        <v>208</v>
      </c>
      <c r="E14" t="s">
        <v>209</v>
      </c>
      <c r="F14" t="s">
        <v>109</v>
      </c>
      <c r="G14" s="66">
        <v>0</v>
      </c>
      <c r="H14" s="66">
        <v>0</v>
      </c>
      <c r="I14" s="65">
        <v>575.30436104</v>
      </c>
      <c r="J14" s="66">
        <v>1.6999999999999999E-3</v>
      </c>
      <c r="K14" s="66">
        <v>1E-4</v>
      </c>
    </row>
    <row r="15" spans="1:12">
      <c r="A15" t="s">
        <v>213</v>
      </c>
      <c r="B15" t="s">
        <v>214</v>
      </c>
      <c r="C15" t="s">
        <v>207</v>
      </c>
      <c r="D15" t="s">
        <v>208</v>
      </c>
      <c r="E15" t="s">
        <v>209</v>
      </c>
      <c r="F15" t="s">
        <v>105</v>
      </c>
      <c r="G15" s="66">
        <v>0</v>
      </c>
      <c r="H15" s="66">
        <v>0</v>
      </c>
      <c r="I15" s="65">
        <v>74489.397633319997</v>
      </c>
      <c r="J15" s="66">
        <v>0.22389999999999999</v>
      </c>
      <c r="K15" s="66">
        <v>1.21E-2</v>
      </c>
    </row>
    <row r="16" spans="1:12">
      <c r="A16" t="s">
        <v>215</v>
      </c>
      <c r="B16" t="s">
        <v>216</v>
      </c>
      <c r="C16" t="s">
        <v>207</v>
      </c>
      <c r="D16" t="s">
        <v>208</v>
      </c>
      <c r="E16" t="s">
        <v>209</v>
      </c>
      <c r="F16" t="s">
        <v>202</v>
      </c>
      <c r="G16" s="66">
        <v>0</v>
      </c>
      <c r="H16" s="66">
        <v>0</v>
      </c>
      <c r="I16" s="65">
        <v>2.322788208</v>
      </c>
      <c r="J16" s="66">
        <v>0</v>
      </c>
      <c r="K16" s="66">
        <v>0</v>
      </c>
    </row>
    <row r="17" spans="1:11">
      <c r="A17" t="s">
        <v>217</v>
      </c>
      <c r="B17" t="s">
        <v>218</v>
      </c>
      <c r="C17" t="s">
        <v>207</v>
      </c>
      <c r="D17" t="s">
        <v>208</v>
      </c>
      <c r="E17" t="s">
        <v>209</v>
      </c>
      <c r="F17" t="s">
        <v>201</v>
      </c>
      <c r="G17" s="66">
        <v>0</v>
      </c>
      <c r="H17" s="66">
        <v>0</v>
      </c>
      <c r="I17" s="65">
        <v>3.4864940000000002E-5</v>
      </c>
      <c r="J17" s="66">
        <v>0</v>
      </c>
      <c r="K17" s="66">
        <v>0</v>
      </c>
    </row>
    <row r="18" spans="1:11">
      <c r="A18" t="s">
        <v>219</v>
      </c>
      <c r="B18" t="s">
        <v>220</v>
      </c>
      <c r="C18" t="s">
        <v>207</v>
      </c>
      <c r="D18" t="s">
        <v>208</v>
      </c>
      <c r="E18" t="s">
        <v>209</v>
      </c>
      <c r="F18" t="s">
        <v>200</v>
      </c>
      <c r="G18" s="66">
        <v>0</v>
      </c>
      <c r="H18" s="66">
        <v>0</v>
      </c>
      <c r="I18" s="65">
        <v>3349.397053224</v>
      </c>
      <c r="J18" s="66">
        <v>1.01E-2</v>
      </c>
      <c r="K18" s="66">
        <v>5.0000000000000001E-4</v>
      </c>
    </row>
    <row r="19" spans="1:11">
      <c r="A19" s="67" t="s">
        <v>221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222</v>
      </c>
      <c r="B20" t="s">
        <v>222</v>
      </c>
      <c r="C20" s="14"/>
      <c r="D20" t="s">
        <v>222</v>
      </c>
      <c r="F20" t="s">
        <v>222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223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222</v>
      </c>
      <c r="B22" t="s">
        <v>222</v>
      </c>
      <c r="C22" s="14"/>
      <c r="D22" t="s">
        <v>222</v>
      </c>
      <c r="F22" t="s">
        <v>222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224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222</v>
      </c>
      <c r="B24" t="s">
        <v>222</v>
      </c>
      <c r="C24" s="14"/>
      <c r="D24" t="s">
        <v>222</v>
      </c>
      <c r="F24" t="s">
        <v>222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225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222</v>
      </c>
      <c r="B26" t="s">
        <v>222</v>
      </c>
      <c r="C26" s="14"/>
      <c r="D26" t="s">
        <v>222</v>
      </c>
      <c r="F26" t="s">
        <v>222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226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222</v>
      </c>
      <c r="B28" t="s">
        <v>222</v>
      </c>
      <c r="C28" s="14"/>
      <c r="D28" t="s">
        <v>222</v>
      </c>
      <c r="F28" t="s">
        <v>222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227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s="67" t="s">
        <v>228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222</v>
      </c>
      <c r="B31" t="s">
        <v>222</v>
      </c>
      <c r="C31" s="14"/>
      <c r="D31" t="s">
        <v>222</v>
      </c>
      <c r="F31" t="s">
        <v>222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226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222</v>
      </c>
      <c r="B33" t="s">
        <v>222</v>
      </c>
      <c r="C33" s="14"/>
      <c r="D33" t="s">
        <v>222</v>
      </c>
      <c r="F33" t="s">
        <v>222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t="s">
        <v>229</v>
      </c>
      <c r="C34" s="14"/>
    </row>
    <row r="35" spans="1:11" hidden="1"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A19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48" ht="26.25" customHeight="1">
      <c r="A6" s="95" t="s">
        <v>142</v>
      </c>
      <c r="B6" s="96"/>
      <c r="C6" s="96"/>
      <c r="D6" s="96"/>
      <c r="E6" s="96"/>
      <c r="F6" s="96"/>
      <c r="G6" s="96"/>
      <c r="H6" s="96"/>
      <c r="I6" s="96"/>
      <c r="J6" s="97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-443604643.74000001</v>
      </c>
      <c r="G10" s="7"/>
      <c r="H10" s="63">
        <v>7776.1321913312895</v>
      </c>
      <c r="I10" s="64">
        <v>1</v>
      </c>
      <c r="J10" s="64">
        <v>1.2999999999999999E-3</v>
      </c>
      <c r="AV10" s="14"/>
    </row>
    <row r="11" spans="1:48">
      <c r="A11" s="67" t="s">
        <v>203</v>
      </c>
      <c r="B11" s="14"/>
      <c r="C11" s="14"/>
      <c r="F11" s="69">
        <v>-443604643.74000001</v>
      </c>
      <c r="H11" s="69">
        <v>7776.1321913312895</v>
      </c>
      <c r="I11" s="68">
        <v>1</v>
      </c>
      <c r="J11" s="68">
        <v>1.2999999999999999E-3</v>
      </c>
    </row>
    <row r="12" spans="1:48">
      <c r="A12" s="67" t="s">
        <v>803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222</v>
      </c>
      <c r="B13" t="s">
        <v>222</v>
      </c>
      <c r="C13" t="s">
        <v>222</v>
      </c>
      <c r="D13" t="s">
        <v>222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804</v>
      </c>
      <c r="B14" s="14"/>
      <c r="C14" s="14"/>
      <c r="F14" s="69">
        <v>-443604643.74000001</v>
      </c>
      <c r="H14" s="69">
        <v>7776.1321913312895</v>
      </c>
      <c r="I14" s="68">
        <v>1</v>
      </c>
      <c r="J14" s="68">
        <v>1.2999999999999999E-3</v>
      </c>
    </row>
    <row r="15" spans="1:48">
      <c r="A15" t="s">
        <v>894</v>
      </c>
      <c r="B15" t="s">
        <v>895</v>
      </c>
      <c r="C15" t="s">
        <v>122</v>
      </c>
      <c r="D15" t="s">
        <v>109</v>
      </c>
      <c r="E15" t="s">
        <v>896</v>
      </c>
      <c r="F15" s="65">
        <v>-39000000</v>
      </c>
      <c r="G15" s="65">
        <v>-6.0985612812502561</v>
      </c>
      <c r="H15" s="65">
        <v>2378.4388996876</v>
      </c>
      <c r="I15" s="66">
        <v>0.30590000000000001</v>
      </c>
      <c r="J15" s="66">
        <v>4.0000000000000002E-4</v>
      </c>
    </row>
    <row r="16" spans="1:48">
      <c r="A16" t="s">
        <v>897</v>
      </c>
      <c r="B16" t="s">
        <v>898</v>
      </c>
      <c r="C16" t="s">
        <v>122</v>
      </c>
      <c r="D16" t="s">
        <v>105</v>
      </c>
      <c r="E16" t="s">
        <v>899</v>
      </c>
      <c r="F16" s="65">
        <v>-36260000</v>
      </c>
      <c r="G16" s="65">
        <v>2.3179848148595203</v>
      </c>
      <c r="H16" s="65">
        <v>-840.50129386806202</v>
      </c>
      <c r="I16" s="66">
        <v>-0.1081</v>
      </c>
      <c r="J16" s="66">
        <v>-1E-4</v>
      </c>
    </row>
    <row r="17" spans="1:10">
      <c r="A17" t="s">
        <v>900</v>
      </c>
      <c r="B17" t="s">
        <v>901</v>
      </c>
      <c r="C17" t="s">
        <v>122</v>
      </c>
      <c r="D17" t="s">
        <v>105</v>
      </c>
      <c r="E17" t="s">
        <v>902</v>
      </c>
      <c r="F17" s="65">
        <v>-28500000</v>
      </c>
      <c r="G17" s="65">
        <v>0.92903627933058952</v>
      </c>
      <c r="H17" s="65">
        <v>-264.77533960921801</v>
      </c>
      <c r="I17" s="66">
        <v>-3.4000000000000002E-2</v>
      </c>
      <c r="J17" s="66">
        <v>0</v>
      </c>
    </row>
    <row r="18" spans="1:10">
      <c r="A18" t="s">
        <v>903</v>
      </c>
      <c r="B18" t="s">
        <v>904</v>
      </c>
      <c r="C18" t="s">
        <v>122</v>
      </c>
      <c r="D18" t="s">
        <v>105</v>
      </c>
      <c r="E18" t="s">
        <v>905</v>
      </c>
      <c r="F18" s="65">
        <v>-45925000</v>
      </c>
      <c r="G18" s="65">
        <v>-2.58057910340675</v>
      </c>
      <c r="H18" s="65">
        <v>1185.1309532395501</v>
      </c>
      <c r="I18" s="66">
        <v>0.15240000000000001</v>
      </c>
      <c r="J18" s="66">
        <v>2.0000000000000001E-4</v>
      </c>
    </row>
    <row r="19" spans="1:10">
      <c r="A19" t="s">
        <v>906</v>
      </c>
      <c r="B19" t="s">
        <v>907</v>
      </c>
      <c r="C19" t="s">
        <v>122</v>
      </c>
      <c r="D19" t="s">
        <v>105</v>
      </c>
      <c r="E19" t="s">
        <v>905</v>
      </c>
      <c r="F19" s="65">
        <v>-40000000</v>
      </c>
      <c r="G19" s="65">
        <v>-3.2512481973844749</v>
      </c>
      <c r="H19" s="65">
        <v>1300.4992789537901</v>
      </c>
      <c r="I19" s="66">
        <v>0.16719999999999999</v>
      </c>
      <c r="J19" s="66">
        <v>2.0000000000000001E-4</v>
      </c>
    </row>
    <row r="20" spans="1:10">
      <c r="A20" t="s">
        <v>908</v>
      </c>
      <c r="B20" t="s">
        <v>909</v>
      </c>
      <c r="C20" t="s">
        <v>122</v>
      </c>
      <c r="D20" t="s">
        <v>105</v>
      </c>
      <c r="E20" t="s">
        <v>905</v>
      </c>
      <c r="F20" s="65">
        <v>-40000000</v>
      </c>
      <c r="G20" s="65">
        <v>-2.6565181526255248</v>
      </c>
      <c r="H20" s="65">
        <v>1062.6072610502099</v>
      </c>
      <c r="I20" s="66">
        <v>0.1366</v>
      </c>
      <c r="J20" s="66">
        <v>2.0000000000000001E-4</v>
      </c>
    </row>
    <row r="21" spans="1:10">
      <c r="A21" t="s">
        <v>910</v>
      </c>
      <c r="B21" t="s">
        <v>911</v>
      </c>
      <c r="C21" t="s">
        <v>122</v>
      </c>
      <c r="D21" t="s">
        <v>109</v>
      </c>
      <c r="E21" t="s">
        <v>912</v>
      </c>
      <c r="F21" s="65">
        <v>-4150000</v>
      </c>
      <c r="G21" s="65">
        <v>-6.3787593701736869</v>
      </c>
      <c r="H21" s="65">
        <v>264.718513862208</v>
      </c>
      <c r="I21" s="66">
        <v>3.4000000000000002E-2</v>
      </c>
      <c r="J21" s="66">
        <v>0</v>
      </c>
    </row>
    <row r="22" spans="1:10">
      <c r="A22" t="s">
        <v>913</v>
      </c>
      <c r="B22" t="s">
        <v>914</v>
      </c>
      <c r="C22" t="s">
        <v>122</v>
      </c>
      <c r="D22" t="s">
        <v>105</v>
      </c>
      <c r="E22" t="s">
        <v>915</v>
      </c>
      <c r="F22" s="65">
        <v>-10000000</v>
      </c>
      <c r="G22" s="65">
        <v>-2.4349515562517401</v>
      </c>
      <c r="H22" s="65">
        <v>243.49515562517399</v>
      </c>
      <c r="I22" s="66">
        <v>3.1300000000000001E-2</v>
      </c>
      <c r="J22" s="66">
        <v>0</v>
      </c>
    </row>
    <row r="23" spans="1:10">
      <c r="A23" t="s">
        <v>916</v>
      </c>
      <c r="B23" t="s">
        <v>917</v>
      </c>
      <c r="C23" t="s">
        <v>122</v>
      </c>
      <c r="D23" t="s">
        <v>105</v>
      </c>
      <c r="E23" t="s">
        <v>915</v>
      </c>
      <c r="F23" s="65">
        <v>-10000000</v>
      </c>
      <c r="G23" s="65">
        <v>-2.5849518576500299</v>
      </c>
      <c r="H23" s="65">
        <v>258.49518576500299</v>
      </c>
      <c r="I23" s="66">
        <v>3.32E-2</v>
      </c>
      <c r="J23" s="66">
        <v>0</v>
      </c>
    </row>
    <row r="24" spans="1:10">
      <c r="A24" t="s">
        <v>918</v>
      </c>
      <c r="B24" t="s">
        <v>919</v>
      </c>
      <c r="C24" t="s">
        <v>122</v>
      </c>
      <c r="D24" t="s">
        <v>105</v>
      </c>
      <c r="E24" t="s">
        <v>920</v>
      </c>
      <c r="F24" s="65">
        <v>-40000000</v>
      </c>
      <c r="G24" s="65">
        <v>1.69376053529673</v>
      </c>
      <c r="H24" s="65">
        <v>-677.50421411869195</v>
      </c>
      <c r="I24" s="66">
        <v>-8.7099999999999997E-2</v>
      </c>
      <c r="J24" s="66">
        <v>-1E-4</v>
      </c>
    </row>
    <row r="25" spans="1:10">
      <c r="A25" t="s">
        <v>921</v>
      </c>
      <c r="B25" t="s">
        <v>922</v>
      </c>
      <c r="C25" t="s">
        <v>122</v>
      </c>
      <c r="D25" t="s">
        <v>105</v>
      </c>
      <c r="E25" t="s">
        <v>920</v>
      </c>
      <c r="F25" s="65">
        <v>-35000000</v>
      </c>
      <c r="G25" s="65">
        <v>1.6812813469198371</v>
      </c>
      <c r="H25" s="65">
        <v>-588.44847142194305</v>
      </c>
      <c r="I25" s="66">
        <v>-7.5700000000000003E-2</v>
      </c>
      <c r="J25" s="66">
        <v>-1E-4</v>
      </c>
    </row>
    <row r="26" spans="1:10">
      <c r="A26" t="s">
        <v>923</v>
      </c>
      <c r="B26" t="s">
        <v>924</v>
      </c>
      <c r="C26" t="s">
        <v>122</v>
      </c>
      <c r="D26" t="s">
        <v>105</v>
      </c>
      <c r="E26" t="s">
        <v>241</v>
      </c>
      <c r="F26" s="65">
        <v>-42000000</v>
      </c>
      <c r="G26" s="65">
        <v>-1.2249482174787596</v>
      </c>
      <c r="H26" s="65">
        <v>514.47825134107904</v>
      </c>
      <c r="I26" s="66">
        <v>6.6199999999999995E-2</v>
      </c>
      <c r="J26" s="66">
        <v>1E-4</v>
      </c>
    </row>
    <row r="27" spans="1:10">
      <c r="A27" t="s">
        <v>925</v>
      </c>
      <c r="B27" t="s">
        <v>926</v>
      </c>
      <c r="C27" t="s">
        <v>122</v>
      </c>
      <c r="D27" t="s">
        <v>105</v>
      </c>
      <c r="E27" t="s">
        <v>285</v>
      </c>
      <c r="F27" s="65">
        <v>-24000000</v>
      </c>
      <c r="G27" s="65">
        <v>-3.0253837285930709</v>
      </c>
      <c r="H27" s="65">
        <v>726.09209486233704</v>
      </c>
      <c r="I27" s="66">
        <v>9.3399999999999997E-2</v>
      </c>
      <c r="J27" s="66">
        <v>1E-4</v>
      </c>
    </row>
    <row r="28" spans="1:10">
      <c r="A28" t="s">
        <v>927</v>
      </c>
      <c r="B28" t="s">
        <v>928</v>
      </c>
      <c r="C28" t="s">
        <v>122</v>
      </c>
      <c r="D28" t="s">
        <v>105</v>
      </c>
      <c r="E28" t="s">
        <v>285</v>
      </c>
      <c r="F28" s="65">
        <v>-36000000</v>
      </c>
      <c r="G28" s="65">
        <v>-3.2354393337916387</v>
      </c>
      <c r="H28" s="65">
        <v>1164.7581601649899</v>
      </c>
      <c r="I28" s="66">
        <v>0.14979999999999999</v>
      </c>
      <c r="J28" s="66">
        <v>2.0000000000000001E-4</v>
      </c>
    </row>
    <row r="29" spans="1:10">
      <c r="A29" t="s">
        <v>929</v>
      </c>
      <c r="B29" t="s">
        <v>930</v>
      </c>
      <c r="C29" t="s">
        <v>122</v>
      </c>
      <c r="D29" t="s">
        <v>105</v>
      </c>
      <c r="E29" t="s">
        <v>931</v>
      </c>
      <c r="F29" s="65">
        <v>-10000000</v>
      </c>
      <c r="G29" s="65">
        <v>6.4873031121561398E-2</v>
      </c>
      <c r="H29" s="65">
        <v>-6.4873031121561402</v>
      </c>
      <c r="I29" s="66">
        <v>-8.0000000000000004E-4</v>
      </c>
      <c r="J29" s="66">
        <v>0</v>
      </c>
    </row>
    <row r="30" spans="1:10">
      <c r="A30" t="s">
        <v>932</v>
      </c>
      <c r="B30" t="s">
        <v>933</v>
      </c>
      <c r="C30" t="s">
        <v>122</v>
      </c>
      <c r="D30" t="s">
        <v>112</v>
      </c>
      <c r="E30" t="s">
        <v>934</v>
      </c>
      <c r="F30" s="65">
        <v>-2769643.74</v>
      </c>
      <c r="G30" s="65">
        <v>-38.096418094170481</v>
      </c>
      <c r="H30" s="65">
        <v>1055.13505890942</v>
      </c>
      <c r="I30" s="66">
        <v>0.13569999999999999</v>
      </c>
      <c r="J30" s="66">
        <v>2.0000000000000001E-4</v>
      </c>
    </row>
    <row r="31" spans="1:10">
      <c r="A31" s="67" t="s">
        <v>893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222</v>
      </c>
      <c r="B32" t="s">
        <v>222</v>
      </c>
      <c r="C32" t="s">
        <v>222</v>
      </c>
      <c r="D32" t="s">
        <v>222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10">
      <c r="A33" s="67" t="s">
        <v>805</v>
      </c>
      <c r="B33" s="14"/>
      <c r="C33" s="14"/>
      <c r="F33" s="69">
        <v>0</v>
      </c>
      <c r="H33" s="69">
        <v>0</v>
      </c>
      <c r="I33" s="68">
        <v>0</v>
      </c>
      <c r="J33" s="68">
        <v>0</v>
      </c>
    </row>
    <row r="34" spans="1:10">
      <c r="A34" t="s">
        <v>222</v>
      </c>
      <c r="B34" t="s">
        <v>222</v>
      </c>
      <c r="C34" t="s">
        <v>222</v>
      </c>
      <c r="D34" t="s">
        <v>222</v>
      </c>
      <c r="F34" s="65">
        <v>0</v>
      </c>
      <c r="G34" s="65">
        <v>0</v>
      </c>
      <c r="H34" s="65">
        <v>0</v>
      </c>
      <c r="I34" s="66">
        <v>0</v>
      </c>
      <c r="J34" s="66">
        <v>0</v>
      </c>
    </row>
    <row r="35" spans="1:10">
      <c r="A35" s="67" t="s">
        <v>400</v>
      </c>
      <c r="B35" s="14"/>
      <c r="C35" s="14"/>
      <c r="F35" s="69">
        <v>0</v>
      </c>
      <c r="H35" s="69">
        <v>0</v>
      </c>
      <c r="I35" s="68">
        <v>0</v>
      </c>
      <c r="J35" s="68">
        <v>0</v>
      </c>
    </row>
    <row r="36" spans="1:10">
      <c r="A36" t="s">
        <v>222</v>
      </c>
      <c r="B36" t="s">
        <v>222</v>
      </c>
      <c r="C36" t="s">
        <v>222</v>
      </c>
      <c r="D36" t="s">
        <v>222</v>
      </c>
      <c r="F36" s="65">
        <v>0</v>
      </c>
      <c r="G36" s="65">
        <v>0</v>
      </c>
      <c r="H36" s="65">
        <v>0</v>
      </c>
      <c r="I36" s="66">
        <v>0</v>
      </c>
      <c r="J36" s="66">
        <v>0</v>
      </c>
    </row>
    <row r="37" spans="1:10">
      <c r="A37" s="67" t="s">
        <v>227</v>
      </c>
      <c r="B37" s="14"/>
      <c r="C37" s="14"/>
      <c r="F37" s="69">
        <v>0</v>
      </c>
      <c r="H37" s="69">
        <v>0</v>
      </c>
      <c r="I37" s="68">
        <v>0</v>
      </c>
      <c r="J37" s="68">
        <v>0</v>
      </c>
    </row>
    <row r="38" spans="1:10">
      <c r="A38" s="67" t="s">
        <v>803</v>
      </c>
      <c r="B38" s="14"/>
      <c r="C38" s="14"/>
      <c r="F38" s="69">
        <v>0</v>
      </c>
      <c r="H38" s="69">
        <v>0</v>
      </c>
      <c r="I38" s="68">
        <v>0</v>
      </c>
      <c r="J38" s="68">
        <v>0</v>
      </c>
    </row>
    <row r="39" spans="1:10">
      <c r="A39" t="s">
        <v>222</v>
      </c>
      <c r="B39" t="s">
        <v>222</v>
      </c>
      <c r="C39" t="s">
        <v>222</v>
      </c>
      <c r="D39" t="s">
        <v>222</v>
      </c>
      <c r="F39" s="65">
        <v>0</v>
      </c>
      <c r="G39" s="65">
        <v>0</v>
      </c>
      <c r="H39" s="65">
        <v>0</v>
      </c>
      <c r="I39" s="66">
        <v>0</v>
      </c>
      <c r="J39" s="66">
        <v>0</v>
      </c>
    </row>
    <row r="40" spans="1:10">
      <c r="A40" s="67" t="s">
        <v>818</v>
      </c>
      <c r="B40" s="14"/>
      <c r="C40" s="14"/>
      <c r="F40" s="69">
        <v>0</v>
      </c>
      <c r="H40" s="69">
        <v>0</v>
      </c>
      <c r="I40" s="68">
        <v>0</v>
      </c>
      <c r="J40" s="68">
        <v>0</v>
      </c>
    </row>
    <row r="41" spans="1:10">
      <c r="A41" t="s">
        <v>222</v>
      </c>
      <c r="B41" t="s">
        <v>222</v>
      </c>
      <c r="C41" t="s">
        <v>222</v>
      </c>
      <c r="D41" t="s">
        <v>222</v>
      </c>
      <c r="F41" s="65">
        <v>0</v>
      </c>
      <c r="G41" s="65">
        <v>0</v>
      </c>
      <c r="H41" s="65">
        <v>0</v>
      </c>
      <c r="I41" s="66">
        <v>0</v>
      </c>
      <c r="J41" s="66">
        <v>0</v>
      </c>
    </row>
    <row r="42" spans="1:10">
      <c r="A42" s="67" t="s">
        <v>805</v>
      </c>
      <c r="B42" s="14"/>
      <c r="C42" s="14"/>
      <c r="F42" s="69">
        <v>0</v>
      </c>
      <c r="H42" s="69">
        <v>0</v>
      </c>
      <c r="I42" s="68">
        <v>0</v>
      </c>
      <c r="J42" s="68">
        <v>0</v>
      </c>
    </row>
    <row r="43" spans="1:10">
      <c r="A43" t="s">
        <v>222</v>
      </c>
      <c r="B43" t="s">
        <v>222</v>
      </c>
      <c r="C43" t="s">
        <v>222</v>
      </c>
      <c r="D43" t="s">
        <v>222</v>
      </c>
      <c r="F43" s="65">
        <v>0</v>
      </c>
      <c r="G43" s="65">
        <v>0</v>
      </c>
      <c r="H43" s="65">
        <v>0</v>
      </c>
      <c r="I43" s="66">
        <v>0</v>
      </c>
      <c r="J43" s="66">
        <v>0</v>
      </c>
    </row>
    <row r="44" spans="1:10">
      <c r="A44" s="67" t="s">
        <v>400</v>
      </c>
      <c r="B44" s="14"/>
      <c r="C44" s="14"/>
      <c r="F44" s="69">
        <v>0</v>
      </c>
      <c r="H44" s="69">
        <v>0</v>
      </c>
      <c r="I44" s="68">
        <v>0</v>
      </c>
      <c r="J44" s="68">
        <v>0</v>
      </c>
    </row>
    <row r="45" spans="1:10">
      <c r="A45" t="s">
        <v>222</v>
      </c>
      <c r="B45" t="s">
        <v>222</v>
      </c>
      <c r="C45" t="s">
        <v>222</v>
      </c>
      <c r="D45" t="s">
        <v>222</v>
      </c>
      <c r="F45" s="65">
        <v>0</v>
      </c>
      <c r="G45" s="65">
        <v>0</v>
      </c>
      <c r="H45" s="65">
        <v>0</v>
      </c>
      <c r="I45" s="66">
        <v>0</v>
      </c>
      <c r="J45" s="66">
        <v>0</v>
      </c>
    </row>
    <row r="46" spans="1:10">
      <c r="A46" s="81" t="s">
        <v>229</v>
      </c>
      <c r="B46" s="14"/>
      <c r="C46" s="14"/>
    </row>
    <row r="47" spans="1:10">
      <c r="A47" s="81" t="s">
        <v>286</v>
      </c>
      <c r="B47" s="14"/>
      <c r="C47" s="14"/>
    </row>
    <row r="48" spans="1:10">
      <c r="A48" s="81" t="s">
        <v>287</v>
      </c>
      <c r="B48" s="14"/>
      <c r="C48" s="14"/>
    </row>
    <row r="49" spans="1:3">
      <c r="A49" s="81" t="s">
        <v>288</v>
      </c>
      <c r="B49" s="14"/>
      <c r="C49" s="14"/>
    </row>
    <row r="50" spans="1:3" hidden="1">
      <c r="B50" s="14"/>
      <c r="C50" s="14"/>
    </row>
    <row r="51" spans="1:3" hidden="1">
      <c r="B51" s="14"/>
      <c r="C51" s="14"/>
    </row>
    <row r="52" spans="1:3" hidden="1">
      <c r="B52" s="14"/>
      <c r="C52" s="14"/>
    </row>
    <row r="53" spans="1:3" hidden="1">
      <c r="B53" s="14"/>
      <c r="C53" s="14"/>
    </row>
    <row r="54" spans="1:3" hidden="1">
      <c r="B54" s="14"/>
      <c r="C54" s="14"/>
    </row>
    <row r="55" spans="1:3" hidden="1">
      <c r="B55" s="14"/>
      <c r="C55" s="14"/>
    </row>
    <row r="56" spans="1:3" hidden="1">
      <c r="B56" s="14"/>
      <c r="C56" s="14"/>
    </row>
    <row r="57" spans="1:3" hidden="1">
      <c r="B57" s="14"/>
      <c r="C57" s="14"/>
    </row>
    <row r="58" spans="1:3" hidden="1">
      <c r="B58" s="14"/>
      <c r="C58" s="14"/>
    </row>
    <row r="59" spans="1:3" hidden="1">
      <c r="B59" s="14"/>
      <c r="C59" s="14"/>
    </row>
    <row r="60" spans="1:3" hidden="1">
      <c r="B60" s="14"/>
      <c r="C60" s="14"/>
    </row>
    <row r="61" spans="1:3" hidden="1">
      <c r="B61" s="14"/>
      <c r="C61" s="14"/>
    </row>
    <row r="62" spans="1:3" hidden="1">
      <c r="B62" s="14"/>
      <c r="C62" s="14"/>
    </row>
    <row r="63" spans="1:3" hidden="1">
      <c r="B63" s="14"/>
      <c r="C63" s="14"/>
    </row>
    <row r="64" spans="1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77" ht="26.25" customHeight="1">
      <c r="A6" s="95" t="s">
        <v>144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203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824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222</v>
      </c>
      <c r="B13" t="s">
        <v>222</v>
      </c>
      <c r="C13" s="14"/>
      <c r="D13" t="s">
        <v>222</v>
      </c>
      <c r="G13" s="65">
        <v>0</v>
      </c>
      <c r="H13" t="s">
        <v>222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825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222</v>
      </c>
      <c r="B15" t="s">
        <v>222</v>
      </c>
      <c r="C15" s="14"/>
      <c r="D15" t="s">
        <v>222</v>
      </c>
      <c r="G15" s="65">
        <v>0</v>
      </c>
      <c r="H15" t="s">
        <v>222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826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827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222</v>
      </c>
      <c r="B18" t="s">
        <v>222</v>
      </c>
      <c r="C18" s="14"/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828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222</v>
      </c>
      <c r="B20" t="s">
        <v>222</v>
      </c>
      <c r="C20" s="14"/>
      <c r="D20" t="s">
        <v>222</v>
      </c>
      <c r="G20" s="65">
        <v>0</v>
      </c>
      <c r="H20" t="s">
        <v>222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829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222</v>
      </c>
      <c r="B22" t="s">
        <v>222</v>
      </c>
      <c r="C22" s="14"/>
      <c r="D22" t="s">
        <v>222</v>
      </c>
      <c r="G22" s="65">
        <v>0</v>
      </c>
      <c r="H22" t="s">
        <v>222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830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222</v>
      </c>
      <c r="B24" t="s">
        <v>222</v>
      </c>
      <c r="C24" s="14"/>
      <c r="D24" t="s">
        <v>222</v>
      </c>
      <c r="G24" s="65">
        <v>0</v>
      </c>
      <c r="H24" t="s">
        <v>222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227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824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222</v>
      </c>
      <c r="B27" t="s">
        <v>222</v>
      </c>
      <c r="C27" s="14"/>
      <c r="D27" t="s">
        <v>222</v>
      </c>
      <c r="G27" s="65">
        <v>0</v>
      </c>
      <c r="H27" t="s">
        <v>222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825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222</v>
      </c>
      <c r="B29" t="s">
        <v>222</v>
      </c>
      <c r="C29" s="14"/>
      <c r="D29" t="s">
        <v>222</v>
      </c>
      <c r="G29" s="65">
        <v>0</v>
      </c>
      <c r="H29" t="s">
        <v>222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826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827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222</v>
      </c>
      <c r="B32" t="s">
        <v>222</v>
      </c>
      <c r="C32" s="14"/>
      <c r="D32" t="s">
        <v>222</v>
      </c>
      <c r="G32" s="65">
        <v>0</v>
      </c>
      <c r="H32" t="s">
        <v>222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828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222</v>
      </c>
      <c r="B34" t="s">
        <v>222</v>
      </c>
      <c r="C34" s="14"/>
      <c r="D34" t="s">
        <v>222</v>
      </c>
      <c r="G34" s="65">
        <v>0</v>
      </c>
      <c r="H34" t="s">
        <v>222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829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222</v>
      </c>
      <c r="B36" t="s">
        <v>222</v>
      </c>
      <c r="C36" s="14"/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830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222</v>
      </c>
      <c r="B38" t="s">
        <v>222</v>
      </c>
      <c r="C38" s="14"/>
      <c r="D38" t="s">
        <v>222</v>
      </c>
      <c r="G38" s="65">
        <v>0</v>
      </c>
      <c r="H38" t="s">
        <v>222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229</v>
      </c>
      <c r="C39" s="14"/>
    </row>
    <row r="40" spans="1:16">
      <c r="A40" s="81" t="s">
        <v>286</v>
      </c>
      <c r="C40" s="14"/>
    </row>
    <row r="41" spans="1:16">
      <c r="A41" s="81" t="s">
        <v>287</v>
      </c>
      <c r="C41" s="14"/>
    </row>
    <row r="42" spans="1:16">
      <c r="A42" s="81" t="s">
        <v>288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topLeftCell="A10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5" t="s">
        <v>145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59" s="16" customFormat="1" ht="126">
      <c r="A6" s="40" t="s">
        <v>95</v>
      </c>
      <c r="B6" s="41" t="s">
        <v>146</v>
      </c>
      <c r="C6" s="41" t="s">
        <v>48</v>
      </c>
      <c r="D6" s="98" t="s">
        <v>49</v>
      </c>
      <c r="E6" s="98" t="s">
        <v>50</v>
      </c>
      <c r="F6" s="98" t="s">
        <v>70</v>
      </c>
      <c r="G6" s="98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8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0</v>
      </c>
      <c r="I9" s="15"/>
      <c r="J9" s="15"/>
      <c r="K9" s="15"/>
      <c r="L9" s="64">
        <v>0</v>
      </c>
      <c r="M9" s="63">
        <v>76708390.75</v>
      </c>
      <c r="N9" s="7"/>
      <c r="O9" s="63">
        <v>80497.704709239697</v>
      </c>
      <c r="P9" s="64">
        <v>1</v>
      </c>
      <c r="Q9" s="64">
        <v>1.3100000000000001E-2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203</v>
      </c>
      <c r="H10" s="69">
        <v>0</v>
      </c>
      <c r="L10" s="68">
        <v>0</v>
      </c>
      <c r="M10" s="69">
        <v>76708390.75</v>
      </c>
      <c r="O10" s="69">
        <v>80497.704709239697</v>
      </c>
      <c r="P10" s="68">
        <v>1</v>
      </c>
      <c r="Q10" s="68">
        <v>1.3100000000000001E-2</v>
      </c>
    </row>
    <row r="11" spans="1:59">
      <c r="A11" s="67" t="s">
        <v>935</v>
      </c>
      <c r="H11" s="69">
        <v>0</v>
      </c>
      <c r="L11" s="68">
        <v>0</v>
      </c>
      <c r="M11" s="69">
        <v>76708390.75</v>
      </c>
      <c r="O11" s="69">
        <v>80497.704709239697</v>
      </c>
      <c r="P11" s="68">
        <v>1</v>
      </c>
      <c r="Q11" s="68">
        <v>1.3100000000000001E-2</v>
      </c>
    </row>
    <row r="12" spans="1:59">
      <c r="A12" t="s">
        <v>936</v>
      </c>
      <c r="B12" t="s">
        <v>937</v>
      </c>
      <c r="C12" t="s">
        <v>938</v>
      </c>
      <c r="E12" t="s">
        <v>939</v>
      </c>
      <c r="F12" t="s">
        <v>940</v>
      </c>
      <c r="G12" t="s">
        <v>941</v>
      </c>
      <c r="I12" t="s">
        <v>942</v>
      </c>
      <c r="J12" t="s">
        <v>101</v>
      </c>
      <c r="K12" s="66">
        <v>0</v>
      </c>
      <c r="L12" s="66">
        <v>0</v>
      </c>
      <c r="M12" s="65">
        <v>76708390.75</v>
      </c>
      <c r="N12" s="65">
        <v>104.93989499999998</v>
      </c>
      <c r="O12" s="65">
        <v>80497.704709239697</v>
      </c>
      <c r="P12" s="66">
        <v>1</v>
      </c>
      <c r="Q12" s="66">
        <v>1.3100000000000001E-2</v>
      </c>
    </row>
    <row r="13" spans="1:59">
      <c r="A13" s="67" t="s">
        <v>943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222</v>
      </c>
      <c r="C14" t="s">
        <v>222</v>
      </c>
      <c r="E14" t="s">
        <v>222</v>
      </c>
      <c r="H14" s="65">
        <v>0</v>
      </c>
      <c r="I14" t="s">
        <v>222</v>
      </c>
      <c r="J14" t="s">
        <v>222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944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222</v>
      </c>
      <c r="C16" t="s">
        <v>222</v>
      </c>
      <c r="E16" t="s">
        <v>222</v>
      </c>
      <c r="H16" s="65">
        <v>0</v>
      </c>
      <c r="I16" t="s">
        <v>222</v>
      </c>
      <c r="J16" t="s">
        <v>222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945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222</v>
      </c>
      <c r="C18" t="s">
        <v>222</v>
      </c>
      <c r="E18" t="s">
        <v>222</v>
      </c>
      <c r="H18" s="65">
        <v>0</v>
      </c>
      <c r="I18" t="s">
        <v>222</v>
      </c>
      <c r="J18" t="s">
        <v>222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946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222</v>
      </c>
      <c r="C20" t="s">
        <v>222</v>
      </c>
      <c r="E20" t="s">
        <v>222</v>
      </c>
      <c r="H20" s="65">
        <v>0</v>
      </c>
      <c r="I20" t="s">
        <v>222</v>
      </c>
      <c r="J20" t="s">
        <v>222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947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948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222</v>
      </c>
      <c r="C23" t="s">
        <v>222</v>
      </c>
      <c r="E23" t="s">
        <v>222</v>
      </c>
      <c r="H23" s="65">
        <v>0</v>
      </c>
      <c r="I23" t="s">
        <v>222</v>
      </c>
      <c r="J23" t="s">
        <v>222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949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222</v>
      </c>
      <c r="C25" t="s">
        <v>222</v>
      </c>
      <c r="E25" t="s">
        <v>222</v>
      </c>
      <c r="H25" s="65">
        <v>0</v>
      </c>
      <c r="I25" t="s">
        <v>222</v>
      </c>
      <c r="J25" t="s">
        <v>222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950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222</v>
      </c>
      <c r="C27" t="s">
        <v>222</v>
      </c>
      <c r="E27" t="s">
        <v>222</v>
      </c>
      <c r="H27" s="65">
        <v>0</v>
      </c>
      <c r="I27" t="s">
        <v>222</v>
      </c>
      <c r="J27" t="s">
        <v>222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951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222</v>
      </c>
      <c r="C29" t="s">
        <v>222</v>
      </c>
      <c r="E29" t="s">
        <v>222</v>
      </c>
      <c r="H29" s="65">
        <v>0</v>
      </c>
      <c r="I29" t="s">
        <v>222</v>
      </c>
      <c r="J29" t="s">
        <v>222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227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952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222</v>
      </c>
      <c r="C32" t="s">
        <v>222</v>
      </c>
      <c r="E32" t="s">
        <v>222</v>
      </c>
      <c r="H32" s="65">
        <v>0</v>
      </c>
      <c r="I32" t="s">
        <v>222</v>
      </c>
      <c r="J32" t="s">
        <v>222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944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222</v>
      </c>
      <c r="C34" t="s">
        <v>222</v>
      </c>
      <c r="E34" t="s">
        <v>222</v>
      </c>
      <c r="H34" s="65">
        <v>0</v>
      </c>
      <c r="I34" t="s">
        <v>222</v>
      </c>
      <c r="J34" t="s">
        <v>222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945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222</v>
      </c>
      <c r="C36" t="s">
        <v>222</v>
      </c>
      <c r="E36" t="s">
        <v>222</v>
      </c>
      <c r="H36" s="65">
        <v>0</v>
      </c>
      <c r="I36" t="s">
        <v>222</v>
      </c>
      <c r="J36" t="s">
        <v>222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951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222</v>
      </c>
      <c r="C38" t="s">
        <v>222</v>
      </c>
      <c r="E38" t="s">
        <v>222</v>
      </c>
      <c r="H38" s="65">
        <v>0</v>
      </c>
      <c r="I38" t="s">
        <v>222</v>
      </c>
      <c r="J38" t="s">
        <v>222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1" t="s">
        <v>229</v>
      </c>
    </row>
    <row r="40" spans="1:17">
      <c r="A40" s="81" t="s">
        <v>286</v>
      </c>
    </row>
    <row r="41" spans="1:17">
      <c r="A41" s="81" t="s">
        <v>287</v>
      </c>
    </row>
    <row r="42" spans="1:17">
      <c r="A42" s="81" t="s">
        <v>288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0" t="s">
        <v>152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203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836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222</v>
      </c>
      <c r="B12" t="s">
        <v>222</v>
      </c>
      <c r="D12" t="s">
        <v>222</v>
      </c>
      <c r="F12" s="65">
        <v>0</v>
      </c>
      <c r="G12" t="s">
        <v>222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837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222</v>
      </c>
      <c r="B14" t="s">
        <v>222</v>
      </c>
      <c r="D14" t="s">
        <v>222</v>
      </c>
      <c r="F14" s="65">
        <v>0</v>
      </c>
      <c r="G14" t="s">
        <v>222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953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222</v>
      </c>
      <c r="B16" t="s">
        <v>222</v>
      </c>
      <c r="D16" t="s">
        <v>222</v>
      </c>
      <c r="F16" s="65">
        <v>0</v>
      </c>
      <c r="G16" t="s">
        <v>222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954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222</v>
      </c>
      <c r="B18" t="s">
        <v>222</v>
      </c>
      <c r="D18" t="s">
        <v>222</v>
      </c>
      <c r="F18" s="65">
        <v>0</v>
      </c>
      <c r="G18" t="s">
        <v>222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400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222</v>
      </c>
      <c r="B20" t="s">
        <v>222</v>
      </c>
      <c r="D20" t="s">
        <v>222</v>
      </c>
      <c r="F20" s="65">
        <v>0</v>
      </c>
      <c r="G20" t="s">
        <v>222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227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222</v>
      </c>
      <c r="B22" t="s">
        <v>222</v>
      </c>
      <c r="D22" t="s">
        <v>222</v>
      </c>
      <c r="F22" s="65">
        <v>0</v>
      </c>
      <c r="G22" t="s">
        <v>222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1" t="s">
        <v>229</v>
      </c>
    </row>
    <row r="24" spans="1:14">
      <c r="A24" s="81" t="s">
        <v>286</v>
      </c>
    </row>
    <row r="25" spans="1:14">
      <c r="A25" s="81" t="s">
        <v>287</v>
      </c>
    </row>
    <row r="26" spans="1:14">
      <c r="A26" s="81" t="s">
        <v>288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/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0" t="s">
        <v>155</v>
      </c>
      <c r="B5" s="101"/>
      <c r="C5" s="101"/>
      <c r="D5" s="101"/>
      <c r="E5" s="101"/>
      <c r="F5" s="101"/>
      <c r="G5" s="101"/>
      <c r="H5" s="101"/>
      <c r="I5" s="102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203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955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222</v>
      </c>
      <c r="D12" s="66">
        <v>0</v>
      </c>
      <c r="E12" t="s">
        <v>222</v>
      </c>
      <c r="F12" s="65">
        <v>0</v>
      </c>
      <c r="G12" s="66">
        <v>0</v>
      </c>
      <c r="H12" s="66">
        <v>0</v>
      </c>
    </row>
    <row r="13" spans="1:54">
      <c r="A13" s="67" t="s">
        <v>956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222</v>
      </c>
      <c r="D14" s="66">
        <v>0</v>
      </c>
      <c r="E14" t="s">
        <v>222</v>
      </c>
      <c r="F14" s="65">
        <v>0</v>
      </c>
      <c r="G14" s="66">
        <v>0</v>
      </c>
      <c r="H14" s="66">
        <v>0</v>
      </c>
    </row>
    <row r="15" spans="1:54">
      <c r="A15" s="67" t="s">
        <v>227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955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222</v>
      </c>
      <c r="D17" s="66">
        <v>0</v>
      </c>
      <c r="E17" t="s">
        <v>222</v>
      </c>
      <c r="F17" s="65">
        <v>0</v>
      </c>
      <c r="G17" s="66">
        <v>0</v>
      </c>
      <c r="H17" s="66">
        <v>0</v>
      </c>
    </row>
    <row r="18" spans="1:8">
      <c r="A18" s="67" t="s">
        <v>956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222</v>
      </c>
      <c r="D19" s="66">
        <v>0</v>
      </c>
      <c r="E19" t="s">
        <v>222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0" t="s">
        <v>161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203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222</v>
      </c>
      <c r="C13" t="s">
        <v>222</v>
      </c>
      <c r="D13" s="16"/>
      <c r="E13" s="66">
        <v>0</v>
      </c>
      <c r="F13" t="s">
        <v>222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0" t="s">
        <v>166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40606.707225815997</v>
      </c>
      <c r="I9" s="64">
        <v>1</v>
      </c>
      <c r="J9" s="64">
        <v>6.6E-3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203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222</v>
      </c>
      <c r="B11" t="s">
        <v>222</v>
      </c>
      <c r="C11" t="s">
        <v>222</v>
      </c>
      <c r="D11" s="16"/>
      <c r="E11" s="66">
        <v>0</v>
      </c>
      <c r="F11" t="s">
        <v>222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227</v>
      </c>
      <c r="C12" s="16"/>
      <c r="D12" s="16"/>
      <c r="E12" s="16"/>
      <c r="F12" s="16"/>
      <c r="G12" s="68">
        <v>0</v>
      </c>
      <c r="H12" s="69">
        <v>40606.707225815997</v>
      </c>
      <c r="I12" s="68">
        <v>1</v>
      </c>
      <c r="J12" s="68">
        <v>6.6E-3</v>
      </c>
    </row>
    <row r="13" spans="1:59">
      <c r="A13" t="s">
        <v>957</v>
      </c>
      <c r="B13" t="s">
        <v>958</v>
      </c>
      <c r="C13" t="s">
        <v>222</v>
      </c>
      <c r="D13" t="s">
        <v>752</v>
      </c>
      <c r="E13" s="66">
        <v>0</v>
      </c>
      <c r="F13" t="s">
        <v>202</v>
      </c>
      <c r="G13" s="66">
        <v>0</v>
      </c>
      <c r="H13" s="65">
        <v>-2793.7736587439999</v>
      </c>
      <c r="I13" s="66">
        <v>-6.88E-2</v>
      </c>
      <c r="J13" s="66">
        <v>-5.0000000000000001E-4</v>
      </c>
    </row>
    <row r="14" spans="1:59">
      <c r="A14" t="s">
        <v>959</v>
      </c>
      <c r="B14" t="s">
        <v>960</v>
      </c>
      <c r="C14" t="s">
        <v>222</v>
      </c>
      <c r="D14" t="s">
        <v>752</v>
      </c>
      <c r="E14" s="66">
        <v>0</v>
      </c>
      <c r="F14" t="s">
        <v>105</v>
      </c>
      <c r="G14" s="66">
        <v>0</v>
      </c>
      <c r="H14" s="65">
        <v>43400.480884559998</v>
      </c>
      <c r="I14" s="66">
        <v>1.0688</v>
      </c>
      <c r="J14" s="66">
        <v>7.1000000000000004E-3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/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0" t="s">
        <v>168</v>
      </c>
      <c r="B5" s="101"/>
      <c r="C5" s="101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203</v>
      </c>
      <c r="B10" s="69">
        <v>0</v>
      </c>
    </row>
    <row r="11" spans="1:16">
      <c r="A11" t="s">
        <v>222</v>
      </c>
      <c r="B11" s="65">
        <v>0</v>
      </c>
    </row>
    <row r="12" spans="1:16">
      <c r="A12" s="67" t="s">
        <v>227</v>
      </c>
      <c r="B12" s="69">
        <v>0</v>
      </c>
    </row>
    <row r="13" spans="1:16">
      <c r="A13" t="s">
        <v>222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203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290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245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291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400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292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229</v>
      </c>
      <c r="C24" s="14"/>
    </row>
    <row r="25" spans="1:15">
      <c r="A25" s="81" t="s">
        <v>286</v>
      </c>
      <c r="C25" s="14"/>
    </row>
    <row r="26" spans="1:15">
      <c r="A26" s="81" t="s">
        <v>288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203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836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222</v>
      </c>
      <c r="B12" t="s">
        <v>222</v>
      </c>
      <c r="C12" t="s">
        <v>222</v>
      </c>
      <c r="D12" t="s">
        <v>222</v>
      </c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837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222</v>
      </c>
      <c r="B14" t="s">
        <v>222</v>
      </c>
      <c r="C14" t="s">
        <v>222</v>
      </c>
      <c r="D14" t="s">
        <v>222</v>
      </c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291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222</v>
      </c>
      <c r="B16" t="s">
        <v>222</v>
      </c>
      <c r="C16" t="s">
        <v>222</v>
      </c>
      <c r="D16" t="s">
        <v>222</v>
      </c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400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222</v>
      </c>
      <c r="B18" t="s">
        <v>222</v>
      </c>
      <c r="C18" t="s">
        <v>222</v>
      </c>
      <c r="D18" t="s">
        <v>222</v>
      </c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292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229</v>
      </c>
      <c r="C24" s="14"/>
    </row>
    <row r="25" spans="1:15">
      <c r="A25" s="81" t="s">
        <v>286</v>
      </c>
      <c r="C25" s="14"/>
    </row>
    <row r="26" spans="1:15">
      <c r="A26" s="81" t="s">
        <v>288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3" t="s">
        <v>67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52" ht="27.75" customHeight="1">
      <c r="A6" s="86" t="s">
        <v>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9" t="s">
        <v>191</v>
      </c>
      <c r="N7" s="41" t="s">
        <v>55</v>
      </c>
      <c r="O7" s="41" t="s">
        <v>188</v>
      </c>
      <c r="P7" s="41" t="s">
        <v>56</v>
      </c>
      <c r="Q7" s="90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2.83</v>
      </c>
      <c r="H10" s="7"/>
      <c r="I10" s="7"/>
      <c r="J10" s="64">
        <v>-5.1000000000000004E-3</v>
      </c>
      <c r="K10" s="63">
        <v>1932116274</v>
      </c>
      <c r="L10" s="7"/>
      <c r="M10" s="63">
        <v>0</v>
      </c>
      <c r="N10" s="63">
        <v>2182325.6348804501</v>
      </c>
      <c r="O10" s="7"/>
      <c r="P10" s="64">
        <v>1</v>
      </c>
      <c r="Q10" s="64">
        <v>0.35470000000000002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203</v>
      </c>
      <c r="B11" s="14"/>
      <c r="C11" s="14"/>
      <c r="G11" s="69">
        <v>2.98</v>
      </c>
      <c r="J11" s="68">
        <v>-5.5999999999999999E-3</v>
      </c>
      <c r="K11" s="69">
        <v>1883116274</v>
      </c>
      <c r="M11" s="69">
        <v>0</v>
      </c>
      <c r="N11" s="69">
        <v>2024025.9207402</v>
      </c>
      <c r="P11" s="68">
        <v>0.92749999999999999</v>
      </c>
      <c r="Q11" s="68">
        <v>0.32900000000000001</v>
      </c>
    </row>
    <row r="12" spans="1:52">
      <c r="A12" s="67" t="s">
        <v>230</v>
      </c>
      <c r="B12" s="14"/>
      <c r="C12" s="14"/>
      <c r="G12" s="69">
        <v>5.81</v>
      </c>
      <c r="J12" s="68">
        <v>-1.9199999999999998E-2</v>
      </c>
      <c r="K12" s="69">
        <v>569705128</v>
      </c>
      <c r="M12" s="69">
        <v>0</v>
      </c>
      <c r="N12" s="69">
        <v>669866.61643519998</v>
      </c>
      <c r="P12" s="68">
        <v>0.307</v>
      </c>
      <c r="Q12" s="68">
        <v>0.1089</v>
      </c>
    </row>
    <row r="13" spans="1:52">
      <c r="A13" s="67" t="s">
        <v>231</v>
      </c>
      <c r="B13" s="14"/>
      <c r="C13" s="14"/>
      <c r="G13" s="69">
        <v>5.81</v>
      </c>
      <c r="J13" s="68">
        <v>-1.9199999999999998E-2</v>
      </c>
      <c r="K13" s="69">
        <v>569705128</v>
      </c>
      <c r="M13" s="69">
        <v>0</v>
      </c>
      <c r="N13" s="69">
        <v>669866.61643519998</v>
      </c>
      <c r="P13" s="68">
        <v>0.307</v>
      </c>
      <c r="Q13" s="68">
        <v>0.1089</v>
      </c>
    </row>
    <row r="14" spans="1:52">
      <c r="A14" t="s">
        <v>232</v>
      </c>
      <c r="B14" t="s">
        <v>233</v>
      </c>
      <c r="C14" t="s">
        <v>99</v>
      </c>
      <c r="D14" t="s">
        <v>234</v>
      </c>
      <c r="F14" t="s">
        <v>235</v>
      </c>
      <c r="G14" s="65">
        <v>7.55</v>
      </c>
      <c r="H14" t="s">
        <v>101</v>
      </c>
      <c r="I14" s="66">
        <v>5.0000000000000001E-3</v>
      </c>
      <c r="J14" s="66">
        <v>-1.29E-2</v>
      </c>
      <c r="K14" s="65">
        <v>159500000</v>
      </c>
      <c r="L14" s="65">
        <v>117.37</v>
      </c>
      <c r="M14" s="65">
        <v>0</v>
      </c>
      <c r="N14" s="65">
        <v>187205.15</v>
      </c>
      <c r="O14" s="66">
        <v>7.9000000000000008E-3</v>
      </c>
      <c r="P14" s="66">
        <v>8.5800000000000001E-2</v>
      </c>
      <c r="Q14" s="66">
        <v>3.04E-2</v>
      </c>
    </row>
    <row r="15" spans="1:52">
      <c r="A15" t="s">
        <v>236</v>
      </c>
      <c r="B15" t="s">
        <v>237</v>
      </c>
      <c r="C15" t="s">
        <v>99</v>
      </c>
      <c r="D15" t="s">
        <v>234</v>
      </c>
      <c r="F15" t="s">
        <v>238</v>
      </c>
      <c r="G15" s="65">
        <v>4.0199999999999996</v>
      </c>
      <c r="H15" t="s">
        <v>101</v>
      </c>
      <c r="I15" s="66">
        <v>7.4999999999999997E-3</v>
      </c>
      <c r="J15" s="66">
        <v>-1.9699999999999999E-2</v>
      </c>
      <c r="K15" s="65">
        <v>130000000</v>
      </c>
      <c r="L15" s="65">
        <v>115.41</v>
      </c>
      <c r="M15" s="65">
        <v>0</v>
      </c>
      <c r="N15" s="65">
        <v>150033</v>
      </c>
      <c r="O15" s="66">
        <v>5.8999999999999999E-3</v>
      </c>
      <c r="P15" s="66">
        <v>6.8699999999999997E-2</v>
      </c>
      <c r="Q15" s="66">
        <v>2.4400000000000002E-2</v>
      </c>
    </row>
    <row r="16" spans="1:52">
      <c r="A16" t="s">
        <v>239</v>
      </c>
      <c r="B16" t="s">
        <v>240</v>
      </c>
      <c r="C16" t="s">
        <v>99</v>
      </c>
      <c r="D16" t="s">
        <v>234</v>
      </c>
      <c r="F16" t="s">
        <v>241</v>
      </c>
      <c r="G16" s="65">
        <v>10.119999999999999</v>
      </c>
      <c r="H16" t="s">
        <v>101</v>
      </c>
      <c r="I16" s="66">
        <v>1E-3</v>
      </c>
      <c r="J16" s="66">
        <v>-8.6E-3</v>
      </c>
      <c r="K16" s="65">
        <v>5205128</v>
      </c>
      <c r="L16" s="65">
        <v>112.84</v>
      </c>
      <c r="M16" s="65">
        <v>0</v>
      </c>
      <c r="N16" s="65">
        <v>5873.4664352</v>
      </c>
      <c r="O16" s="66">
        <v>5.9999999999999995E-4</v>
      </c>
      <c r="P16" s="66">
        <v>2.7000000000000001E-3</v>
      </c>
      <c r="Q16" s="66">
        <v>1E-3</v>
      </c>
    </row>
    <row r="17" spans="1:17">
      <c r="A17" t="s">
        <v>242</v>
      </c>
      <c r="B17" t="s">
        <v>243</v>
      </c>
      <c r="C17" t="s">
        <v>99</v>
      </c>
      <c r="D17" t="s">
        <v>234</v>
      </c>
      <c r="F17" t="s">
        <v>244</v>
      </c>
      <c r="G17" s="65">
        <v>5.57</v>
      </c>
      <c r="H17" t="s">
        <v>101</v>
      </c>
      <c r="I17" s="66">
        <v>7.4999999999999997E-3</v>
      </c>
      <c r="J17" s="66">
        <v>-2.2800000000000001E-2</v>
      </c>
      <c r="K17" s="65">
        <v>275000000</v>
      </c>
      <c r="L17" s="65">
        <v>118.82</v>
      </c>
      <c r="M17" s="65">
        <v>0</v>
      </c>
      <c r="N17" s="65">
        <v>326755</v>
      </c>
      <c r="O17" s="66">
        <v>1.37E-2</v>
      </c>
      <c r="P17" s="66">
        <v>0.1497</v>
      </c>
      <c r="Q17" s="66">
        <v>5.3100000000000001E-2</v>
      </c>
    </row>
    <row r="18" spans="1:17">
      <c r="A18" s="67" t="s">
        <v>245</v>
      </c>
      <c r="B18" s="14"/>
      <c r="C18" s="14"/>
      <c r="G18" s="69">
        <v>1.58</v>
      </c>
      <c r="J18" s="68">
        <v>1.1999999999999999E-3</v>
      </c>
      <c r="K18" s="69">
        <v>1313411146</v>
      </c>
      <c r="M18" s="69">
        <v>0</v>
      </c>
      <c r="N18" s="69">
        <v>1354159.304305</v>
      </c>
      <c r="P18" s="68">
        <v>0.62050000000000005</v>
      </c>
      <c r="Q18" s="68">
        <v>0.22009999999999999</v>
      </c>
    </row>
    <row r="19" spans="1:17">
      <c r="A19" s="67" t="s">
        <v>246</v>
      </c>
      <c r="B19" s="14"/>
      <c r="C19" s="14"/>
      <c r="G19" s="69">
        <v>0.13</v>
      </c>
      <c r="J19" s="68">
        <v>0</v>
      </c>
      <c r="K19" s="69">
        <v>187195300</v>
      </c>
      <c r="M19" s="69">
        <v>0</v>
      </c>
      <c r="N19" s="69">
        <v>187195.3</v>
      </c>
      <c r="P19" s="68">
        <v>8.5800000000000001E-2</v>
      </c>
      <c r="Q19" s="68">
        <v>3.04E-2</v>
      </c>
    </row>
    <row r="20" spans="1:17">
      <c r="A20" t="s">
        <v>247</v>
      </c>
      <c r="B20" t="s">
        <v>248</v>
      </c>
      <c r="C20" t="s">
        <v>99</v>
      </c>
      <c r="D20" t="s">
        <v>234</v>
      </c>
      <c r="F20" t="s">
        <v>249</v>
      </c>
      <c r="G20" s="65">
        <v>0.02</v>
      </c>
      <c r="H20" t="s">
        <v>101</v>
      </c>
      <c r="I20" s="66">
        <v>0</v>
      </c>
      <c r="J20" s="66">
        <v>0</v>
      </c>
      <c r="K20" s="65">
        <v>98259000</v>
      </c>
      <c r="L20" s="65">
        <v>100</v>
      </c>
      <c r="M20" s="65">
        <v>0</v>
      </c>
      <c r="N20" s="65">
        <v>98259</v>
      </c>
      <c r="O20" s="66">
        <v>1.09E-2</v>
      </c>
      <c r="P20" s="66">
        <v>4.4999999999999998E-2</v>
      </c>
      <c r="Q20" s="66">
        <v>1.6E-2</v>
      </c>
    </row>
    <row r="21" spans="1:17">
      <c r="A21" t="s">
        <v>250</v>
      </c>
      <c r="B21" t="s">
        <v>251</v>
      </c>
      <c r="C21" t="s">
        <v>99</v>
      </c>
      <c r="D21" t="s">
        <v>234</v>
      </c>
      <c r="F21" t="s">
        <v>252</v>
      </c>
      <c r="G21" s="65">
        <v>0.27</v>
      </c>
      <c r="H21" t="s">
        <v>101</v>
      </c>
      <c r="I21" s="66">
        <v>0</v>
      </c>
      <c r="J21" s="66">
        <v>0</v>
      </c>
      <c r="K21" s="65">
        <v>88936300</v>
      </c>
      <c r="L21" s="65">
        <v>100</v>
      </c>
      <c r="M21" s="65">
        <v>0</v>
      </c>
      <c r="N21" s="65">
        <v>88936.3</v>
      </c>
      <c r="O21" s="66">
        <v>1.11E-2</v>
      </c>
      <c r="P21" s="66">
        <v>4.0800000000000003E-2</v>
      </c>
      <c r="Q21" s="66">
        <v>1.4500000000000001E-2</v>
      </c>
    </row>
    <row r="22" spans="1:17">
      <c r="A22" s="67" t="s">
        <v>253</v>
      </c>
      <c r="B22" s="14"/>
      <c r="C22" s="14"/>
      <c r="G22" s="69">
        <v>1.82</v>
      </c>
      <c r="J22" s="68">
        <v>1.4E-3</v>
      </c>
      <c r="K22" s="69">
        <v>1126215846</v>
      </c>
      <c r="M22" s="69">
        <v>0</v>
      </c>
      <c r="N22" s="69">
        <v>1166964.004305</v>
      </c>
      <c r="P22" s="68">
        <v>0.53469999999999995</v>
      </c>
      <c r="Q22" s="68">
        <v>0.18970000000000001</v>
      </c>
    </row>
    <row r="23" spans="1:17">
      <c r="A23" t="s">
        <v>254</v>
      </c>
      <c r="B23" t="s">
        <v>255</v>
      </c>
      <c r="C23" t="s">
        <v>99</v>
      </c>
      <c r="D23" t="s">
        <v>234</v>
      </c>
      <c r="F23" t="s">
        <v>256</v>
      </c>
      <c r="G23" s="65">
        <v>17.649999999999999</v>
      </c>
      <c r="H23" t="s">
        <v>101</v>
      </c>
      <c r="I23" s="66">
        <v>3.7499999999999999E-2</v>
      </c>
      <c r="J23" s="66">
        <v>2.35E-2</v>
      </c>
      <c r="K23" s="65">
        <v>36500000</v>
      </c>
      <c r="L23" s="65">
        <v>128.43</v>
      </c>
      <c r="M23" s="65">
        <v>0</v>
      </c>
      <c r="N23" s="65">
        <v>46876.95</v>
      </c>
      <c r="O23" s="66">
        <v>1.4E-3</v>
      </c>
      <c r="P23" s="66">
        <v>2.1499999999999998E-2</v>
      </c>
      <c r="Q23" s="66">
        <v>7.6E-3</v>
      </c>
    </row>
    <row r="24" spans="1:17">
      <c r="A24" t="s">
        <v>257</v>
      </c>
      <c r="B24" t="s">
        <v>258</v>
      </c>
      <c r="C24" t="s">
        <v>99</v>
      </c>
      <c r="D24" t="s">
        <v>234</v>
      </c>
      <c r="F24" t="s">
        <v>259</v>
      </c>
      <c r="G24" s="65">
        <v>0.83</v>
      </c>
      <c r="H24" t="s">
        <v>101</v>
      </c>
      <c r="I24" s="66">
        <v>7.4999999999999997E-3</v>
      </c>
      <c r="J24" s="66">
        <v>1E-4</v>
      </c>
      <c r="K24" s="65">
        <v>511558703</v>
      </c>
      <c r="L24" s="65">
        <v>100.74</v>
      </c>
      <c r="M24" s="65">
        <v>0</v>
      </c>
      <c r="N24" s="65">
        <v>515344.2374022</v>
      </c>
      <c r="O24" s="66">
        <v>3.3099999999999997E-2</v>
      </c>
      <c r="P24" s="66">
        <v>0.2361</v>
      </c>
      <c r="Q24" s="66">
        <v>8.3799999999999999E-2</v>
      </c>
    </row>
    <row r="25" spans="1:17">
      <c r="A25" t="s">
        <v>260</v>
      </c>
      <c r="B25" t="s">
        <v>261</v>
      </c>
      <c r="C25" t="s">
        <v>99</v>
      </c>
      <c r="D25" t="s">
        <v>234</v>
      </c>
      <c r="F25" t="s">
        <v>262</v>
      </c>
      <c r="G25" s="65">
        <v>1.1499999999999999</v>
      </c>
      <c r="H25" t="s">
        <v>101</v>
      </c>
      <c r="I25" s="66">
        <v>1.2500000000000001E-2</v>
      </c>
      <c r="J25" s="66">
        <v>5.9999999999999995E-4</v>
      </c>
      <c r="K25" s="65">
        <v>305996546</v>
      </c>
      <c r="L25" s="65">
        <v>102.43</v>
      </c>
      <c r="M25" s="65">
        <v>0</v>
      </c>
      <c r="N25" s="65">
        <v>313432.26206779998</v>
      </c>
      <c r="O25" s="66">
        <v>1.9400000000000001E-2</v>
      </c>
      <c r="P25" s="66">
        <v>0.14360000000000001</v>
      </c>
      <c r="Q25" s="66">
        <v>5.0900000000000001E-2</v>
      </c>
    </row>
    <row r="26" spans="1:17">
      <c r="A26" t="s">
        <v>263</v>
      </c>
      <c r="B26" t="s">
        <v>264</v>
      </c>
      <c r="C26" t="s">
        <v>99</v>
      </c>
      <c r="D26" t="s">
        <v>234</v>
      </c>
      <c r="F26" t="s">
        <v>265</v>
      </c>
      <c r="G26" s="65">
        <v>2.13</v>
      </c>
      <c r="H26" t="s">
        <v>101</v>
      </c>
      <c r="I26" s="66">
        <v>1.3899999999999999E-2</v>
      </c>
      <c r="J26" s="66">
        <v>-5.0000000000000001E-4</v>
      </c>
      <c r="K26" s="65">
        <v>100000000</v>
      </c>
      <c r="L26" s="65">
        <v>104.28</v>
      </c>
      <c r="M26" s="65">
        <v>0</v>
      </c>
      <c r="N26" s="65">
        <v>104280</v>
      </c>
      <c r="O26" s="66">
        <v>5.1999999999999998E-3</v>
      </c>
      <c r="P26" s="66">
        <v>4.7800000000000002E-2</v>
      </c>
      <c r="Q26" s="66">
        <v>1.6899999999999998E-2</v>
      </c>
    </row>
    <row r="27" spans="1:17">
      <c r="A27" t="s">
        <v>266</v>
      </c>
      <c r="B27" t="s">
        <v>267</v>
      </c>
      <c r="C27" t="s">
        <v>99</v>
      </c>
      <c r="D27" t="s">
        <v>234</v>
      </c>
      <c r="F27" t="s">
        <v>268</v>
      </c>
      <c r="G27" s="65">
        <v>0.34</v>
      </c>
      <c r="H27" t="s">
        <v>101</v>
      </c>
      <c r="I27" s="66">
        <v>5.5E-2</v>
      </c>
      <c r="J27" s="66">
        <v>0</v>
      </c>
      <c r="K27" s="65">
        <v>133910597</v>
      </c>
      <c r="L27" s="65">
        <v>105.5</v>
      </c>
      <c r="M27" s="65">
        <v>0</v>
      </c>
      <c r="N27" s="65">
        <v>141275.67983499999</v>
      </c>
      <c r="O27" s="66">
        <v>8.8000000000000005E-3</v>
      </c>
      <c r="P27" s="66">
        <v>6.4699999999999994E-2</v>
      </c>
      <c r="Q27" s="66">
        <v>2.3E-2</v>
      </c>
    </row>
    <row r="28" spans="1:17">
      <c r="A28" t="s">
        <v>269</v>
      </c>
      <c r="B28" t="s">
        <v>270</v>
      </c>
      <c r="C28" t="s">
        <v>99</v>
      </c>
      <c r="D28" t="s">
        <v>234</v>
      </c>
      <c r="F28" t="s">
        <v>262</v>
      </c>
      <c r="G28" s="65">
        <v>1.46</v>
      </c>
      <c r="H28" t="s">
        <v>101</v>
      </c>
      <c r="I28" s="66">
        <v>4.2500000000000003E-2</v>
      </c>
      <c r="J28" s="66">
        <v>5.0000000000000001E-4</v>
      </c>
      <c r="K28" s="65">
        <v>30000000</v>
      </c>
      <c r="L28" s="65">
        <v>108.42</v>
      </c>
      <c r="M28" s="65">
        <v>0</v>
      </c>
      <c r="N28" s="65">
        <v>32526</v>
      </c>
      <c r="O28" s="66">
        <v>1.6000000000000001E-3</v>
      </c>
      <c r="P28" s="66">
        <v>1.49E-2</v>
      </c>
      <c r="Q28" s="66">
        <v>5.3E-3</v>
      </c>
    </row>
    <row r="29" spans="1:17">
      <c r="A29" t="s">
        <v>271</v>
      </c>
      <c r="B29" t="s">
        <v>272</v>
      </c>
      <c r="C29" t="s">
        <v>99</v>
      </c>
      <c r="D29" t="s">
        <v>234</v>
      </c>
      <c r="F29" t="s">
        <v>273</v>
      </c>
      <c r="G29" s="65">
        <v>14.03</v>
      </c>
      <c r="H29" t="s">
        <v>101</v>
      </c>
      <c r="I29" s="66">
        <v>5.5E-2</v>
      </c>
      <c r="J29" s="66">
        <v>2.06E-2</v>
      </c>
      <c r="K29" s="65">
        <v>8250000</v>
      </c>
      <c r="L29" s="65">
        <v>160.35</v>
      </c>
      <c r="M29" s="65">
        <v>0</v>
      </c>
      <c r="N29" s="65">
        <v>13228.875</v>
      </c>
      <c r="O29" s="66">
        <v>4.0000000000000002E-4</v>
      </c>
      <c r="P29" s="66">
        <v>6.1000000000000004E-3</v>
      </c>
      <c r="Q29" s="66">
        <v>2.2000000000000001E-3</v>
      </c>
    </row>
    <row r="30" spans="1:17">
      <c r="A30" s="67" t="s">
        <v>274</v>
      </c>
      <c r="B30" s="14"/>
      <c r="C30" s="14"/>
      <c r="G30" s="69">
        <v>0</v>
      </c>
      <c r="J30" s="68">
        <v>0</v>
      </c>
      <c r="K30" s="69">
        <v>0</v>
      </c>
      <c r="M30" s="69">
        <v>0</v>
      </c>
      <c r="N30" s="69">
        <v>0</v>
      </c>
      <c r="P30" s="68">
        <v>0</v>
      </c>
      <c r="Q30" s="68">
        <v>0</v>
      </c>
    </row>
    <row r="31" spans="1:17">
      <c r="A31" t="s">
        <v>222</v>
      </c>
      <c r="B31" t="s">
        <v>222</v>
      </c>
      <c r="C31" s="14"/>
      <c r="D31" t="s">
        <v>222</v>
      </c>
      <c r="G31" s="65">
        <v>0</v>
      </c>
      <c r="H31" t="s">
        <v>222</v>
      </c>
      <c r="I31" s="66">
        <v>0</v>
      </c>
      <c r="J31" s="66">
        <v>0</v>
      </c>
      <c r="K31" s="65">
        <v>0</v>
      </c>
      <c r="L31" s="65">
        <v>0</v>
      </c>
      <c r="N31" s="65">
        <v>0</v>
      </c>
      <c r="O31" s="66">
        <v>0</v>
      </c>
      <c r="P31" s="66">
        <v>0</v>
      </c>
      <c r="Q31" s="66">
        <v>0</v>
      </c>
    </row>
    <row r="32" spans="1:17">
      <c r="A32" s="67" t="s">
        <v>275</v>
      </c>
      <c r="B32" s="14"/>
      <c r="C32" s="14"/>
      <c r="G32" s="69">
        <v>0</v>
      </c>
      <c r="J32" s="68">
        <v>0</v>
      </c>
      <c r="K32" s="69">
        <v>0</v>
      </c>
      <c r="M32" s="69">
        <v>0</v>
      </c>
      <c r="N32" s="69">
        <v>0</v>
      </c>
      <c r="P32" s="68">
        <v>0</v>
      </c>
      <c r="Q32" s="68">
        <v>0</v>
      </c>
    </row>
    <row r="33" spans="1:17">
      <c r="A33" t="s">
        <v>222</v>
      </c>
      <c r="B33" t="s">
        <v>222</v>
      </c>
      <c r="C33" s="14"/>
      <c r="D33" t="s">
        <v>222</v>
      </c>
      <c r="G33" s="65">
        <v>0</v>
      </c>
      <c r="H33" t="s">
        <v>222</v>
      </c>
      <c r="I33" s="66">
        <v>0</v>
      </c>
      <c r="J33" s="66">
        <v>0</v>
      </c>
      <c r="K33" s="65">
        <v>0</v>
      </c>
      <c r="L33" s="65">
        <v>0</v>
      </c>
      <c r="N33" s="65">
        <v>0</v>
      </c>
      <c r="O33" s="66">
        <v>0</v>
      </c>
      <c r="P33" s="66">
        <v>0</v>
      </c>
      <c r="Q33" s="66">
        <v>0</v>
      </c>
    </row>
    <row r="34" spans="1:17">
      <c r="A34" s="67" t="s">
        <v>227</v>
      </c>
      <c r="B34" s="14"/>
      <c r="C34" s="14"/>
      <c r="G34" s="69">
        <v>0.86</v>
      </c>
      <c r="J34" s="68">
        <v>8.9999999999999998E-4</v>
      </c>
      <c r="K34" s="69">
        <v>49000000</v>
      </c>
      <c r="M34" s="69">
        <v>0</v>
      </c>
      <c r="N34" s="69">
        <v>158299.71414025</v>
      </c>
      <c r="P34" s="68">
        <v>7.2499999999999995E-2</v>
      </c>
      <c r="Q34" s="68">
        <v>2.5700000000000001E-2</v>
      </c>
    </row>
    <row r="35" spans="1:17">
      <c r="A35" s="67" t="s">
        <v>276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222</v>
      </c>
      <c r="B36" t="s">
        <v>222</v>
      </c>
      <c r="C36" s="14"/>
      <c r="D36" t="s">
        <v>222</v>
      </c>
      <c r="G36" s="65">
        <v>0</v>
      </c>
      <c r="H36" t="s">
        <v>222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67" t="s">
        <v>277</v>
      </c>
      <c r="B37" s="14"/>
      <c r="C37" s="14"/>
      <c r="G37" s="69">
        <v>0.86</v>
      </c>
      <c r="J37" s="68">
        <v>8.9999999999999998E-4</v>
      </c>
      <c r="K37" s="69">
        <v>49000000</v>
      </c>
      <c r="M37" s="69">
        <v>0</v>
      </c>
      <c r="N37" s="69">
        <v>158299.71414025</v>
      </c>
      <c r="P37" s="68">
        <v>7.2499999999999995E-2</v>
      </c>
      <c r="Q37" s="68">
        <v>2.5700000000000001E-2</v>
      </c>
    </row>
    <row r="38" spans="1:17">
      <c r="A38" t="s">
        <v>278</v>
      </c>
      <c r="B38" t="s">
        <v>279</v>
      </c>
      <c r="C38" t="s">
        <v>122</v>
      </c>
      <c r="D38" t="s">
        <v>280</v>
      </c>
      <c r="E38" t="s">
        <v>281</v>
      </c>
      <c r="F38" t="s">
        <v>282</v>
      </c>
      <c r="G38" s="65">
        <v>0.75</v>
      </c>
      <c r="H38" t="s">
        <v>105</v>
      </c>
      <c r="I38" s="66">
        <v>1.2999999999999999E-3</v>
      </c>
      <c r="J38" s="66">
        <v>6.9999999999999999E-4</v>
      </c>
      <c r="K38" s="65">
        <v>27500000</v>
      </c>
      <c r="L38" s="65">
        <v>100.07035</v>
      </c>
      <c r="M38" s="65">
        <v>0</v>
      </c>
      <c r="N38" s="65">
        <v>88859.969041250006</v>
      </c>
      <c r="O38" s="66">
        <v>5.0000000000000001E-4</v>
      </c>
      <c r="P38" s="66">
        <v>4.07E-2</v>
      </c>
      <c r="Q38" s="66">
        <v>1.44E-2</v>
      </c>
    </row>
    <row r="39" spans="1:17">
      <c r="A39" t="s">
        <v>283</v>
      </c>
      <c r="B39" t="s">
        <v>284</v>
      </c>
      <c r="C39" t="s">
        <v>122</v>
      </c>
      <c r="D39" t="s">
        <v>280</v>
      </c>
      <c r="E39" t="s">
        <v>281</v>
      </c>
      <c r="F39" t="s">
        <v>285</v>
      </c>
      <c r="G39" s="65">
        <v>1</v>
      </c>
      <c r="H39" t="s">
        <v>105</v>
      </c>
      <c r="I39" s="66">
        <v>1.2999999999999999E-3</v>
      </c>
      <c r="J39" s="66">
        <v>1E-3</v>
      </c>
      <c r="K39" s="65">
        <v>21500000</v>
      </c>
      <c r="L39" s="65">
        <v>100.0234</v>
      </c>
      <c r="M39" s="65">
        <v>0</v>
      </c>
      <c r="N39" s="65">
        <v>69439.745099000007</v>
      </c>
      <c r="O39" s="66">
        <v>4.0000000000000002E-4</v>
      </c>
      <c r="P39" s="66">
        <v>3.1800000000000002E-2</v>
      </c>
      <c r="Q39" s="66">
        <v>1.1299999999999999E-2</v>
      </c>
    </row>
    <row r="40" spans="1:17">
      <c r="A40" s="81" t="s">
        <v>286</v>
      </c>
      <c r="B40" s="14"/>
      <c r="C40" s="14"/>
    </row>
    <row r="41" spans="1:17">
      <c r="A41" s="81" t="s">
        <v>287</v>
      </c>
      <c r="B41" s="14"/>
      <c r="C41" s="14"/>
    </row>
    <row r="42" spans="1:17">
      <c r="A42" s="81" t="s">
        <v>288</v>
      </c>
      <c r="B42" s="14"/>
      <c r="C42" s="14"/>
    </row>
    <row r="43" spans="1:17">
      <c r="A43" s="81" t="s">
        <v>289</v>
      </c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5" t="s">
        <v>178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203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836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222</v>
      </c>
      <c r="B12" t="s">
        <v>222</v>
      </c>
      <c r="C12" t="s">
        <v>222</v>
      </c>
      <c r="D12" t="s">
        <v>222</v>
      </c>
      <c r="E12" s="13"/>
      <c r="F12" s="13"/>
      <c r="G12" s="65">
        <v>0</v>
      </c>
      <c r="H12" t="s">
        <v>222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837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222</v>
      </c>
      <c r="B14" t="s">
        <v>222</v>
      </c>
      <c r="C14" t="s">
        <v>222</v>
      </c>
      <c r="D14" t="s">
        <v>222</v>
      </c>
      <c r="E14" s="13"/>
      <c r="F14" s="13"/>
      <c r="G14" s="65">
        <v>0</v>
      </c>
      <c r="H14" t="s">
        <v>222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291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222</v>
      </c>
      <c r="B16" t="s">
        <v>222</v>
      </c>
      <c r="C16" t="s">
        <v>222</v>
      </c>
      <c r="D16" t="s">
        <v>222</v>
      </c>
      <c r="E16" s="13"/>
      <c r="F16" s="13"/>
      <c r="G16" s="65">
        <v>0</v>
      </c>
      <c r="H16" t="s">
        <v>222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400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222</v>
      </c>
      <c r="B18" t="s">
        <v>222</v>
      </c>
      <c r="C18" t="s">
        <v>222</v>
      </c>
      <c r="D18" t="s">
        <v>222</v>
      </c>
      <c r="E18" s="13"/>
      <c r="F18" s="13"/>
      <c r="G18" s="65">
        <v>0</v>
      </c>
      <c r="H18" t="s">
        <v>222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292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222</v>
      </c>
      <c r="B21" t="s">
        <v>222</v>
      </c>
      <c r="C21" t="s">
        <v>222</v>
      </c>
      <c r="D21" t="s">
        <v>222</v>
      </c>
      <c r="G21" s="65">
        <v>0</v>
      </c>
      <c r="H21" t="s">
        <v>222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293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222</v>
      </c>
      <c r="B23" t="s">
        <v>222</v>
      </c>
      <c r="C23" t="s">
        <v>222</v>
      </c>
      <c r="D23" t="s">
        <v>222</v>
      </c>
      <c r="G23" s="65">
        <v>0</v>
      </c>
      <c r="H23" t="s">
        <v>222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1" t="s">
        <v>229</v>
      </c>
      <c r="C24" s="14"/>
    </row>
    <row r="25" spans="1:22">
      <c r="A25" s="81" t="s">
        <v>286</v>
      </c>
      <c r="C25" s="14"/>
    </row>
    <row r="26" spans="1:22">
      <c r="A26" s="81" t="s">
        <v>287</v>
      </c>
      <c r="C26" s="14"/>
    </row>
    <row r="27" spans="1:22">
      <c r="A27" s="81" t="s">
        <v>288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2" t="s">
        <v>67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  <c r="BO5" s="16"/>
    </row>
    <row r="6" spans="1:67" ht="26.25" customHeight="1">
      <c r="A6" s="82" t="s">
        <v>81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J6" s="16"/>
      <c r="BO6" s="16"/>
    </row>
    <row r="7" spans="1:67" s="16" customFormat="1" ht="20.25">
      <c r="A7" s="93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9" t="s">
        <v>191</v>
      </c>
      <c r="Q7" s="43" t="s">
        <v>55</v>
      </c>
      <c r="R7" s="43" t="s">
        <v>72</v>
      </c>
      <c r="S7" s="43" t="s">
        <v>56</v>
      </c>
      <c r="T7" s="94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203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290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222</v>
      </c>
      <c r="B13" t="s">
        <v>222</v>
      </c>
      <c r="C13" s="14"/>
      <c r="D13" s="14"/>
      <c r="E13" s="14"/>
      <c r="F13" t="s">
        <v>222</v>
      </c>
      <c r="G13" t="s">
        <v>222</v>
      </c>
      <c r="J13" s="65">
        <v>0</v>
      </c>
      <c r="K13" t="s">
        <v>222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245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222</v>
      </c>
      <c r="B15" t="s">
        <v>222</v>
      </c>
      <c r="C15" s="14"/>
      <c r="D15" s="14"/>
      <c r="E15" s="14"/>
      <c r="F15" t="s">
        <v>222</v>
      </c>
      <c r="G15" t="s">
        <v>222</v>
      </c>
      <c r="J15" s="65">
        <v>0</v>
      </c>
      <c r="K15" t="s">
        <v>222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291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222</v>
      </c>
      <c r="B17" t="s">
        <v>222</v>
      </c>
      <c r="C17" s="14"/>
      <c r="D17" s="14"/>
      <c r="E17" s="14"/>
      <c r="F17" t="s">
        <v>222</v>
      </c>
      <c r="G17" t="s">
        <v>222</v>
      </c>
      <c r="J17" s="65">
        <v>0</v>
      </c>
      <c r="K17" t="s">
        <v>222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227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292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222</v>
      </c>
      <c r="B20" t="s">
        <v>222</v>
      </c>
      <c r="C20" s="14"/>
      <c r="D20" s="14"/>
      <c r="E20" s="14"/>
      <c r="F20" t="s">
        <v>222</v>
      </c>
      <c r="G20" t="s">
        <v>222</v>
      </c>
      <c r="J20" s="65">
        <v>0</v>
      </c>
      <c r="K20" t="s">
        <v>222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293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222</v>
      </c>
      <c r="B22" t="s">
        <v>222</v>
      </c>
      <c r="C22" s="14"/>
      <c r="D22" s="14"/>
      <c r="E22" s="14"/>
      <c r="F22" t="s">
        <v>222</v>
      </c>
      <c r="G22" t="s">
        <v>222</v>
      </c>
      <c r="J22" s="65">
        <v>0</v>
      </c>
      <c r="K22" t="s">
        <v>222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1" t="s">
        <v>229</v>
      </c>
      <c r="B23" s="14"/>
      <c r="C23" s="14"/>
      <c r="D23" s="14"/>
      <c r="E23" s="14"/>
      <c r="F23" s="14"/>
    </row>
    <row r="24" spans="1:20">
      <c r="A24" s="81" t="s">
        <v>286</v>
      </c>
      <c r="B24" s="14"/>
      <c r="C24" s="14"/>
      <c r="D24" s="14"/>
      <c r="E24" s="14"/>
      <c r="F24" s="14"/>
    </row>
    <row r="25" spans="1:20">
      <c r="A25" s="81" t="s">
        <v>287</v>
      </c>
      <c r="B25" s="14"/>
      <c r="C25" s="14"/>
      <c r="D25" s="14"/>
      <c r="E25" s="14"/>
      <c r="F25" s="14"/>
    </row>
    <row r="26" spans="1:20">
      <c r="A26" s="81" t="s">
        <v>288</v>
      </c>
      <c r="B26" s="14"/>
      <c r="C26" s="14"/>
      <c r="D26" s="14"/>
      <c r="E26" s="14"/>
      <c r="F26" s="14"/>
    </row>
    <row r="27" spans="1:20">
      <c r="A27" s="81" t="s">
        <v>289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65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9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5.2</v>
      </c>
      <c r="K10" s="7"/>
      <c r="L10" s="7"/>
      <c r="M10" s="64">
        <v>4.0000000000000002E-4</v>
      </c>
      <c r="N10" s="63">
        <v>638753693.07000005</v>
      </c>
      <c r="O10" s="28"/>
      <c r="P10" s="63">
        <v>2625.3868674999999</v>
      </c>
      <c r="Q10" s="63">
        <v>797337.72519940056</v>
      </c>
      <c r="R10" s="7"/>
      <c r="S10" s="64">
        <v>1</v>
      </c>
      <c r="T10" s="64">
        <v>0.12959999999999999</v>
      </c>
      <c r="U10" s="30"/>
      <c r="BH10" s="14"/>
      <c r="BI10" s="16"/>
      <c r="BJ10" s="14"/>
      <c r="BM10" s="14"/>
    </row>
    <row r="11" spans="1:65">
      <c r="A11" s="67" t="s">
        <v>203</v>
      </c>
      <c r="B11" s="14"/>
      <c r="C11" s="14"/>
      <c r="D11" s="14"/>
      <c r="E11" s="14"/>
      <c r="J11" s="69">
        <v>5.0199999999999996</v>
      </c>
      <c r="M11" s="68">
        <v>-6.1000000000000004E-3</v>
      </c>
      <c r="N11" s="69">
        <v>601146607.28999996</v>
      </c>
      <c r="P11" s="69">
        <v>1971.7161799999999</v>
      </c>
      <c r="Q11" s="69">
        <v>671502.61661074602</v>
      </c>
      <c r="S11" s="68">
        <v>0.84219999999999995</v>
      </c>
      <c r="T11" s="68">
        <v>0.1091</v>
      </c>
    </row>
    <row r="12" spans="1:65">
      <c r="A12" s="67" t="s">
        <v>290</v>
      </c>
      <c r="B12" s="14"/>
      <c r="C12" s="14"/>
      <c r="D12" s="14"/>
      <c r="E12" s="14"/>
      <c r="J12" s="69">
        <v>4.99</v>
      </c>
      <c r="M12" s="68">
        <v>-1.06E-2</v>
      </c>
      <c r="N12" s="69">
        <v>515828584.05000001</v>
      </c>
      <c r="P12" s="69">
        <v>1971.7161799999999</v>
      </c>
      <c r="Q12" s="69">
        <v>582512.12201708602</v>
      </c>
      <c r="S12" s="68">
        <v>0.73060000000000003</v>
      </c>
      <c r="T12" s="68">
        <v>9.4700000000000006E-2</v>
      </c>
    </row>
    <row r="13" spans="1:65">
      <c r="A13" t="s">
        <v>294</v>
      </c>
      <c r="B13" t="s">
        <v>295</v>
      </c>
      <c r="C13" t="s">
        <v>99</v>
      </c>
      <c r="D13" t="s">
        <v>122</v>
      </c>
      <c r="E13" t="s">
        <v>296</v>
      </c>
      <c r="F13" t="s">
        <v>297</v>
      </c>
      <c r="G13" t="s">
        <v>208</v>
      </c>
      <c r="H13" t="s">
        <v>209</v>
      </c>
      <c r="I13" t="s">
        <v>298</v>
      </c>
      <c r="J13" s="65">
        <v>3.94</v>
      </c>
      <c r="K13" t="s">
        <v>101</v>
      </c>
      <c r="L13" s="66">
        <v>1E-3</v>
      </c>
      <c r="M13" s="66">
        <v>-1.52E-2</v>
      </c>
      <c r="N13" s="65">
        <v>37594499</v>
      </c>
      <c r="O13" s="65">
        <v>108.36</v>
      </c>
      <c r="P13" s="65">
        <v>0</v>
      </c>
      <c r="Q13" s="65">
        <v>40737.399116400004</v>
      </c>
      <c r="R13" s="66">
        <v>2.5100000000000001E-2</v>
      </c>
      <c r="S13" s="66">
        <v>5.11E-2</v>
      </c>
      <c r="T13" s="66">
        <v>6.6E-3</v>
      </c>
    </row>
    <row r="14" spans="1:65">
      <c r="A14" t="s">
        <v>299</v>
      </c>
      <c r="B14" t="s">
        <v>300</v>
      </c>
      <c r="C14" t="s">
        <v>99</v>
      </c>
      <c r="D14" t="s">
        <v>122</v>
      </c>
      <c r="E14" t="s">
        <v>301</v>
      </c>
      <c r="F14" t="s">
        <v>297</v>
      </c>
      <c r="G14" t="s">
        <v>208</v>
      </c>
      <c r="H14" t="s">
        <v>209</v>
      </c>
      <c r="I14" t="s">
        <v>302</v>
      </c>
      <c r="J14" s="65">
        <v>3.72</v>
      </c>
      <c r="K14" t="s">
        <v>101</v>
      </c>
      <c r="L14" s="66">
        <v>8.3000000000000001E-3</v>
      </c>
      <c r="M14" s="66">
        <v>-1.23E-2</v>
      </c>
      <c r="N14" s="65">
        <v>10522404</v>
      </c>
      <c r="O14" s="65">
        <v>112.01</v>
      </c>
      <c r="P14" s="65">
        <v>0</v>
      </c>
      <c r="Q14" s="65">
        <v>11786.1447204</v>
      </c>
      <c r="R14" s="66">
        <v>8.2000000000000007E-3</v>
      </c>
      <c r="S14" s="66">
        <v>1.4800000000000001E-2</v>
      </c>
      <c r="T14" s="66">
        <v>1.9E-3</v>
      </c>
    </row>
    <row r="15" spans="1:65">
      <c r="A15" t="s">
        <v>303</v>
      </c>
      <c r="B15" t="s">
        <v>304</v>
      </c>
      <c r="C15" t="s">
        <v>99</v>
      </c>
      <c r="D15" t="s">
        <v>122</v>
      </c>
      <c r="E15" t="s">
        <v>301</v>
      </c>
      <c r="F15" t="s">
        <v>297</v>
      </c>
      <c r="G15" t="s">
        <v>305</v>
      </c>
      <c r="H15" t="s">
        <v>149</v>
      </c>
      <c r="I15" t="s">
        <v>306</v>
      </c>
      <c r="J15" s="65">
        <v>1.92</v>
      </c>
      <c r="K15" t="s">
        <v>101</v>
      </c>
      <c r="L15" s="66">
        <v>0.01</v>
      </c>
      <c r="M15" s="66">
        <v>-1.7899999999999999E-2</v>
      </c>
      <c r="N15" s="65">
        <v>33600113</v>
      </c>
      <c r="O15" s="65">
        <v>107.71</v>
      </c>
      <c r="P15" s="65">
        <v>0</v>
      </c>
      <c r="Q15" s="65">
        <v>36190.6817123</v>
      </c>
      <c r="R15" s="66">
        <v>1.4500000000000001E-2</v>
      </c>
      <c r="S15" s="66">
        <v>4.5400000000000003E-2</v>
      </c>
      <c r="T15" s="66">
        <v>5.8999999999999999E-3</v>
      </c>
    </row>
    <row r="16" spans="1:65">
      <c r="A16" t="s">
        <v>307</v>
      </c>
      <c r="B16" t="s">
        <v>308</v>
      </c>
      <c r="C16" t="s">
        <v>99</v>
      </c>
      <c r="D16" t="s">
        <v>309</v>
      </c>
      <c r="E16" t="s">
        <v>310</v>
      </c>
      <c r="F16" t="s">
        <v>297</v>
      </c>
      <c r="G16" t="s">
        <v>305</v>
      </c>
      <c r="H16" t="s">
        <v>149</v>
      </c>
      <c r="I16" t="s">
        <v>262</v>
      </c>
      <c r="J16" s="65">
        <v>1.93</v>
      </c>
      <c r="K16" t="s">
        <v>101</v>
      </c>
      <c r="L16" s="66">
        <v>9.4999999999999998E-3</v>
      </c>
      <c r="M16" s="66">
        <v>-1.89E-2</v>
      </c>
      <c r="N16" s="65">
        <v>10293007.02</v>
      </c>
      <c r="O16" s="65">
        <v>109.31</v>
      </c>
      <c r="P16" s="65">
        <v>0</v>
      </c>
      <c r="Q16" s="65">
        <v>11251.285973562</v>
      </c>
      <c r="R16" s="66">
        <v>1.6E-2</v>
      </c>
      <c r="S16" s="66">
        <v>1.41E-2</v>
      </c>
      <c r="T16" s="66">
        <v>1.8E-3</v>
      </c>
    </row>
    <row r="17" spans="1:20">
      <c r="A17" t="s">
        <v>311</v>
      </c>
      <c r="B17" t="s">
        <v>312</v>
      </c>
      <c r="C17" t="s">
        <v>99</v>
      </c>
      <c r="D17" t="s">
        <v>122</v>
      </c>
      <c r="E17" t="s">
        <v>310</v>
      </c>
      <c r="F17" t="s">
        <v>297</v>
      </c>
      <c r="G17" t="s">
        <v>305</v>
      </c>
      <c r="H17" t="s">
        <v>149</v>
      </c>
      <c r="I17" t="s">
        <v>262</v>
      </c>
      <c r="J17" s="65">
        <v>5.12</v>
      </c>
      <c r="K17" t="s">
        <v>101</v>
      </c>
      <c r="L17" s="66">
        <v>5.0000000000000001E-3</v>
      </c>
      <c r="M17" s="66">
        <v>-1.1900000000000001E-2</v>
      </c>
      <c r="N17" s="65">
        <v>31692835</v>
      </c>
      <c r="O17" s="65">
        <v>110.86</v>
      </c>
      <c r="P17" s="65">
        <v>0</v>
      </c>
      <c r="Q17" s="65">
        <v>35134.676880999999</v>
      </c>
      <c r="R17" s="66">
        <v>4.1500000000000002E-2</v>
      </c>
      <c r="S17" s="66">
        <v>4.41E-2</v>
      </c>
      <c r="T17" s="66">
        <v>5.7000000000000002E-3</v>
      </c>
    </row>
    <row r="18" spans="1:20">
      <c r="A18" t="s">
        <v>313</v>
      </c>
      <c r="B18" t="s">
        <v>314</v>
      </c>
      <c r="C18" t="s">
        <v>99</v>
      </c>
      <c r="D18" t="s">
        <v>122</v>
      </c>
      <c r="E18" t="s">
        <v>310</v>
      </c>
      <c r="F18" t="s">
        <v>297</v>
      </c>
      <c r="G18" t="s">
        <v>208</v>
      </c>
      <c r="H18" t="s">
        <v>209</v>
      </c>
      <c r="I18" t="s">
        <v>315</v>
      </c>
      <c r="J18" s="65">
        <v>2.97</v>
      </c>
      <c r="K18" t="s">
        <v>101</v>
      </c>
      <c r="L18" s="66">
        <v>8.6E-3</v>
      </c>
      <c r="M18" s="66">
        <v>-1.7600000000000001E-2</v>
      </c>
      <c r="N18" s="65">
        <v>78000000</v>
      </c>
      <c r="O18" s="65">
        <v>111.64</v>
      </c>
      <c r="P18" s="65">
        <v>0</v>
      </c>
      <c r="Q18" s="65">
        <v>87079.2</v>
      </c>
      <c r="R18" s="66">
        <v>3.1199999999999999E-2</v>
      </c>
      <c r="S18" s="66">
        <v>0.10920000000000001</v>
      </c>
      <c r="T18" s="66">
        <v>1.4200000000000001E-2</v>
      </c>
    </row>
    <row r="19" spans="1:20">
      <c r="A19" t="s">
        <v>316</v>
      </c>
      <c r="B19" t="s">
        <v>317</v>
      </c>
      <c r="C19" t="s">
        <v>99</v>
      </c>
      <c r="D19" t="s">
        <v>122</v>
      </c>
      <c r="E19" t="s">
        <v>310</v>
      </c>
      <c r="F19" t="s">
        <v>297</v>
      </c>
      <c r="G19" t="s">
        <v>208</v>
      </c>
      <c r="H19" t="s">
        <v>209</v>
      </c>
      <c r="I19" t="s">
        <v>318</v>
      </c>
      <c r="J19" s="65">
        <v>8.69</v>
      </c>
      <c r="K19" t="s">
        <v>101</v>
      </c>
      <c r="L19" s="66">
        <v>2E-3</v>
      </c>
      <c r="M19" s="66">
        <v>-3.0000000000000001E-3</v>
      </c>
      <c r="N19" s="65">
        <v>15000000</v>
      </c>
      <c r="O19" s="65">
        <v>106.87</v>
      </c>
      <c r="P19" s="65">
        <v>0</v>
      </c>
      <c r="Q19" s="65">
        <v>16030.5</v>
      </c>
      <c r="R19" s="66">
        <v>3.6299999999999999E-2</v>
      </c>
      <c r="S19" s="66">
        <v>2.01E-2</v>
      </c>
      <c r="T19" s="66">
        <v>2.5999999999999999E-3</v>
      </c>
    </row>
    <row r="20" spans="1:20">
      <c r="A20" t="s">
        <v>319</v>
      </c>
      <c r="B20" t="s">
        <v>320</v>
      </c>
      <c r="C20" t="s">
        <v>99</v>
      </c>
      <c r="D20" t="s">
        <v>122</v>
      </c>
      <c r="E20" t="s">
        <v>310</v>
      </c>
      <c r="F20" t="s">
        <v>297</v>
      </c>
      <c r="G20" t="s">
        <v>208</v>
      </c>
      <c r="H20" t="s">
        <v>209</v>
      </c>
      <c r="I20" t="s">
        <v>321</v>
      </c>
      <c r="J20" s="65">
        <v>4.7</v>
      </c>
      <c r="K20" t="s">
        <v>101</v>
      </c>
      <c r="L20" s="66">
        <v>3.8E-3</v>
      </c>
      <c r="M20" s="66">
        <v>-1.2500000000000001E-2</v>
      </c>
      <c r="N20" s="65">
        <v>42950876</v>
      </c>
      <c r="O20" s="65">
        <v>108.83</v>
      </c>
      <c r="P20" s="65">
        <v>0</v>
      </c>
      <c r="Q20" s="65">
        <v>46743.438350800003</v>
      </c>
      <c r="R20" s="66">
        <v>1.43E-2</v>
      </c>
      <c r="S20" s="66">
        <v>5.8599999999999999E-2</v>
      </c>
      <c r="T20" s="66">
        <v>7.6E-3</v>
      </c>
    </row>
    <row r="21" spans="1:20">
      <c r="A21" t="s">
        <v>322</v>
      </c>
      <c r="B21" t="s">
        <v>323</v>
      </c>
      <c r="C21" t="s">
        <v>99</v>
      </c>
      <c r="D21" t="s">
        <v>122</v>
      </c>
      <c r="E21" t="s">
        <v>324</v>
      </c>
      <c r="F21" t="s">
        <v>297</v>
      </c>
      <c r="G21" t="s">
        <v>208</v>
      </c>
      <c r="H21" t="s">
        <v>209</v>
      </c>
      <c r="I21" t="s">
        <v>325</v>
      </c>
      <c r="J21" s="65">
        <v>3.62</v>
      </c>
      <c r="K21" t="s">
        <v>101</v>
      </c>
      <c r="L21" s="66">
        <v>6.0000000000000001E-3</v>
      </c>
      <c r="M21" s="66">
        <v>-1.6199999999999999E-2</v>
      </c>
      <c r="N21" s="65">
        <v>6952075.96</v>
      </c>
      <c r="O21" s="65">
        <v>111.99</v>
      </c>
      <c r="P21" s="65">
        <v>0</v>
      </c>
      <c r="Q21" s="65">
        <v>7785.6298676039996</v>
      </c>
      <c r="R21" s="66">
        <v>4.4999999999999997E-3</v>
      </c>
      <c r="S21" s="66">
        <v>9.7999999999999997E-3</v>
      </c>
      <c r="T21" s="66">
        <v>1.2999999999999999E-3</v>
      </c>
    </row>
    <row r="22" spans="1:20">
      <c r="A22" t="s">
        <v>326</v>
      </c>
      <c r="B22" t="s">
        <v>327</v>
      </c>
      <c r="C22" t="s">
        <v>99</v>
      </c>
      <c r="D22" t="s">
        <v>122</v>
      </c>
      <c r="E22" t="s">
        <v>324</v>
      </c>
      <c r="F22" t="s">
        <v>297</v>
      </c>
      <c r="G22" t="s">
        <v>208</v>
      </c>
      <c r="H22" t="s">
        <v>209</v>
      </c>
      <c r="I22" t="s">
        <v>298</v>
      </c>
      <c r="J22" s="65">
        <v>4.68</v>
      </c>
      <c r="K22" t="s">
        <v>101</v>
      </c>
      <c r="L22" s="66">
        <v>1.7500000000000002E-2</v>
      </c>
      <c r="M22" s="66">
        <v>-1.6299999999999999E-2</v>
      </c>
      <c r="N22" s="65">
        <v>51137831.670000002</v>
      </c>
      <c r="O22" s="65">
        <v>118.24</v>
      </c>
      <c r="P22" s="65">
        <v>0</v>
      </c>
      <c r="Q22" s="65">
        <v>60465.372166608002</v>
      </c>
      <c r="R22" s="66">
        <v>1.24E-2</v>
      </c>
      <c r="S22" s="66">
        <v>7.5800000000000006E-2</v>
      </c>
      <c r="T22" s="66">
        <v>9.7999999999999997E-3</v>
      </c>
    </row>
    <row r="23" spans="1:20">
      <c r="A23" t="s">
        <v>328</v>
      </c>
      <c r="B23" t="s">
        <v>329</v>
      </c>
      <c r="C23" t="s">
        <v>99</v>
      </c>
      <c r="D23" t="s">
        <v>122</v>
      </c>
      <c r="E23" t="s">
        <v>330</v>
      </c>
      <c r="F23" t="s">
        <v>331</v>
      </c>
      <c r="G23" t="s">
        <v>332</v>
      </c>
      <c r="H23" t="s">
        <v>209</v>
      </c>
      <c r="I23" t="s">
        <v>333</v>
      </c>
      <c r="J23" s="65">
        <v>5.94</v>
      </c>
      <c r="K23" t="s">
        <v>101</v>
      </c>
      <c r="L23" s="66">
        <v>3.85E-2</v>
      </c>
      <c r="M23" s="66">
        <v>-8.6E-3</v>
      </c>
      <c r="N23" s="65">
        <v>28336180.43</v>
      </c>
      <c r="O23" s="65">
        <v>135.22</v>
      </c>
      <c r="P23" s="65">
        <v>561.34518000000003</v>
      </c>
      <c r="Q23" s="65">
        <v>38877.528357445997</v>
      </c>
      <c r="R23" s="66">
        <v>1.0699999999999999E-2</v>
      </c>
      <c r="S23" s="66">
        <v>4.8800000000000003E-2</v>
      </c>
      <c r="T23" s="66">
        <v>6.3E-3</v>
      </c>
    </row>
    <row r="24" spans="1:20">
      <c r="A24" t="s">
        <v>334</v>
      </c>
      <c r="B24" t="s">
        <v>335</v>
      </c>
      <c r="C24" t="s">
        <v>99</v>
      </c>
      <c r="D24" t="s">
        <v>122</v>
      </c>
      <c r="E24" t="s">
        <v>336</v>
      </c>
      <c r="F24" t="s">
        <v>337</v>
      </c>
      <c r="G24" t="s">
        <v>338</v>
      </c>
      <c r="H24" t="s">
        <v>149</v>
      </c>
      <c r="I24" t="s">
        <v>339</v>
      </c>
      <c r="J24" s="65">
        <v>3.85</v>
      </c>
      <c r="K24" t="s">
        <v>101</v>
      </c>
      <c r="L24" s="66">
        <v>8.3000000000000001E-3</v>
      </c>
      <c r="M24" s="66">
        <v>-1.49E-2</v>
      </c>
      <c r="N24" s="65">
        <v>29000000</v>
      </c>
      <c r="O24" s="65">
        <v>113</v>
      </c>
      <c r="P24" s="65">
        <v>0</v>
      </c>
      <c r="Q24" s="65">
        <v>32770</v>
      </c>
      <c r="R24" s="66">
        <v>1.89E-2</v>
      </c>
      <c r="S24" s="66">
        <v>4.1099999999999998E-2</v>
      </c>
      <c r="T24" s="66">
        <v>5.3E-3</v>
      </c>
    </row>
    <row r="25" spans="1:20">
      <c r="A25" t="s">
        <v>340</v>
      </c>
      <c r="B25" t="s">
        <v>341</v>
      </c>
      <c r="C25" t="s">
        <v>99</v>
      </c>
      <c r="D25" t="s">
        <v>122</v>
      </c>
      <c r="E25" t="s">
        <v>342</v>
      </c>
      <c r="F25" t="s">
        <v>337</v>
      </c>
      <c r="G25" t="s">
        <v>332</v>
      </c>
      <c r="H25" t="s">
        <v>209</v>
      </c>
      <c r="I25" t="s">
        <v>343</v>
      </c>
      <c r="J25" s="65">
        <v>9.76</v>
      </c>
      <c r="K25" t="s">
        <v>101</v>
      </c>
      <c r="L25" s="66">
        <v>8.9999999999999993E-3</v>
      </c>
      <c r="M25" s="66">
        <v>6.1000000000000004E-3</v>
      </c>
      <c r="N25" s="65">
        <v>32442000</v>
      </c>
      <c r="O25" s="65">
        <v>103.74</v>
      </c>
      <c r="P25" s="65">
        <v>0</v>
      </c>
      <c r="Q25" s="65">
        <v>33655.330800000003</v>
      </c>
      <c r="R25" s="66">
        <v>1.7000000000000001E-2</v>
      </c>
      <c r="S25" s="66">
        <v>4.2200000000000001E-2</v>
      </c>
      <c r="T25" s="66">
        <v>5.4999999999999997E-3</v>
      </c>
    </row>
    <row r="26" spans="1:20">
      <c r="A26" t="s">
        <v>344</v>
      </c>
      <c r="B26" t="s">
        <v>345</v>
      </c>
      <c r="C26" t="s">
        <v>99</v>
      </c>
      <c r="D26" t="s">
        <v>122</v>
      </c>
      <c r="E26" t="s">
        <v>342</v>
      </c>
      <c r="F26" t="s">
        <v>337</v>
      </c>
      <c r="G26" t="s">
        <v>338</v>
      </c>
      <c r="H26" t="s">
        <v>149</v>
      </c>
      <c r="I26" t="s">
        <v>346</v>
      </c>
      <c r="J26" s="65">
        <v>4.6900000000000004</v>
      </c>
      <c r="K26" t="s">
        <v>101</v>
      </c>
      <c r="L26" s="66">
        <v>1.77E-2</v>
      </c>
      <c r="M26" s="66">
        <v>-7.9000000000000008E-3</v>
      </c>
      <c r="N26" s="65">
        <v>49831315</v>
      </c>
      <c r="O26" s="65">
        <v>115.6</v>
      </c>
      <c r="P26" s="65">
        <v>0</v>
      </c>
      <c r="Q26" s="65">
        <v>57605.000139999996</v>
      </c>
      <c r="R26" s="66">
        <v>1.54E-2</v>
      </c>
      <c r="S26" s="66">
        <v>7.22E-2</v>
      </c>
      <c r="T26" s="66">
        <v>9.4000000000000004E-3</v>
      </c>
    </row>
    <row r="27" spans="1:20">
      <c r="A27" t="s">
        <v>347</v>
      </c>
      <c r="B27" t="s">
        <v>348</v>
      </c>
      <c r="C27" t="s">
        <v>99</v>
      </c>
      <c r="D27" t="s">
        <v>122</v>
      </c>
      <c r="E27" t="s">
        <v>342</v>
      </c>
      <c r="F27" t="s">
        <v>337</v>
      </c>
      <c r="G27" t="s">
        <v>332</v>
      </c>
      <c r="H27" t="s">
        <v>209</v>
      </c>
      <c r="I27" t="s">
        <v>343</v>
      </c>
      <c r="J27" s="65">
        <v>13.09</v>
      </c>
      <c r="K27" t="s">
        <v>101</v>
      </c>
      <c r="L27" s="66">
        <v>1.6899999999999998E-2</v>
      </c>
      <c r="M27" s="66">
        <v>1.41E-2</v>
      </c>
      <c r="N27" s="65">
        <v>30896000</v>
      </c>
      <c r="O27" s="65">
        <v>104.86</v>
      </c>
      <c r="P27" s="65">
        <v>0</v>
      </c>
      <c r="Q27" s="65">
        <v>32397.545600000001</v>
      </c>
      <c r="R27" s="66">
        <v>1.7600000000000001E-2</v>
      </c>
      <c r="S27" s="66">
        <v>4.0599999999999997E-2</v>
      </c>
      <c r="T27" s="66">
        <v>5.3E-3</v>
      </c>
    </row>
    <row r="28" spans="1:20">
      <c r="A28" t="s">
        <v>349</v>
      </c>
      <c r="B28" t="s">
        <v>350</v>
      </c>
      <c r="C28" t="s">
        <v>99</v>
      </c>
      <c r="D28" t="s">
        <v>122</v>
      </c>
      <c r="E28" t="s">
        <v>324</v>
      </c>
      <c r="F28" t="s">
        <v>297</v>
      </c>
      <c r="G28" t="s">
        <v>332</v>
      </c>
      <c r="H28" t="s">
        <v>209</v>
      </c>
      <c r="I28" t="s">
        <v>351</v>
      </c>
      <c r="J28" s="65">
        <v>0.68</v>
      </c>
      <c r="K28" t="s">
        <v>101</v>
      </c>
      <c r="L28" s="66">
        <v>0.04</v>
      </c>
      <c r="M28" s="66">
        <v>-1.47E-2</v>
      </c>
      <c r="N28" s="65">
        <v>2886284.5</v>
      </c>
      <c r="O28" s="65">
        <v>113.81</v>
      </c>
      <c r="P28" s="65">
        <v>0</v>
      </c>
      <c r="Q28" s="65">
        <v>3284.8803894500002</v>
      </c>
      <c r="R28" s="66">
        <v>2E-3</v>
      </c>
      <c r="S28" s="66">
        <v>4.1000000000000003E-3</v>
      </c>
      <c r="T28" s="66">
        <v>5.0000000000000001E-4</v>
      </c>
    </row>
    <row r="29" spans="1:20">
      <c r="A29" t="s">
        <v>352</v>
      </c>
      <c r="B29" t="s">
        <v>353</v>
      </c>
      <c r="C29" t="s">
        <v>99</v>
      </c>
      <c r="D29" t="s">
        <v>122</v>
      </c>
      <c r="E29" t="s">
        <v>354</v>
      </c>
      <c r="F29" t="s">
        <v>337</v>
      </c>
      <c r="G29" t="s">
        <v>355</v>
      </c>
      <c r="H29" t="s">
        <v>209</v>
      </c>
      <c r="I29" t="s">
        <v>356</v>
      </c>
      <c r="J29" s="65">
        <v>4.8600000000000003</v>
      </c>
      <c r="K29" t="s">
        <v>101</v>
      </c>
      <c r="L29" s="66">
        <v>2.35E-2</v>
      </c>
      <c r="M29" s="66">
        <v>-4.3E-3</v>
      </c>
      <c r="N29" s="65">
        <v>18497690.300000001</v>
      </c>
      <c r="O29" s="65">
        <v>119.6</v>
      </c>
      <c r="P29" s="65">
        <v>439.88177999999999</v>
      </c>
      <c r="Q29" s="65">
        <v>22563.119378799998</v>
      </c>
      <c r="R29" s="66">
        <v>2.4400000000000002E-2</v>
      </c>
      <c r="S29" s="66">
        <v>2.8299999999999999E-2</v>
      </c>
      <c r="T29" s="66">
        <v>3.7000000000000002E-3</v>
      </c>
    </row>
    <row r="30" spans="1:20">
      <c r="A30" t="s">
        <v>357</v>
      </c>
      <c r="B30" t="s">
        <v>358</v>
      </c>
      <c r="C30" t="s">
        <v>99</v>
      </c>
      <c r="D30" t="s">
        <v>122</v>
      </c>
      <c r="E30" t="s">
        <v>359</v>
      </c>
      <c r="F30" t="s">
        <v>337</v>
      </c>
      <c r="G30" t="s">
        <v>360</v>
      </c>
      <c r="H30" t="s">
        <v>209</v>
      </c>
      <c r="I30" t="s">
        <v>361</v>
      </c>
      <c r="J30" s="65">
        <v>0.89</v>
      </c>
      <c r="K30" t="s">
        <v>101</v>
      </c>
      <c r="L30" s="66">
        <v>4.4499999999999998E-2</v>
      </c>
      <c r="M30" s="66">
        <v>-9.2999999999999992E-3</v>
      </c>
      <c r="N30" s="65">
        <v>2861386.1</v>
      </c>
      <c r="O30" s="65">
        <v>113.53</v>
      </c>
      <c r="P30" s="65">
        <v>0</v>
      </c>
      <c r="Q30" s="65">
        <v>3248.53163933</v>
      </c>
      <c r="R30" s="66">
        <v>6.8999999999999999E-3</v>
      </c>
      <c r="S30" s="66">
        <v>4.1000000000000003E-3</v>
      </c>
      <c r="T30" s="66">
        <v>5.0000000000000001E-4</v>
      </c>
    </row>
    <row r="31" spans="1:20">
      <c r="A31" t="s">
        <v>362</v>
      </c>
      <c r="B31" t="s">
        <v>363</v>
      </c>
      <c r="C31" t="s">
        <v>99</v>
      </c>
      <c r="D31" t="s">
        <v>122</v>
      </c>
      <c r="E31" t="s">
        <v>354</v>
      </c>
      <c r="F31" t="s">
        <v>337</v>
      </c>
      <c r="G31" t="s">
        <v>360</v>
      </c>
      <c r="H31" t="s">
        <v>209</v>
      </c>
      <c r="I31" t="s">
        <v>364</v>
      </c>
      <c r="J31" s="65">
        <v>1.5</v>
      </c>
      <c r="K31" t="s">
        <v>101</v>
      </c>
      <c r="L31" s="66">
        <v>4.9000000000000002E-2</v>
      </c>
      <c r="M31" s="66">
        <v>-1.9900000000000001E-2</v>
      </c>
      <c r="N31" s="65">
        <v>1716430.31</v>
      </c>
      <c r="O31" s="65">
        <v>116.54</v>
      </c>
      <c r="P31" s="65">
        <v>970.48922000000005</v>
      </c>
      <c r="Q31" s="65">
        <v>2970.8171032740001</v>
      </c>
      <c r="R31" s="66">
        <v>6.4999999999999997E-3</v>
      </c>
      <c r="S31" s="66">
        <v>3.7000000000000002E-3</v>
      </c>
      <c r="T31" s="66">
        <v>5.0000000000000001E-4</v>
      </c>
    </row>
    <row r="32" spans="1:20">
      <c r="A32" t="s">
        <v>365</v>
      </c>
      <c r="B32" t="s">
        <v>366</v>
      </c>
      <c r="C32" t="s">
        <v>99</v>
      </c>
      <c r="D32" t="s">
        <v>122</v>
      </c>
      <c r="E32" t="s">
        <v>354</v>
      </c>
      <c r="F32" t="s">
        <v>337</v>
      </c>
      <c r="G32" t="s">
        <v>360</v>
      </c>
      <c r="H32" t="s">
        <v>209</v>
      </c>
      <c r="I32" t="s">
        <v>367</v>
      </c>
      <c r="J32" s="65">
        <v>0.9</v>
      </c>
      <c r="K32" t="s">
        <v>101</v>
      </c>
      <c r="L32" s="66">
        <v>5.8500000000000003E-2</v>
      </c>
      <c r="M32" s="66">
        <v>-7.6E-3</v>
      </c>
      <c r="N32" s="65">
        <v>1617655.76</v>
      </c>
      <c r="O32" s="65">
        <v>119.62</v>
      </c>
      <c r="P32" s="65">
        <v>0</v>
      </c>
      <c r="Q32" s="65">
        <v>1935.0398201119999</v>
      </c>
      <c r="R32" s="66">
        <v>3.3999999999999998E-3</v>
      </c>
      <c r="S32" s="66">
        <v>2.3999999999999998E-3</v>
      </c>
      <c r="T32" s="66">
        <v>2.9999999999999997E-4</v>
      </c>
    </row>
    <row r="33" spans="1:20">
      <c r="A33" s="67" t="s">
        <v>245</v>
      </c>
      <c r="B33" s="14"/>
      <c r="C33" s="14"/>
      <c r="D33" s="14"/>
      <c r="E33" s="14"/>
      <c r="J33" s="69">
        <v>5.36</v>
      </c>
      <c r="M33" s="68">
        <v>1.44E-2</v>
      </c>
      <c r="N33" s="69">
        <v>65828994.700000003</v>
      </c>
      <c r="P33" s="69">
        <v>0</v>
      </c>
      <c r="Q33" s="69">
        <v>71022.395780407998</v>
      </c>
      <c r="S33" s="68">
        <v>8.9099999999999999E-2</v>
      </c>
      <c r="T33" s="68">
        <v>1.15E-2</v>
      </c>
    </row>
    <row r="34" spans="1:20">
      <c r="A34" t="s">
        <v>368</v>
      </c>
      <c r="B34" t="s">
        <v>369</v>
      </c>
      <c r="C34" t="s">
        <v>99</v>
      </c>
      <c r="D34" t="s">
        <v>122</v>
      </c>
      <c r="E34" t="s">
        <v>370</v>
      </c>
      <c r="F34" t="s">
        <v>297</v>
      </c>
      <c r="G34" t="s">
        <v>208</v>
      </c>
      <c r="H34" t="s">
        <v>209</v>
      </c>
      <c r="I34" t="s">
        <v>371</v>
      </c>
      <c r="J34" s="65">
        <v>4.42</v>
      </c>
      <c r="K34" t="s">
        <v>101</v>
      </c>
      <c r="L34" s="66">
        <v>2.6800000000000001E-2</v>
      </c>
      <c r="M34" s="66">
        <v>9.4999999999999998E-3</v>
      </c>
      <c r="N34" s="65">
        <v>26212780.960000001</v>
      </c>
      <c r="O34" s="65">
        <v>110.03</v>
      </c>
      <c r="P34" s="65">
        <v>0</v>
      </c>
      <c r="Q34" s="65">
        <v>28841.922890287999</v>
      </c>
      <c r="R34" s="66">
        <v>1.2E-2</v>
      </c>
      <c r="S34" s="66">
        <v>3.6200000000000003E-2</v>
      </c>
      <c r="T34" s="66">
        <v>4.7000000000000002E-3</v>
      </c>
    </row>
    <row r="35" spans="1:20">
      <c r="A35" t="s">
        <v>372</v>
      </c>
      <c r="B35" t="s">
        <v>373</v>
      </c>
      <c r="C35" t="s">
        <v>99</v>
      </c>
      <c r="D35" t="s">
        <v>122</v>
      </c>
      <c r="E35" t="s">
        <v>310</v>
      </c>
      <c r="F35" t="s">
        <v>297</v>
      </c>
      <c r="G35" t="s">
        <v>208</v>
      </c>
      <c r="H35" t="s">
        <v>209</v>
      </c>
      <c r="I35" t="s">
        <v>374</v>
      </c>
      <c r="J35" s="65">
        <v>0.68</v>
      </c>
      <c r="K35" t="s">
        <v>101</v>
      </c>
      <c r="L35" s="66">
        <v>2.47E-2</v>
      </c>
      <c r="M35" s="66">
        <v>1.9E-3</v>
      </c>
      <c r="N35" s="65">
        <v>3100288</v>
      </c>
      <c r="O35" s="65">
        <v>102.34</v>
      </c>
      <c r="P35" s="65">
        <v>0</v>
      </c>
      <c r="Q35" s="65">
        <v>3172.8347392000001</v>
      </c>
      <c r="R35" s="66">
        <v>8.9999999999999998E-4</v>
      </c>
      <c r="S35" s="66">
        <v>4.0000000000000001E-3</v>
      </c>
      <c r="T35" s="66">
        <v>5.0000000000000001E-4</v>
      </c>
    </row>
    <row r="36" spans="1:20">
      <c r="A36" t="s">
        <v>375</v>
      </c>
      <c r="B36" t="s">
        <v>376</v>
      </c>
      <c r="C36" t="s">
        <v>99</v>
      </c>
      <c r="D36" t="s">
        <v>122</v>
      </c>
      <c r="E36" t="s">
        <v>377</v>
      </c>
      <c r="F36" t="s">
        <v>337</v>
      </c>
      <c r="G36" t="s">
        <v>355</v>
      </c>
      <c r="H36" t="s">
        <v>209</v>
      </c>
      <c r="I36" t="s">
        <v>356</v>
      </c>
      <c r="J36" s="65">
        <v>7.29</v>
      </c>
      <c r="K36" t="s">
        <v>101</v>
      </c>
      <c r="L36" s="66">
        <v>2.5499999999999998E-2</v>
      </c>
      <c r="M36" s="66">
        <v>2.1000000000000001E-2</v>
      </c>
      <c r="N36" s="65">
        <v>22403880.41</v>
      </c>
      <c r="O36" s="65">
        <v>104</v>
      </c>
      <c r="P36" s="65">
        <v>0</v>
      </c>
      <c r="Q36" s="65">
        <v>23300.0356264</v>
      </c>
      <c r="R36" s="66">
        <v>1.5299999999999999E-2</v>
      </c>
      <c r="S36" s="66">
        <v>2.92E-2</v>
      </c>
      <c r="T36" s="66">
        <v>3.8E-3</v>
      </c>
    </row>
    <row r="37" spans="1:20">
      <c r="A37" t="s">
        <v>378</v>
      </c>
      <c r="B37" t="s">
        <v>379</v>
      </c>
      <c r="C37" t="s">
        <v>99</v>
      </c>
      <c r="D37" t="s">
        <v>122</v>
      </c>
      <c r="E37" t="s">
        <v>380</v>
      </c>
      <c r="F37" t="s">
        <v>381</v>
      </c>
      <c r="G37" t="s">
        <v>355</v>
      </c>
      <c r="H37" t="s">
        <v>209</v>
      </c>
      <c r="I37" t="s">
        <v>382</v>
      </c>
      <c r="J37" s="65">
        <v>5.55</v>
      </c>
      <c r="K37" t="s">
        <v>101</v>
      </c>
      <c r="L37" s="66">
        <v>3.5200000000000002E-2</v>
      </c>
      <c r="M37" s="66">
        <v>1.4E-2</v>
      </c>
      <c r="N37" s="65">
        <v>11828000</v>
      </c>
      <c r="O37" s="65">
        <v>112.64</v>
      </c>
      <c r="P37" s="65">
        <v>0</v>
      </c>
      <c r="Q37" s="65">
        <v>13323.0592</v>
      </c>
      <c r="R37" s="66">
        <v>1.38E-2</v>
      </c>
      <c r="S37" s="66">
        <v>1.67E-2</v>
      </c>
      <c r="T37" s="66">
        <v>2.2000000000000001E-3</v>
      </c>
    </row>
    <row r="38" spans="1:20">
      <c r="A38" t="s">
        <v>383</v>
      </c>
      <c r="B38" t="s">
        <v>384</v>
      </c>
      <c r="C38" t="s">
        <v>99</v>
      </c>
      <c r="D38" t="s">
        <v>122</v>
      </c>
      <c r="E38" t="s">
        <v>385</v>
      </c>
      <c r="F38" t="s">
        <v>131</v>
      </c>
      <c r="G38" t="s">
        <v>386</v>
      </c>
      <c r="H38" t="s">
        <v>149</v>
      </c>
      <c r="I38" t="s">
        <v>387</v>
      </c>
      <c r="J38" s="65">
        <v>2.98</v>
      </c>
      <c r="K38" t="s">
        <v>101</v>
      </c>
      <c r="L38" s="66">
        <v>3.85E-2</v>
      </c>
      <c r="M38" s="66">
        <v>2.8299999999999999E-2</v>
      </c>
      <c r="N38" s="65">
        <v>2284045.33</v>
      </c>
      <c r="O38" s="65">
        <v>104.4</v>
      </c>
      <c r="P38" s="65">
        <v>0</v>
      </c>
      <c r="Q38" s="65">
        <v>2384.5433245200002</v>
      </c>
      <c r="R38" s="66">
        <v>1.4E-3</v>
      </c>
      <c r="S38" s="66">
        <v>3.0000000000000001E-3</v>
      </c>
      <c r="T38" s="66">
        <v>4.0000000000000002E-4</v>
      </c>
    </row>
    <row r="39" spans="1:20">
      <c r="A39" s="67" t="s">
        <v>291</v>
      </c>
      <c r="B39" s="14"/>
      <c r="C39" s="14"/>
      <c r="D39" s="14"/>
      <c r="E39" s="14"/>
      <c r="J39" s="69">
        <v>4.6500000000000004</v>
      </c>
      <c r="M39" s="68">
        <v>5.8099999999999999E-2</v>
      </c>
      <c r="N39" s="69">
        <v>19489028.539999999</v>
      </c>
      <c r="P39" s="69">
        <v>0</v>
      </c>
      <c r="Q39" s="69">
        <v>17968.098813252</v>
      </c>
      <c r="S39" s="68">
        <v>2.2499999999999999E-2</v>
      </c>
      <c r="T39" s="68">
        <v>2.8999999999999998E-3</v>
      </c>
    </row>
    <row r="40" spans="1:20">
      <c r="A40" t="s">
        <v>388</v>
      </c>
      <c r="B40" t="s">
        <v>389</v>
      </c>
      <c r="C40" t="s">
        <v>99</v>
      </c>
      <c r="D40" t="s">
        <v>122</v>
      </c>
      <c r="E40" t="s">
        <v>390</v>
      </c>
      <c r="F40" t="s">
        <v>391</v>
      </c>
      <c r="G40" t="s">
        <v>392</v>
      </c>
      <c r="H40" t="s">
        <v>149</v>
      </c>
      <c r="I40" t="s">
        <v>393</v>
      </c>
      <c r="J40" s="65">
        <v>4.6399999999999997</v>
      </c>
      <c r="K40" t="s">
        <v>101</v>
      </c>
      <c r="L40" s="66">
        <v>4.2999999999999997E-2</v>
      </c>
      <c r="M40" s="66">
        <v>6.0999999999999999E-2</v>
      </c>
      <c r="N40" s="65">
        <v>12707125.560000001</v>
      </c>
      <c r="O40" s="65">
        <v>93.4</v>
      </c>
      <c r="P40" s="65">
        <v>0</v>
      </c>
      <c r="Q40" s="65">
        <v>11868.455273039999</v>
      </c>
      <c r="R40" s="66">
        <v>9.4999999999999998E-3</v>
      </c>
      <c r="S40" s="66">
        <v>1.49E-2</v>
      </c>
      <c r="T40" s="66">
        <v>1.9E-3</v>
      </c>
    </row>
    <row r="41" spans="1:20">
      <c r="A41" t="s">
        <v>394</v>
      </c>
      <c r="B41" t="s">
        <v>395</v>
      </c>
      <c r="C41" t="s">
        <v>99</v>
      </c>
      <c r="D41" t="s">
        <v>122</v>
      </c>
      <c r="E41" t="s">
        <v>396</v>
      </c>
      <c r="F41" t="s">
        <v>397</v>
      </c>
      <c r="G41" t="s">
        <v>398</v>
      </c>
      <c r="H41" t="s">
        <v>149</v>
      </c>
      <c r="I41" t="s">
        <v>399</v>
      </c>
      <c r="J41" s="65">
        <v>4.68</v>
      </c>
      <c r="K41" t="s">
        <v>101</v>
      </c>
      <c r="L41" s="66">
        <v>4.6899999999999997E-2</v>
      </c>
      <c r="M41" s="66">
        <v>5.2600000000000001E-2</v>
      </c>
      <c r="N41" s="65">
        <v>6781902.9800000004</v>
      </c>
      <c r="O41" s="65">
        <v>89.94</v>
      </c>
      <c r="P41" s="65">
        <v>0</v>
      </c>
      <c r="Q41" s="65">
        <v>6099.6435402119996</v>
      </c>
      <c r="R41" s="66">
        <v>4.0000000000000001E-3</v>
      </c>
      <c r="S41" s="66">
        <v>7.7000000000000002E-3</v>
      </c>
      <c r="T41" s="66">
        <v>1E-3</v>
      </c>
    </row>
    <row r="42" spans="1:20">
      <c r="A42" s="67" t="s">
        <v>400</v>
      </c>
      <c r="B42" s="14"/>
      <c r="C42" s="14"/>
      <c r="D42" s="14"/>
      <c r="E42" s="14"/>
      <c r="J42" s="69">
        <v>0</v>
      </c>
      <c r="M42" s="68">
        <v>0</v>
      </c>
      <c r="N42" s="69">
        <v>0</v>
      </c>
      <c r="P42" s="69">
        <v>0</v>
      </c>
      <c r="Q42" s="69">
        <v>0</v>
      </c>
      <c r="S42" s="68">
        <v>0</v>
      </c>
      <c r="T42" s="68">
        <v>0</v>
      </c>
    </row>
    <row r="43" spans="1:20">
      <c r="A43" t="s">
        <v>222</v>
      </c>
      <c r="B43" t="s">
        <v>222</v>
      </c>
      <c r="C43" s="14"/>
      <c r="D43" s="14"/>
      <c r="E43" s="14"/>
      <c r="F43" t="s">
        <v>222</v>
      </c>
      <c r="G43" t="s">
        <v>222</v>
      </c>
      <c r="J43" s="65">
        <v>0</v>
      </c>
      <c r="K43" t="s">
        <v>222</v>
      </c>
      <c r="L43" s="66">
        <v>0</v>
      </c>
      <c r="M43" s="66">
        <v>0</v>
      </c>
      <c r="N43" s="65">
        <v>0</v>
      </c>
      <c r="O43" s="65">
        <v>0</v>
      </c>
      <c r="Q43" s="65">
        <v>0</v>
      </c>
      <c r="R43" s="66">
        <v>0</v>
      </c>
      <c r="S43" s="66">
        <v>0</v>
      </c>
      <c r="T43" s="66">
        <v>0</v>
      </c>
    </row>
    <row r="44" spans="1:20">
      <c r="A44" s="67" t="s">
        <v>227</v>
      </c>
      <c r="B44" s="14"/>
      <c r="C44" s="14"/>
      <c r="D44" s="14"/>
      <c r="E44" s="14"/>
      <c r="J44" s="69">
        <v>6.18</v>
      </c>
      <c r="M44" s="68">
        <v>3.5099999999999999E-2</v>
      </c>
      <c r="N44" s="69">
        <v>37607085.780000001</v>
      </c>
      <c r="P44" s="69">
        <v>653.67068749999999</v>
      </c>
      <c r="Q44" s="69">
        <v>125835.10858865462</v>
      </c>
      <c r="S44" s="68">
        <v>0.1578</v>
      </c>
      <c r="T44" s="68">
        <v>2.0500000000000001E-2</v>
      </c>
    </row>
    <row r="45" spans="1:20">
      <c r="A45" s="67" t="s">
        <v>292</v>
      </c>
      <c r="B45" s="14"/>
      <c r="C45" s="14"/>
      <c r="D45" s="14"/>
      <c r="E45" s="14"/>
      <c r="J45" s="69">
        <v>14.61</v>
      </c>
      <c r="M45" s="68">
        <v>5.33E-2</v>
      </c>
      <c r="N45" s="69">
        <v>9875000</v>
      </c>
      <c r="P45" s="69">
        <v>653.67068749999999</v>
      </c>
      <c r="Q45" s="69">
        <v>28053.951588749998</v>
      </c>
      <c r="S45" s="68">
        <v>3.5200000000000002E-2</v>
      </c>
      <c r="T45" s="68">
        <v>4.5999999999999999E-3</v>
      </c>
    </row>
    <row r="46" spans="1:20">
      <c r="A46" t="s">
        <v>401</v>
      </c>
      <c r="B46" t="s">
        <v>402</v>
      </c>
      <c r="C46" t="s">
        <v>403</v>
      </c>
      <c r="D46" t="s">
        <v>309</v>
      </c>
      <c r="E46" t="s">
        <v>404</v>
      </c>
      <c r="F46" t="s">
        <v>405</v>
      </c>
      <c r="G46" t="s">
        <v>406</v>
      </c>
      <c r="H46" t="s">
        <v>407</v>
      </c>
      <c r="I46" t="s">
        <v>408</v>
      </c>
      <c r="J46" s="65">
        <v>14.61</v>
      </c>
      <c r="K46" t="s">
        <v>105</v>
      </c>
      <c r="L46" s="66">
        <v>4.1000000000000002E-2</v>
      </c>
      <c r="M46" s="66">
        <v>5.33E-2</v>
      </c>
      <c r="N46" s="65">
        <v>9875000</v>
      </c>
      <c r="O46" s="65">
        <v>85.930999999999997</v>
      </c>
      <c r="P46" s="65">
        <v>653.67068749999999</v>
      </c>
      <c r="Q46" s="65">
        <v>28053.951588749998</v>
      </c>
      <c r="R46" s="66">
        <v>4.8999999999999998E-3</v>
      </c>
      <c r="S46" s="66">
        <v>3.5200000000000002E-2</v>
      </c>
      <c r="T46" s="66">
        <v>4.5999999999999999E-3</v>
      </c>
    </row>
    <row r="47" spans="1:20">
      <c r="A47" s="67" t="s">
        <v>293</v>
      </c>
      <c r="B47" s="14"/>
      <c r="C47" s="14"/>
      <c r="D47" s="14"/>
      <c r="E47" s="14"/>
      <c r="J47" s="69">
        <v>3.76</v>
      </c>
      <c r="M47" s="68">
        <v>2.9899999999999999E-2</v>
      </c>
      <c r="N47" s="69">
        <v>27732085.780000001</v>
      </c>
      <c r="P47" s="69">
        <v>0</v>
      </c>
      <c r="Q47" s="69">
        <v>97781.156999904619</v>
      </c>
      <c r="S47" s="68">
        <v>0.1226</v>
      </c>
      <c r="T47" s="68">
        <v>1.5900000000000001E-2</v>
      </c>
    </row>
    <row r="48" spans="1:20">
      <c r="A48" t="s">
        <v>409</v>
      </c>
      <c r="B48" t="s">
        <v>410</v>
      </c>
      <c r="C48" t="s">
        <v>411</v>
      </c>
      <c r="D48" t="s">
        <v>309</v>
      </c>
      <c r="E48" t="s">
        <v>412</v>
      </c>
      <c r="F48" t="s">
        <v>413</v>
      </c>
      <c r="G48" t="s">
        <v>414</v>
      </c>
      <c r="H48" t="s">
        <v>407</v>
      </c>
      <c r="I48" t="s">
        <v>415</v>
      </c>
      <c r="J48" s="65">
        <v>6.83</v>
      </c>
      <c r="K48" t="s">
        <v>109</v>
      </c>
      <c r="L48" s="66">
        <v>1.7500000000000002E-2</v>
      </c>
      <c r="M48" s="66">
        <v>6.1000000000000004E-3</v>
      </c>
      <c r="N48" s="65">
        <v>2115000</v>
      </c>
      <c r="O48" s="65">
        <v>109.16916666666667</v>
      </c>
      <c r="P48" s="65">
        <v>0</v>
      </c>
      <c r="Q48" s="65">
        <v>8626.1545409999999</v>
      </c>
      <c r="R48" s="66">
        <v>3.5000000000000001E-3</v>
      </c>
      <c r="S48" s="66">
        <v>1.0800000000000001E-2</v>
      </c>
      <c r="T48" s="66">
        <v>1.4E-3</v>
      </c>
    </row>
    <row r="49" spans="1:20">
      <c r="A49" t="s">
        <v>416</v>
      </c>
      <c r="B49" t="s">
        <v>417</v>
      </c>
      <c r="C49" t="s">
        <v>403</v>
      </c>
      <c r="D49" t="s">
        <v>309</v>
      </c>
      <c r="E49" t="s">
        <v>418</v>
      </c>
      <c r="F49" t="s">
        <v>413</v>
      </c>
      <c r="G49" t="s">
        <v>419</v>
      </c>
      <c r="H49" t="s">
        <v>281</v>
      </c>
      <c r="I49" t="s">
        <v>415</v>
      </c>
      <c r="J49" s="65">
        <v>2.63</v>
      </c>
      <c r="K49" t="s">
        <v>105</v>
      </c>
      <c r="L49" s="66">
        <v>4.6300000000000001E-2</v>
      </c>
      <c r="M49" s="66">
        <v>1.7399999999999999E-2</v>
      </c>
      <c r="N49" s="65">
        <v>1675000</v>
      </c>
      <c r="O49" s="65">
        <v>108.80054166567164</v>
      </c>
      <c r="P49" s="65">
        <v>0</v>
      </c>
      <c r="Q49" s="65">
        <v>5884.5588963941</v>
      </c>
      <c r="R49" s="66">
        <v>4.1999999999999997E-3</v>
      </c>
      <c r="S49" s="66">
        <v>7.4000000000000003E-3</v>
      </c>
      <c r="T49" s="66">
        <v>1E-3</v>
      </c>
    </row>
    <row r="50" spans="1:20">
      <c r="A50" t="s">
        <v>420</v>
      </c>
      <c r="B50" t="s">
        <v>421</v>
      </c>
      <c r="C50" t="s">
        <v>122</v>
      </c>
      <c r="D50" t="s">
        <v>309</v>
      </c>
      <c r="E50" t="s">
        <v>422</v>
      </c>
      <c r="F50" t="s">
        <v>413</v>
      </c>
      <c r="G50" t="s">
        <v>419</v>
      </c>
      <c r="H50" t="s">
        <v>281</v>
      </c>
      <c r="I50" t="s">
        <v>423</v>
      </c>
      <c r="J50" s="65">
        <v>3.19</v>
      </c>
      <c r="K50" t="s">
        <v>105</v>
      </c>
      <c r="L50" s="66">
        <v>3.7499999999999999E-2</v>
      </c>
      <c r="M50" s="66">
        <v>1.9199999999999998E-2</v>
      </c>
      <c r="N50" s="65">
        <v>1315000</v>
      </c>
      <c r="O50" s="65">
        <v>106.45283333079848</v>
      </c>
      <c r="P50" s="65">
        <v>0</v>
      </c>
      <c r="Q50" s="65">
        <v>4520.1310145506995</v>
      </c>
      <c r="R50" s="66">
        <v>3.7000000000000002E-3</v>
      </c>
      <c r="S50" s="66">
        <v>5.7000000000000002E-3</v>
      </c>
      <c r="T50" s="66">
        <v>6.9999999999999999E-4</v>
      </c>
    </row>
    <row r="51" spans="1:20">
      <c r="A51" t="s">
        <v>424</v>
      </c>
      <c r="B51" t="s">
        <v>425</v>
      </c>
      <c r="C51" t="s">
        <v>122</v>
      </c>
      <c r="D51" t="s">
        <v>309</v>
      </c>
      <c r="E51" t="s">
        <v>426</v>
      </c>
      <c r="F51" t="s">
        <v>413</v>
      </c>
      <c r="G51" t="s">
        <v>427</v>
      </c>
      <c r="H51" t="s">
        <v>407</v>
      </c>
      <c r="I51" t="s">
        <v>428</v>
      </c>
      <c r="J51" s="65">
        <v>3.58</v>
      </c>
      <c r="K51" t="s">
        <v>105</v>
      </c>
      <c r="L51" s="66">
        <v>3.2500000000000001E-2</v>
      </c>
      <c r="M51" s="66">
        <v>1.8599999999999998E-2</v>
      </c>
      <c r="N51" s="65">
        <v>2750000</v>
      </c>
      <c r="O51" s="65">
        <v>105.77208333454546</v>
      </c>
      <c r="P51" s="65">
        <v>0</v>
      </c>
      <c r="Q51" s="65">
        <v>9392.2965698992994</v>
      </c>
      <c r="R51" s="66">
        <v>2.2000000000000001E-3</v>
      </c>
      <c r="S51" s="66">
        <v>1.18E-2</v>
      </c>
      <c r="T51" s="66">
        <v>1.5E-3</v>
      </c>
    </row>
    <row r="52" spans="1:20">
      <c r="A52" t="s">
        <v>429</v>
      </c>
      <c r="B52" t="s">
        <v>430</v>
      </c>
      <c r="C52" t="s">
        <v>122</v>
      </c>
      <c r="D52" t="s">
        <v>309</v>
      </c>
      <c r="E52" t="s">
        <v>418</v>
      </c>
      <c r="F52" t="s">
        <v>413</v>
      </c>
      <c r="G52" t="s">
        <v>419</v>
      </c>
      <c r="H52" t="s">
        <v>281</v>
      </c>
      <c r="I52" t="s">
        <v>408</v>
      </c>
      <c r="J52" s="65">
        <v>3.07</v>
      </c>
      <c r="K52" t="s">
        <v>105</v>
      </c>
      <c r="L52" s="66">
        <v>4.1300000000000003E-2</v>
      </c>
      <c r="M52" s="66">
        <v>1.4999999999999999E-2</v>
      </c>
      <c r="N52" s="65">
        <v>675000</v>
      </c>
      <c r="O52" s="65">
        <v>107.36004167407407</v>
      </c>
      <c r="P52" s="65">
        <v>0</v>
      </c>
      <c r="Q52" s="65">
        <v>2339.9926283177001</v>
      </c>
      <c r="R52" s="66">
        <v>1.4E-3</v>
      </c>
      <c r="S52" s="66">
        <v>2.8999999999999998E-3</v>
      </c>
      <c r="T52" s="66">
        <v>4.0000000000000002E-4</v>
      </c>
    </row>
    <row r="53" spans="1:20">
      <c r="A53" t="s">
        <v>431</v>
      </c>
      <c r="B53" t="s">
        <v>432</v>
      </c>
      <c r="C53" t="s">
        <v>433</v>
      </c>
      <c r="D53" t="s">
        <v>309</v>
      </c>
      <c r="E53" t="s">
        <v>434</v>
      </c>
      <c r="F53" t="s">
        <v>435</v>
      </c>
      <c r="G53" t="s">
        <v>427</v>
      </c>
      <c r="H53" t="s">
        <v>407</v>
      </c>
      <c r="I53" t="s">
        <v>436</v>
      </c>
      <c r="J53" s="65">
        <v>1.99</v>
      </c>
      <c r="K53" t="s">
        <v>109</v>
      </c>
      <c r="L53" s="66">
        <v>2.5000000000000001E-2</v>
      </c>
      <c r="M53" s="66">
        <v>1.09E-2</v>
      </c>
      <c r="N53" s="65">
        <v>1600000</v>
      </c>
      <c r="O53" s="65">
        <v>105.20209453125</v>
      </c>
      <c r="P53" s="65">
        <v>0</v>
      </c>
      <c r="Q53" s="65">
        <v>6288.5604026999999</v>
      </c>
      <c r="R53" s="66">
        <v>4.5999999999999999E-3</v>
      </c>
      <c r="S53" s="66">
        <v>7.9000000000000008E-3</v>
      </c>
      <c r="T53" s="66">
        <v>1E-3</v>
      </c>
    </row>
    <row r="54" spans="1:20">
      <c r="A54" t="s">
        <v>437</v>
      </c>
      <c r="B54" t="s">
        <v>438</v>
      </c>
      <c r="C54" t="s">
        <v>122</v>
      </c>
      <c r="D54" t="s">
        <v>309</v>
      </c>
      <c r="E54" t="s">
        <v>439</v>
      </c>
      <c r="F54" t="s">
        <v>413</v>
      </c>
      <c r="G54" t="s">
        <v>427</v>
      </c>
      <c r="H54" t="s">
        <v>407</v>
      </c>
      <c r="I54" t="s">
        <v>408</v>
      </c>
      <c r="J54" s="65">
        <v>3.57</v>
      </c>
      <c r="K54" t="s">
        <v>105</v>
      </c>
      <c r="L54" s="66">
        <v>3.7499999999999999E-2</v>
      </c>
      <c r="M54" s="66">
        <v>2.3300000000000001E-2</v>
      </c>
      <c r="N54" s="65">
        <v>1700000</v>
      </c>
      <c r="O54" s="65">
        <v>105.89733333529412</v>
      </c>
      <c r="P54" s="65">
        <v>0</v>
      </c>
      <c r="Q54" s="65">
        <v>5813.0223187743004</v>
      </c>
      <c r="R54" s="66">
        <v>3.3999999999999998E-3</v>
      </c>
      <c r="S54" s="66">
        <v>7.3000000000000001E-3</v>
      </c>
      <c r="T54" s="66">
        <v>8.9999999999999998E-4</v>
      </c>
    </row>
    <row r="55" spans="1:20">
      <c r="A55" t="s">
        <v>440</v>
      </c>
      <c r="B55" t="s">
        <v>441</v>
      </c>
      <c r="C55" t="s">
        <v>122</v>
      </c>
      <c r="D55" t="s">
        <v>309</v>
      </c>
      <c r="E55" t="s">
        <v>442</v>
      </c>
      <c r="F55" t="s">
        <v>443</v>
      </c>
      <c r="G55" t="s">
        <v>427</v>
      </c>
      <c r="H55" t="s">
        <v>407</v>
      </c>
      <c r="I55" t="s">
        <v>444</v>
      </c>
      <c r="J55" s="65">
        <v>0.47</v>
      </c>
      <c r="K55" t="s">
        <v>109</v>
      </c>
      <c r="L55" s="66">
        <v>2.5000000000000001E-2</v>
      </c>
      <c r="M55" s="66">
        <v>6.1000000000000004E-3</v>
      </c>
      <c r="N55" s="65">
        <v>1650000</v>
      </c>
      <c r="O55" s="65">
        <v>102.20744444242425</v>
      </c>
      <c r="P55" s="65">
        <v>0</v>
      </c>
      <c r="Q55" s="65">
        <v>6300.4757052087998</v>
      </c>
      <c r="R55" s="66">
        <v>1.5E-3</v>
      </c>
      <c r="S55" s="66">
        <v>7.9000000000000008E-3</v>
      </c>
      <c r="T55" s="66">
        <v>1E-3</v>
      </c>
    </row>
    <row r="56" spans="1:20">
      <c r="A56" t="s">
        <v>445</v>
      </c>
      <c r="B56" t="s">
        <v>446</v>
      </c>
      <c r="C56" t="s">
        <v>122</v>
      </c>
      <c r="D56" t="s">
        <v>309</v>
      </c>
      <c r="E56" t="s">
        <v>447</v>
      </c>
      <c r="F56" t="s">
        <v>448</v>
      </c>
      <c r="G56" t="s">
        <v>449</v>
      </c>
      <c r="H56" t="s">
        <v>281</v>
      </c>
      <c r="I56" t="s">
        <v>450</v>
      </c>
      <c r="J56" s="65">
        <v>2.5499999999999998</v>
      </c>
      <c r="K56" t="s">
        <v>105</v>
      </c>
      <c r="L56" s="66">
        <v>5.5E-2</v>
      </c>
      <c r="M56" s="66">
        <v>0.1118</v>
      </c>
      <c r="N56" s="65">
        <v>1750000</v>
      </c>
      <c r="O56" s="65">
        <v>89.126577777142856</v>
      </c>
      <c r="P56" s="65">
        <v>0</v>
      </c>
      <c r="Q56" s="65">
        <v>5036.3200937418997</v>
      </c>
      <c r="R56" s="66">
        <v>4.7999999999999996E-3</v>
      </c>
      <c r="S56" s="66">
        <v>6.3E-3</v>
      </c>
      <c r="T56" s="66">
        <v>8.0000000000000004E-4</v>
      </c>
    </row>
    <row r="57" spans="1:20">
      <c r="A57" t="s">
        <v>451</v>
      </c>
      <c r="B57" t="s">
        <v>452</v>
      </c>
      <c r="C57" t="s">
        <v>403</v>
      </c>
      <c r="D57" t="s">
        <v>309</v>
      </c>
      <c r="E57" t="s">
        <v>453</v>
      </c>
      <c r="F57" t="s">
        <v>405</v>
      </c>
      <c r="G57" t="s">
        <v>454</v>
      </c>
      <c r="H57" t="s">
        <v>407</v>
      </c>
      <c r="I57" t="s">
        <v>408</v>
      </c>
      <c r="J57" s="65">
        <v>2.65</v>
      </c>
      <c r="K57" t="s">
        <v>109</v>
      </c>
      <c r="L57" s="66">
        <v>3.7499999999999999E-2</v>
      </c>
      <c r="M57" s="66">
        <v>1.89E-2</v>
      </c>
      <c r="N57" s="65">
        <v>3100000</v>
      </c>
      <c r="O57" s="65">
        <v>105.85708333225807</v>
      </c>
      <c r="P57" s="65">
        <v>0</v>
      </c>
      <c r="Q57" s="65">
        <v>12259.9439632088</v>
      </c>
      <c r="R57" s="66">
        <v>2.0999999999999999E-3</v>
      </c>
      <c r="S57" s="66">
        <v>1.54E-2</v>
      </c>
      <c r="T57" s="66">
        <v>2E-3</v>
      </c>
    </row>
    <row r="58" spans="1:20">
      <c r="A58" t="s">
        <v>455</v>
      </c>
      <c r="B58" t="s">
        <v>456</v>
      </c>
      <c r="C58" t="s">
        <v>122</v>
      </c>
      <c r="D58" t="s">
        <v>309</v>
      </c>
      <c r="E58" t="s">
        <v>457</v>
      </c>
      <c r="F58" t="s">
        <v>458</v>
      </c>
      <c r="G58" t="s">
        <v>449</v>
      </c>
      <c r="H58" t="s">
        <v>281</v>
      </c>
      <c r="I58" t="s">
        <v>459</v>
      </c>
      <c r="J58" s="65">
        <v>6.9</v>
      </c>
      <c r="K58" t="s">
        <v>105</v>
      </c>
      <c r="L58" s="66">
        <v>3.9E-2</v>
      </c>
      <c r="M58" s="66">
        <v>3.2300000000000002E-2</v>
      </c>
      <c r="N58" s="65">
        <v>1750000</v>
      </c>
      <c r="O58" s="65">
        <v>106.67449999999999</v>
      </c>
      <c r="P58" s="65">
        <v>0</v>
      </c>
      <c r="Q58" s="65">
        <v>6027.9093087499996</v>
      </c>
      <c r="R58" s="66">
        <v>5.0000000000000001E-3</v>
      </c>
      <c r="S58" s="66">
        <v>7.6E-3</v>
      </c>
      <c r="T58" s="66">
        <v>1E-3</v>
      </c>
    </row>
    <row r="59" spans="1:20">
      <c r="A59" t="s">
        <v>460</v>
      </c>
      <c r="B59" t="s">
        <v>461</v>
      </c>
      <c r="C59" t="s">
        <v>403</v>
      </c>
      <c r="D59" t="s">
        <v>309</v>
      </c>
      <c r="E59" t="s">
        <v>462</v>
      </c>
      <c r="F59" t="s">
        <v>463</v>
      </c>
      <c r="G59" t="s">
        <v>464</v>
      </c>
      <c r="H59" t="s">
        <v>281</v>
      </c>
      <c r="I59" t="s">
        <v>408</v>
      </c>
      <c r="J59" s="65">
        <v>1.1000000000000001</v>
      </c>
      <c r="K59" t="s">
        <v>105</v>
      </c>
      <c r="L59" s="66">
        <v>3.7499999999999999E-2</v>
      </c>
      <c r="M59" s="66">
        <v>2.1399999999999999E-2</v>
      </c>
      <c r="N59" s="65">
        <v>1637714</v>
      </c>
      <c r="O59" s="65">
        <v>103.19083333231565</v>
      </c>
      <c r="P59" s="65">
        <v>0</v>
      </c>
      <c r="Q59" s="65">
        <v>5456.9154684417999</v>
      </c>
      <c r="R59" s="66">
        <v>4.0000000000000001E-3</v>
      </c>
      <c r="S59" s="66">
        <v>6.7999999999999996E-3</v>
      </c>
      <c r="T59" s="66">
        <v>8.9999999999999998E-4</v>
      </c>
    </row>
    <row r="60" spans="1:20">
      <c r="A60" t="s">
        <v>465</v>
      </c>
      <c r="B60" t="s">
        <v>466</v>
      </c>
      <c r="C60" t="s">
        <v>122</v>
      </c>
      <c r="D60" t="s">
        <v>309</v>
      </c>
      <c r="E60" t="s">
        <v>467</v>
      </c>
      <c r="F60" t="s">
        <v>448</v>
      </c>
      <c r="G60" t="s">
        <v>468</v>
      </c>
      <c r="H60" t="s">
        <v>281</v>
      </c>
      <c r="I60" t="s">
        <v>469</v>
      </c>
      <c r="J60" s="65">
        <v>7.18</v>
      </c>
      <c r="K60" t="s">
        <v>105</v>
      </c>
      <c r="L60" s="66">
        <v>5.9499999999999997E-2</v>
      </c>
      <c r="M60" s="66">
        <v>6.54E-2</v>
      </c>
      <c r="N60" s="65">
        <v>703371.78</v>
      </c>
      <c r="O60" s="65">
        <v>97.641722217317479</v>
      </c>
      <c r="P60" s="65">
        <v>0</v>
      </c>
      <c r="Q60" s="65">
        <v>2217.62656793222</v>
      </c>
      <c r="R60" s="66">
        <v>2.0000000000000001E-4</v>
      </c>
      <c r="S60" s="66">
        <v>2.8E-3</v>
      </c>
      <c r="T60" s="66">
        <v>4.0000000000000002E-4</v>
      </c>
    </row>
    <row r="61" spans="1:20">
      <c r="A61" t="s">
        <v>470</v>
      </c>
      <c r="B61" t="s">
        <v>471</v>
      </c>
      <c r="C61" t="s">
        <v>122</v>
      </c>
      <c r="D61" t="s">
        <v>309</v>
      </c>
      <c r="E61" t="s">
        <v>467</v>
      </c>
      <c r="F61" t="s">
        <v>448</v>
      </c>
      <c r="G61" t="s">
        <v>468</v>
      </c>
      <c r="H61" t="s">
        <v>281</v>
      </c>
      <c r="I61" t="s">
        <v>469</v>
      </c>
      <c r="J61" s="65">
        <v>6.43</v>
      </c>
      <c r="K61" t="s">
        <v>105</v>
      </c>
      <c r="L61" s="66">
        <v>6.8400000000000002E-2</v>
      </c>
      <c r="M61" s="66">
        <v>6.5000000000000002E-2</v>
      </c>
      <c r="N61" s="65">
        <v>2850000</v>
      </c>
      <c r="O61" s="65">
        <v>104.044</v>
      </c>
      <c r="P61" s="65">
        <v>0</v>
      </c>
      <c r="Q61" s="65">
        <v>9574.8051660000001</v>
      </c>
      <c r="R61" s="66">
        <v>5.9999999999999995E-4</v>
      </c>
      <c r="S61" s="66">
        <v>1.2E-2</v>
      </c>
      <c r="T61" s="66">
        <v>1.6000000000000001E-3</v>
      </c>
    </row>
    <row r="62" spans="1:20">
      <c r="A62" t="s">
        <v>472</v>
      </c>
      <c r="B62" t="s">
        <v>473</v>
      </c>
      <c r="C62" t="s">
        <v>122</v>
      </c>
      <c r="D62" t="s">
        <v>309</v>
      </c>
      <c r="E62" t="s">
        <v>467</v>
      </c>
      <c r="F62" t="s">
        <v>448</v>
      </c>
      <c r="G62" t="s">
        <v>468</v>
      </c>
      <c r="H62" t="s">
        <v>281</v>
      </c>
      <c r="I62" t="s">
        <v>474</v>
      </c>
      <c r="J62" s="65">
        <v>3.94</v>
      </c>
      <c r="K62" t="s">
        <v>105</v>
      </c>
      <c r="L62" s="66">
        <v>4.4999999999999998E-2</v>
      </c>
      <c r="M62" s="66">
        <v>4.4499999999999998E-2</v>
      </c>
      <c r="N62" s="65">
        <v>2461000</v>
      </c>
      <c r="O62" s="65">
        <v>101.20650000000001</v>
      </c>
      <c r="P62" s="65">
        <v>0</v>
      </c>
      <c r="Q62" s="65">
        <v>8042.4443549850002</v>
      </c>
      <c r="R62" s="66">
        <v>1.8E-3</v>
      </c>
      <c r="S62" s="66">
        <v>1.01E-2</v>
      </c>
      <c r="T62" s="66">
        <v>1.2999999999999999E-3</v>
      </c>
    </row>
    <row r="63" spans="1:20">
      <c r="A63" s="81" t="s">
        <v>229</v>
      </c>
      <c r="B63" s="14"/>
      <c r="C63" s="14"/>
      <c r="D63" s="14"/>
      <c r="E63" s="14"/>
    </row>
    <row r="64" spans="1:20">
      <c r="A64" s="81" t="s">
        <v>286</v>
      </c>
      <c r="B64" s="14"/>
      <c r="C64" s="14"/>
      <c r="D64" s="14"/>
      <c r="E64" s="14"/>
    </row>
    <row r="65" spans="1:5">
      <c r="A65" s="81" t="s">
        <v>287</v>
      </c>
      <c r="B65" s="14"/>
      <c r="C65" s="14"/>
      <c r="D65" s="14"/>
      <c r="E65" s="14"/>
    </row>
    <row r="66" spans="1:5">
      <c r="A66" s="81" t="s">
        <v>288</v>
      </c>
      <c r="B66" s="14"/>
      <c r="C66" s="14"/>
      <c r="D66" s="14"/>
      <c r="E66" s="14"/>
    </row>
    <row r="67" spans="1:5">
      <c r="A67" s="81" t="s">
        <v>289</v>
      </c>
      <c r="B67" s="14"/>
      <c r="C67" s="14"/>
      <c r="D67" s="14"/>
      <c r="E67" s="14"/>
    </row>
    <row r="68" spans="1:5" hidden="1">
      <c r="B68" s="14"/>
      <c r="C68" s="14"/>
      <c r="D68" s="14"/>
      <c r="E68" s="14"/>
    </row>
    <row r="69" spans="1:5" hidden="1">
      <c r="B69" s="14"/>
      <c r="C69" s="14"/>
      <c r="D69" s="14"/>
      <c r="E69" s="14"/>
    </row>
    <row r="70" spans="1:5" hidden="1">
      <c r="B70" s="14"/>
      <c r="C70" s="14"/>
      <c r="D70" s="14"/>
      <c r="E70" s="14"/>
    </row>
    <row r="71" spans="1:5" hidden="1">
      <c r="B71" s="14"/>
      <c r="C71" s="14"/>
      <c r="D71" s="14"/>
      <c r="E71" s="14"/>
    </row>
    <row r="72" spans="1:5" hidden="1">
      <c r="B72" s="14"/>
      <c r="C72" s="14"/>
      <c r="D72" s="14"/>
      <c r="E72" s="14"/>
    </row>
    <row r="73" spans="1:5" hidden="1">
      <c r="B73" s="14"/>
      <c r="C73" s="14"/>
      <c r="D73" s="14"/>
      <c r="E73" s="14"/>
    </row>
    <row r="74" spans="1:5" hidden="1">
      <c r="B74" s="14"/>
      <c r="C74" s="14"/>
      <c r="D74" s="14"/>
      <c r="E74" s="14"/>
    </row>
    <row r="75" spans="1:5" hidden="1">
      <c r="B75" s="14"/>
      <c r="C75" s="14"/>
      <c r="D75" s="14"/>
      <c r="E75" s="14"/>
    </row>
    <row r="76" spans="1:5" hidden="1">
      <c r="B76" s="14"/>
      <c r="C76" s="14"/>
      <c r="D76" s="14"/>
      <c r="E76" s="14"/>
    </row>
    <row r="77" spans="1:5" hidden="1">
      <c r="B77" s="14"/>
      <c r="C77" s="14"/>
      <c r="D77" s="14"/>
      <c r="E77" s="14"/>
    </row>
    <row r="78" spans="1:5" hidden="1">
      <c r="B78" s="14"/>
      <c r="C78" s="14"/>
      <c r="D78" s="14"/>
      <c r="E78" s="14"/>
    </row>
    <row r="79" spans="1:5" hidden="1">
      <c r="B79" s="14"/>
      <c r="C79" s="14"/>
      <c r="D79" s="14"/>
      <c r="E79" s="14"/>
    </row>
    <row r="80" spans="1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39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15.570312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BI5" s="16"/>
    </row>
    <row r="6" spans="1:61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E6" s="16"/>
      <c r="BI6" s="16"/>
    </row>
    <row r="7" spans="1:61" s="16" customFormat="1" ht="20.25">
      <c r="A7" s="40" t="s">
        <v>47</v>
      </c>
      <c r="B7" s="41" t="s">
        <v>48</v>
      </c>
      <c r="C7" s="98" t="s">
        <v>69</v>
      </c>
      <c r="D7" s="98" t="s">
        <v>82</v>
      </c>
      <c r="E7" s="98" t="s">
        <v>49</v>
      </c>
      <c r="F7" s="98" t="s">
        <v>83</v>
      </c>
      <c r="G7" s="98" t="s">
        <v>52</v>
      </c>
      <c r="H7" s="89" t="s">
        <v>186</v>
      </c>
      <c r="I7" s="89" t="s">
        <v>187</v>
      </c>
      <c r="J7" s="89" t="s">
        <v>191</v>
      </c>
      <c r="K7" s="89" t="s">
        <v>55</v>
      </c>
      <c r="L7" s="89" t="s">
        <v>72</v>
      </c>
      <c r="M7" s="89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17427639.93</v>
      </c>
      <c r="I10" s="7"/>
      <c r="J10" s="63">
        <v>1591.7787499999999</v>
      </c>
      <c r="K10" s="63">
        <v>1780922.2011666175</v>
      </c>
      <c r="L10" s="7"/>
      <c r="M10" s="64">
        <v>1</v>
      </c>
      <c r="N10" s="64">
        <v>0.28949999999999998</v>
      </c>
      <c r="BE10" s="14"/>
      <c r="BF10" s="16"/>
      <c r="BG10" s="14"/>
      <c r="BI10" s="14"/>
    </row>
    <row r="11" spans="1:61">
      <c r="A11" s="67" t="s">
        <v>203</v>
      </c>
      <c r="D11" s="14"/>
      <c r="E11" s="14"/>
      <c r="F11" s="14"/>
      <c r="H11" s="69">
        <v>13760074.93</v>
      </c>
      <c r="J11" s="69">
        <v>1296.4048600000001</v>
      </c>
      <c r="K11" s="69">
        <v>461835.55000974739</v>
      </c>
      <c r="M11" s="68">
        <v>0.25929999999999997</v>
      </c>
      <c r="N11" s="68">
        <v>7.51E-2</v>
      </c>
    </row>
    <row r="12" spans="1:61">
      <c r="A12" s="67" t="s">
        <v>475</v>
      </c>
      <c r="D12" s="14"/>
      <c r="E12" s="14"/>
      <c r="F12" s="14"/>
      <c r="H12" s="69">
        <v>8542219.7899999991</v>
      </c>
      <c r="J12" s="69">
        <v>0</v>
      </c>
      <c r="K12" s="69">
        <v>305891.86863145739</v>
      </c>
      <c r="M12" s="68">
        <v>0.17180000000000001</v>
      </c>
      <c r="N12" s="68">
        <v>4.9700000000000001E-2</v>
      </c>
    </row>
    <row r="13" spans="1:61">
      <c r="A13" t="s">
        <v>476</v>
      </c>
      <c r="B13" t="s">
        <v>477</v>
      </c>
      <c r="C13" t="s">
        <v>99</v>
      </c>
      <c r="D13" t="s">
        <v>122</v>
      </c>
      <c r="E13" t="s">
        <v>478</v>
      </c>
      <c r="F13" t="s">
        <v>331</v>
      </c>
      <c r="G13" t="s">
        <v>101</v>
      </c>
      <c r="H13" s="65">
        <v>351000</v>
      </c>
      <c r="I13" s="65">
        <v>2954</v>
      </c>
      <c r="J13" s="65">
        <v>0</v>
      </c>
      <c r="K13" s="65">
        <v>10368.540000000001</v>
      </c>
      <c r="L13" s="66">
        <v>1.9E-3</v>
      </c>
      <c r="M13" s="66">
        <v>5.7999999999999996E-3</v>
      </c>
      <c r="N13" s="66">
        <v>1.6999999999999999E-3</v>
      </c>
    </row>
    <row r="14" spans="1:61">
      <c r="A14" t="s">
        <v>479</v>
      </c>
      <c r="B14" t="s">
        <v>480</v>
      </c>
      <c r="C14" t="s">
        <v>99</v>
      </c>
      <c r="D14" t="s">
        <v>122</v>
      </c>
      <c r="E14" t="s">
        <v>478</v>
      </c>
      <c r="F14" t="s">
        <v>331</v>
      </c>
      <c r="G14" t="s">
        <v>101</v>
      </c>
      <c r="H14" s="65">
        <v>8162.79</v>
      </c>
      <c r="I14" s="65">
        <v>1331</v>
      </c>
      <c r="J14" s="65">
        <v>0</v>
      </c>
      <c r="K14" s="65">
        <v>108.6467349</v>
      </c>
      <c r="L14" s="66">
        <v>2E-3</v>
      </c>
      <c r="M14" s="66">
        <v>1E-4</v>
      </c>
      <c r="N14" s="66">
        <v>0</v>
      </c>
    </row>
    <row r="15" spans="1:61">
      <c r="A15" t="s">
        <v>481</v>
      </c>
      <c r="B15" t="s">
        <v>482</v>
      </c>
      <c r="C15" t="s">
        <v>99</v>
      </c>
      <c r="D15" t="s">
        <v>122</v>
      </c>
      <c r="E15" t="s">
        <v>483</v>
      </c>
      <c r="F15" t="s">
        <v>484</v>
      </c>
      <c r="G15" t="s">
        <v>101</v>
      </c>
      <c r="H15" s="65">
        <v>25425</v>
      </c>
      <c r="I15" s="65">
        <v>46960</v>
      </c>
      <c r="J15" s="65">
        <v>0</v>
      </c>
      <c r="K15" s="65">
        <v>11939.58</v>
      </c>
      <c r="L15" s="66">
        <v>5.9999999999999995E-4</v>
      </c>
      <c r="M15" s="66">
        <v>6.7000000000000002E-3</v>
      </c>
      <c r="N15" s="66">
        <v>1.9E-3</v>
      </c>
    </row>
    <row r="16" spans="1:61">
      <c r="A16" t="s">
        <v>485</v>
      </c>
      <c r="B16" t="s">
        <v>486</v>
      </c>
      <c r="C16" t="s">
        <v>99</v>
      </c>
      <c r="D16" t="s">
        <v>122</v>
      </c>
      <c r="E16" t="s">
        <v>487</v>
      </c>
      <c r="F16" t="s">
        <v>297</v>
      </c>
      <c r="G16" t="s">
        <v>101</v>
      </c>
      <c r="H16" s="65">
        <v>59500</v>
      </c>
      <c r="I16" s="65">
        <v>11820</v>
      </c>
      <c r="J16" s="65">
        <v>0</v>
      </c>
      <c r="K16" s="65">
        <v>7032.9</v>
      </c>
      <c r="L16" s="66">
        <v>5.9999999999999995E-4</v>
      </c>
      <c r="M16" s="66">
        <v>3.8999999999999998E-3</v>
      </c>
      <c r="N16" s="66">
        <v>1.1000000000000001E-3</v>
      </c>
    </row>
    <row r="17" spans="1:14">
      <c r="A17" t="s">
        <v>488</v>
      </c>
      <c r="B17" t="s">
        <v>489</v>
      </c>
      <c r="C17" t="s">
        <v>99</v>
      </c>
      <c r="D17" t="s">
        <v>122</v>
      </c>
      <c r="E17" t="s">
        <v>490</v>
      </c>
      <c r="F17" t="s">
        <v>297</v>
      </c>
      <c r="G17" t="s">
        <v>101</v>
      </c>
      <c r="H17" s="65">
        <v>1200000</v>
      </c>
      <c r="I17" s="65">
        <v>1712</v>
      </c>
      <c r="J17" s="65">
        <v>0</v>
      </c>
      <c r="K17" s="65">
        <v>20544</v>
      </c>
      <c r="L17" s="66">
        <v>1E-3</v>
      </c>
      <c r="M17" s="66">
        <v>1.15E-2</v>
      </c>
      <c r="N17" s="66">
        <v>3.3E-3</v>
      </c>
    </row>
    <row r="18" spans="1:14">
      <c r="A18" t="s">
        <v>491</v>
      </c>
      <c r="B18" t="s">
        <v>492</v>
      </c>
      <c r="C18" t="s">
        <v>99</v>
      </c>
      <c r="D18" t="s">
        <v>122</v>
      </c>
      <c r="E18" t="s">
        <v>301</v>
      </c>
      <c r="F18" t="s">
        <v>297</v>
      </c>
      <c r="G18" t="s">
        <v>101</v>
      </c>
      <c r="H18" s="65">
        <v>1700000</v>
      </c>
      <c r="I18" s="65">
        <v>2749</v>
      </c>
      <c r="J18" s="65">
        <v>0</v>
      </c>
      <c r="K18" s="65">
        <v>46733</v>
      </c>
      <c r="L18" s="66">
        <v>1.1000000000000001E-3</v>
      </c>
      <c r="M18" s="66">
        <v>2.6200000000000001E-2</v>
      </c>
      <c r="N18" s="66">
        <v>7.6E-3</v>
      </c>
    </row>
    <row r="19" spans="1:14">
      <c r="A19" t="s">
        <v>493</v>
      </c>
      <c r="B19" t="s">
        <v>494</v>
      </c>
      <c r="C19" t="s">
        <v>99</v>
      </c>
      <c r="D19" t="s">
        <v>122</v>
      </c>
      <c r="E19" t="s">
        <v>495</v>
      </c>
      <c r="F19" t="s">
        <v>297</v>
      </c>
      <c r="G19" t="s">
        <v>101</v>
      </c>
      <c r="H19" s="65">
        <v>1599641</v>
      </c>
      <c r="I19" s="65">
        <v>2850</v>
      </c>
      <c r="J19" s="65">
        <v>0</v>
      </c>
      <c r="K19" s="65">
        <v>45589.768499999998</v>
      </c>
      <c r="L19" s="66">
        <v>1.1999999999999999E-3</v>
      </c>
      <c r="M19" s="66">
        <v>2.5600000000000001E-2</v>
      </c>
      <c r="N19" s="66">
        <v>7.4000000000000003E-3</v>
      </c>
    </row>
    <row r="20" spans="1:14">
      <c r="A20" t="s">
        <v>496</v>
      </c>
      <c r="B20" t="s">
        <v>497</v>
      </c>
      <c r="C20" t="s">
        <v>99</v>
      </c>
      <c r="D20" t="s">
        <v>122</v>
      </c>
      <c r="E20" t="s">
        <v>498</v>
      </c>
      <c r="F20" t="s">
        <v>499</v>
      </c>
      <c r="G20" t="s">
        <v>101</v>
      </c>
      <c r="H20" s="65">
        <v>1145000</v>
      </c>
      <c r="I20" s="65">
        <v>2370</v>
      </c>
      <c r="J20" s="65">
        <v>0</v>
      </c>
      <c r="K20" s="65">
        <v>27136.5</v>
      </c>
      <c r="L20" s="66">
        <v>8.9999999999999998E-4</v>
      </c>
      <c r="M20" s="66">
        <v>1.52E-2</v>
      </c>
      <c r="N20" s="66">
        <v>4.4000000000000003E-3</v>
      </c>
    </row>
    <row r="21" spans="1:14">
      <c r="A21" t="s">
        <v>500</v>
      </c>
      <c r="B21" t="s">
        <v>501</v>
      </c>
      <c r="C21" t="s">
        <v>99</v>
      </c>
      <c r="D21" t="s">
        <v>122</v>
      </c>
      <c r="E21" t="s">
        <v>502</v>
      </c>
      <c r="F21" t="s">
        <v>503</v>
      </c>
      <c r="G21" t="s">
        <v>101</v>
      </c>
      <c r="H21" s="65">
        <v>631447</v>
      </c>
      <c r="I21" s="65">
        <v>2597</v>
      </c>
      <c r="J21" s="65">
        <v>0</v>
      </c>
      <c r="K21" s="65">
        <v>16398.67859</v>
      </c>
      <c r="L21" s="66">
        <v>1.8E-3</v>
      </c>
      <c r="M21" s="66">
        <v>9.1999999999999998E-3</v>
      </c>
      <c r="N21" s="66">
        <v>2.7000000000000001E-3</v>
      </c>
    </row>
    <row r="22" spans="1:14">
      <c r="A22" t="s">
        <v>504</v>
      </c>
      <c r="B22" t="s">
        <v>505</v>
      </c>
      <c r="C22" t="s">
        <v>99</v>
      </c>
      <c r="D22" t="s">
        <v>122</v>
      </c>
      <c r="E22" t="s">
        <v>359</v>
      </c>
      <c r="F22" t="s">
        <v>337</v>
      </c>
      <c r="G22" t="s">
        <v>101</v>
      </c>
      <c r="H22" s="65">
        <v>726176</v>
      </c>
      <c r="I22" s="65">
        <v>4960</v>
      </c>
      <c r="J22" s="65">
        <v>0</v>
      </c>
      <c r="K22" s="65">
        <v>36018.329599999997</v>
      </c>
      <c r="L22" s="66">
        <v>4.1999999999999997E-3</v>
      </c>
      <c r="M22" s="66">
        <v>2.0199999999999999E-2</v>
      </c>
      <c r="N22" s="66">
        <v>5.8999999999999999E-3</v>
      </c>
    </row>
    <row r="23" spans="1:14">
      <c r="A23" t="s">
        <v>506</v>
      </c>
      <c r="B23" s="71" t="s">
        <v>507</v>
      </c>
      <c r="C23" t="s">
        <v>99</v>
      </c>
      <c r="D23" t="s">
        <v>122</v>
      </c>
      <c r="E23" t="s">
        <v>508</v>
      </c>
      <c r="F23" t="s">
        <v>337</v>
      </c>
      <c r="G23" t="s">
        <v>101</v>
      </c>
      <c r="H23" s="65">
        <v>706000</v>
      </c>
      <c r="I23" s="65">
        <v>2283</v>
      </c>
      <c r="J23" s="65">
        <v>0</v>
      </c>
      <c r="K23" s="65">
        <v>16117.98</v>
      </c>
      <c r="L23" s="66">
        <v>1.6000000000000001E-3</v>
      </c>
      <c r="M23" s="66">
        <v>9.1000000000000004E-3</v>
      </c>
      <c r="N23" s="66">
        <v>2.5999999999999999E-3</v>
      </c>
    </row>
    <row r="24" spans="1:14">
      <c r="A24" t="s">
        <v>509</v>
      </c>
      <c r="B24" s="71">
        <v>10972600</v>
      </c>
      <c r="C24" t="s">
        <v>99</v>
      </c>
      <c r="D24" t="s">
        <v>122</v>
      </c>
      <c r="E24" t="s">
        <v>510</v>
      </c>
      <c r="F24" t="s">
        <v>337</v>
      </c>
      <c r="G24" t="s">
        <v>101</v>
      </c>
      <c r="H24" s="65">
        <v>27250</v>
      </c>
      <c r="I24" s="65">
        <f>K24/H24*100*1000</f>
        <v>46378.196721311469</v>
      </c>
      <c r="J24" s="65">
        <v>0</v>
      </c>
      <c r="K24" s="70">
        <v>12638.058606557375</v>
      </c>
      <c r="L24" s="66">
        <v>1.2999999999999999E-3</v>
      </c>
      <c r="M24" s="66">
        <v>7.3000000000000001E-3</v>
      </c>
      <c r="N24" s="66">
        <v>2.0999999999999999E-3</v>
      </c>
    </row>
    <row r="25" spans="1:14">
      <c r="A25" t="s">
        <v>511</v>
      </c>
      <c r="B25" t="s">
        <v>512</v>
      </c>
      <c r="C25" t="s">
        <v>99</v>
      </c>
      <c r="D25" t="s">
        <v>122</v>
      </c>
      <c r="E25" t="s">
        <v>354</v>
      </c>
      <c r="F25" t="s">
        <v>337</v>
      </c>
      <c r="G25" t="s">
        <v>101</v>
      </c>
      <c r="H25" s="65">
        <v>46000</v>
      </c>
      <c r="I25" s="65">
        <v>25870</v>
      </c>
      <c r="J25" s="65">
        <v>0</v>
      </c>
      <c r="K25" s="65">
        <v>11900.2</v>
      </c>
      <c r="L25" s="66">
        <v>1E-3</v>
      </c>
      <c r="M25" s="66">
        <v>6.7000000000000002E-3</v>
      </c>
      <c r="N25" s="66">
        <v>1.9E-3</v>
      </c>
    </row>
    <row r="26" spans="1:14">
      <c r="A26" t="s">
        <v>513</v>
      </c>
      <c r="B26" t="s">
        <v>514</v>
      </c>
      <c r="C26" t="s">
        <v>99</v>
      </c>
      <c r="D26" t="s">
        <v>122</v>
      </c>
      <c r="E26" t="s">
        <v>342</v>
      </c>
      <c r="F26" t="s">
        <v>337</v>
      </c>
      <c r="G26" t="s">
        <v>101</v>
      </c>
      <c r="H26" s="65">
        <v>62000</v>
      </c>
      <c r="I26" s="65">
        <v>29130</v>
      </c>
      <c r="J26" s="65">
        <v>0</v>
      </c>
      <c r="K26" s="65">
        <v>18060.599999999999</v>
      </c>
      <c r="L26" s="66">
        <v>5.0000000000000001E-4</v>
      </c>
      <c r="M26" s="66">
        <v>1.01E-2</v>
      </c>
      <c r="N26" s="66">
        <v>2.8999999999999998E-3</v>
      </c>
    </row>
    <row r="27" spans="1:14">
      <c r="A27" t="s">
        <v>515</v>
      </c>
      <c r="B27" t="s">
        <v>516</v>
      </c>
      <c r="C27" t="s">
        <v>99</v>
      </c>
      <c r="D27" t="s">
        <v>122</v>
      </c>
      <c r="E27" t="s">
        <v>380</v>
      </c>
      <c r="F27" t="s">
        <v>381</v>
      </c>
      <c r="G27" t="s">
        <v>101</v>
      </c>
      <c r="H27" s="65">
        <v>965843</v>
      </c>
      <c r="I27" s="65">
        <v>2620</v>
      </c>
      <c r="J27" s="65">
        <v>0</v>
      </c>
      <c r="K27" s="65">
        <v>25305.086599999999</v>
      </c>
      <c r="L27" s="66">
        <v>3.5000000000000001E-3</v>
      </c>
      <c r="M27" s="66">
        <v>1.4200000000000001E-2</v>
      </c>
      <c r="N27" s="66">
        <v>4.1000000000000003E-3</v>
      </c>
    </row>
    <row r="28" spans="1:14">
      <c r="A28" s="67" t="s">
        <v>517</v>
      </c>
      <c r="D28" s="14"/>
      <c r="E28" s="14"/>
      <c r="F28" s="14"/>
      <c r="H28" s="69">
        <v>3455410.85</v>
      </c>
      <c r="J28" s="69">
        <v>1282.29413</v>
      </c>
      <c r="K28" s="69">
        <v>133331.841231</v>
      </c>
      <c r="M28" s="68">
        <v>7.4899999999999994E-2</v>
      </c>
      <c r="N28" s="68">
        <v>2.1700000000000001E-2</v>
      </c>
    </row>
    <row r="29" spans="1:14">
      <c r="A29" t="s">
        <v>518</v>
      </c>
      <c r="B29" t="s">
        <v>519</v>
      </c>
      <c r="C29" t="s">
        <v>99</v>
      </c>
      <c r="D29" t="s">
        <v>122</v>
      </c>
      <c r="E29" t="s">
        <v>520</v>
      </c>
      <c r="F29" t="s">
        <v>521</v>
      </c>
      <c r="G29" t="s">
        <v>101</v>
      </c>
      <c r="H29" s="65">
        <v>52500</v>
      </c>
      <c r="I29" s="65">
        <v>7021</v>
      </c>
      <c r="J29" s="65">
        <v>0</v>
      </c>
      <c r="K29" s="65">
        <v>3686.0250000000001</v>
      </c>
      <c r="L29" s="66">
        <v>1.6999999999999999E-3</v>
      </c>
      <c r="M29" s="66">
        <v>2.0999999999999999E-3</v>
      </c>
      <c r="N29" s="66">
        <v>5.9999999999999995E-4</v>
      </c>
    </row>
    <row r="30" spans="1:14">
      <c r="A30" t="s">
        <v>522</v>
      </c>
      <c r="B30" t="s">
        <v>523</v>
      </c>
      <c r="C30" t="s">
        <v>99</v>
      </c>
      <c r="D30" t="s">
        <v>122</v>
      </c>
      <c r="E30" t="s">
        <v>524</v>
      </c>
      <c r="F30" t="s">
        <v>525</v>
      </c>
      <c r="G30" t="s">
        <v>101</v>
      </c>
      <c r="H30" s="65">
        <v>17000</v>
      </c>
      <c r="I30" s="65">
        <v>19980</v>
      </c>
      <c r="J30" s="65">
        <v>12.43859</v>
      </c>
      <c r="K30" s="65">
        <v>3409.0385900000001</v>
      </c>
      <c r="L30" s="66">
        <v>5.0000000000000001E-4</v>
      </c>
      <c r="M30" s="66">
        <v>1.9E-3</v>
      </c>
      <c r="N30" s="66">
        <v>5.9999999999999995E-4</v>
      </c>
    </row>
    <row r="31" spans="1:14">
      <c r="A31" t="s">
        <v>526</v>
      </c>
      <c r="B31" t="s">
        <v>527</v>
      </c>
      <c r="C31" t="s">
        <v>99</v>
      </c>
      <c r="D31" t="s">
        <v>122</v>
      </c>
      <c r="E31" t="s">
        <v>528</v>
      </c>
      <c r="F31" t="s">
        <v>525</v>
      </c>
      <c r="G31" t="s">
        <v>101</v>
      </c>
      <c r="H31" s="65">
        <v>31992</v>
      </c>
      <c r="I31" s="65">
        <v>7389</v>
      </c>
      <c r="J31" s="65">
        <v>0</v>
      </c>
      <c r="K31" s="65">
        <v>2363.88888</v>
      </c>
      <c r="L31" s="66">
        <v>1.2999999999999999E-3</v>
      </c>
      <c r="M31" s="66">
        <v>1.2999999999999999E-3</v>
      </c>
      <c r="N31" s="66">
        <v>4.0000000000000002E-4</v>
      </c>
    </row>
    <row r="32" spans="1:14">
      <c r="A32" t="s">
        <v>529</v>
      </c>
      <c r="B32" t="s">
        <v>530</v>
      </c>
      <c r="C32" t="s">
        <v>99</v>
      </c>
      <c r="D32" t="s">
        <v>122</v>
      </c>
      <c r="E32" t="s">
        <v>531</v>
      </c>
      <c r="F32" t="s">
        <v>532</v>
      </c>
      <c r="G32" t="s">
        <v>101</v>
      </c>
      <c r="H32" s="65">
        <v>610552</v>
      </c>
      <c r="I32" s="65">
        <v>4100</v>
      </c>
      <c r="J32" s="65">
        <v>1230</v>
      </c>
      <c r="K32" s="65">
        <v>26262.632000000001</v>
      </c>
      <c r="L32" s="66">
        <v>6.4999999999999997E-3</v>
      </c>
      <c r="M32" s="66">
        <v>1.47E-2</v>
      </c>
      <c r="N32" s="66">
        <v>4.3E-3</v>
      </c>
    </row>
    <row r="33" spans="1:14">
      <c r="A33" t="s">
        <v>533</v>
      </c>
      <c r="B33" t="s">
        <v>534</v>
      </c>
      <c r="C33" t="s">
        <v>99</v>
      </c>
      <c r="D33" t="s">
        <v>122</v>
      </c>
      <c r="E33" t="s">
        <v>535</v>
      </c>
      <c r="F33" t="s">
        <v>503</v>
      </c>
      <c r="G33" t="s">
        <v>101</v>
      </c>
      <c r="H33" s="65">
        <v>755206</v>
      </c>
      <c r="I33" s="65">
        <v>1600</v>
      </c>
      <c r="J33" s="65">
        <v>39.855539999999998</v>
      </c>
      <c r="K33" s="65">
        <v>12123.151540000001</v>
      </c>
      <c r="L33" s="66">
        <v>6.0000000000000001E-3</v>
      </c>
      <c r="M33" s="66">
        <v>6.7999999999999996E-3</v>
      </c>
      <c r="N33" s="66">
        <v>2E-3</v>
      </c>
    </row>
    <row r="34" spans="1:14">
      <c r="A34" t="s">
        <v>536</v>
      </c>
      <c r="B34" t="s">
        <v>537</v>
      </c>
      <c r="C34" t="s">
        <v>99</v>
      </c>
      <c r="D34" t="s">
        <v>122</v>
      </c>
      <c r="E34" t="s">
        <v>538</v>
      </c>
      <c r="F34" t="s">
        <v>337</v>
      </c>
      <c r="G34" t="s">
        <v>101</v>
      </c>
      <c r="H34" s="65">
        <v>43694</v>
      </c>
      <c r="I34" s="65">
        <v>7446</v>
      </c>
      <c r="J34" s="65">
        <v>0</v>
      </c>
      <c r="K34" s="65">
        <v>3253.4552399999998</v>
      </c>
      <c r="L34" s="66">
        <v>3.0000000000000001E-3</v>
      </c>
      <c r="M34" s="66">
        <v>1.8E-3</v>
      </c>
      <c r="N34" s="66">
        <v>5.0000000000000001E-4</v>
      </c>
    </row>
    <row r="35" spans="1:14">
      <c r="A35" t="s">
        <v>539</v>
      </c>
      <c r="B35" t="s">
        <v>540</v>
      </c>
      <c r="C35" t="s">
        <v>99</v>
      </c>
      <c r="D35" t="s">
        <v>122</v>
      </c>
      <c r="E35" t="s">
        <v>541</v>
      </c>
      <c r="F35" t="s">
        <v>337</v>
      </c>
      <c r="G35" t="s">
        <v>101</v>
      </c>
      <c r="H35" s="65">
        <v>785000</v>
      </c>
      <c r="I35" s="65">
        <v>1907</v>
      </c>
      <c r="J35" s="65">
        <v>0</v>
      </c>
      <c r="K35" s="65">
        <v>14969.95</v>
      </c>
      <c r="L35" s="66">
        <v>4.4000000000000003E-3</v>
      </c>
      <c r="M35" s="66">
        <v>8.3999999999999995E-3</v>
      </c>
      <c r="N35" s="66">
        <v>2.3999999999999998E-3</v>
      </c>
    </row>
    <row r="36" spans="1:14">
      <c r="A36" t="s">
        <v>542</v>
      </c>
      <c r="B36" t="s">
        <v>543</v>
      </c>
      <c r="C36" t="s">
        <v>99</v>
      </c>
      <c r="D36" t="s">
        <v>122</v>
      </c>
      <c r="E36" t="s">
        <v>544</v>
      </c>
      <c r="F36" t="s">
        <v>381</v>
      </c>
      <c r="G36" t="s">
        <v>101</v>
      </c>
      <c r="H36" s="65">
        <v>58500</v>
      </c>
      <c r="I36" s="65">
        <v>6301</v>
      </c>
      <c r="J36" s="65">
        <v>0</v>
      </c>
      <c r="K36" s="65">
        <v>3686.085</v>
      </c>
      <c r="L36" s="66">
        <v>2.3E-3</v>
      </c>
      <c r="M36" s="66">
        <v>2.0999999999999999E-3</v>
      </c>
      <c r="N36" s="66">
        <v>5.9999999999999995E-4</v>
      </c>
    </row>
    <row r="37" spans="1:14">
      <c r="A37" t="s">
        <v>545</v>
      </c>
      <c r="B37" t="s">
        <v>546</v>
      </c>
      <c r="C37" t="s">
        <v>99</v>
      </c>
      <c r="D37" t="s">
        <v>122</v>
      </c>
      <c r="E37" t="s">
        <v>547</v>
      </c>
      <c r="F37" t="s">
        <v>381</v>
      </c>
      <c r="G37" t="s">
        <v>101</v>
      </c>
      <c r="H37" s="65">
        <v>64993</v>
      </c>
      <c r="I37" s="65">
        <v>40690</v>
      </c>
      <c r="J37" s="65">
        <v>0</v>
      </c>
      <c r="K37" s="65">
        <v>26445.651699999999</v>
      </c>
      <c r="L37" s="66">
        <v>4.7999999999999996E-3</v>
      </c>
      <c r="M37" s="66">
        <v>1.4800000000000001E-2</v>
      </c>
      <c r="N37" s="66">
        <v>4.3E-3</v>
      </c>
    </row>
    <row r="38" spans="1:14">
      <c r="A38" t="s">
        <v>548</v>
      </c>
      <c r="B38" t="s">
        <v>549</v>
      </c>
      <c r="C38" t="s">
        <v>99</v>
      </c>
      <c r="D38" t="s">
        <v>122</v>
      </c>
      <c r="E38" t="s">
        <v>550</v>
      </c>
      <c r="F38" t="s">
        <v>381</v>
      </c>
      <c r="G38" t="s">
        <v>101</v>
      </c>
      <c r="H38" s="65">
        <v>760000</v>
      </c>
      <c r="I38" s="65">
        <v>1334</v>
      </c>
      <c r="J38" s="65">
        <v>0</v>
      </c>
      <c r="K38" s="65">
        <v>10138.4</v>
      </c>
      <c r="L38" s="66">
        <v>5.0000000000000001E-3</v>
      </c>
      <c r="M38" s="66">
        <v>5.7000000000000002E-3</v>
      </c>
      <c r="N38" s="66">
        <v>1.6000000000000001E-3</v>
      </c>
    </row>
    <row r="39" spans="1:14">
      <c r="A39" t="s">
        <v>551</v>
      </c>
      <c r="B39" t="s">
        <v>552</v>
      </c>
      <c r="C39" t="s">
        <v>99</v>
      </c>
      <c r="D39" t="s">
        <v>122</v>
      </c>
      <c r="E39" t="s">
        <v>553</v>
      </c>
      <c r="F39" t="s">
        <v>381</v>
      </c>
      <c r="G39" t="s">
        <v>101</v>
      </c>
      <c r="H39" s="65">
        <v>9077</v>
      </c>
      <c r="I39" s="65">
        <v>6628</v>
      </c>
      <c r="J39" s="65">
        <v>0</v>
      </c>
      <c r="K39" s="65">
        <v>601.62356</v>
      </c>
      <c r="L39" s="66">
        <v>2.0000000000000001E-4</v>
      </c>
      <c r="M39" s="66">
        <v>2.9999999999999997E-4</v>
      </c>
      <c r="N39" s="66">
        <v>1E-4</v>
      </c>
    </row>
    <row r="40" spans="1:14">
      <c r="A40" t="s">
        <v>554</v>
      </c>
      <c r="B40" t="s">
        <v>555</v>
      </c>
      <c r="C40" t="s">
        <v>99</v>
      </c>
      <c r="D40" t="s">
        <v>122</v>
      </c>
      <c r="E40" t="s">
        <v>556</v>
      </c>
      <c r="F40" t="s">
        <v>381</v>
      </c>
      <c r="G40" t="s">
        <v>101</v>
      </c>
      <c r="H40" s="65">
        <v>33500</v>
      </c>
      <c r="I40" s="65">
        <v>23180</v>
      </c>
      <c r="J40" s="65">
        <v>0</v>
      </c>
      <c r="K40" s="65">
        <v>7765.3</v>
      </c>
      <c r="L40" s="66">
        <v>2.3999999999999998E-3</v>
      </c>
      <c r="M40" s="66">
        <v>4.4000000000000003E-3</v>
      </c>
      <c r="N40" s="66">
        <v>1.2999999999999999E-3</v>
      </c>
    </row>
    <row r="41" spans="1:14">
      <c r="A41" t="s">
        <v>557</v>
      </c>
      <c r="B41" t="s">
        <v>558</v>
      </c>
      <c r="C41" t="s">
        <v>99</v>
      </c>
      <c r="D41" t="s">
        <v>122</v>
      </c>
      <c r="E41" t="s">
        <v>559</v>
      </c>
      <c r="F41" t="s">
        <v>560</v>
      </c>
      <c r="G41" t="s">
        <v>101</v>
      </c>
      <c r="H41" s="65">
        <v>91878</v>
      </c>
      <c r="I41" s="65">
        <v>18200</v>
      </c>
      <c r="J41" s="65">
        <v>0</v>
      </c>
      <c r="K41" s="65">
        <v>16721.795999999998</v>
      </c>
      <c r="L41" s="66">
        <v>4.0000000000000001E-3</v>
      </c>
      <c r="M41" s="66">
        <v>9.4000000000000004E-3</v>
      </c>
      <c r="N41" s="66">
        <v>2.7000000000000001E-3</v>
      </c>
    </row>
    <row r="42" spans="1:14">
      <c r="A42" t="s">
        <v>561</v>
      </c>
      <c r="B42" t="s">
        <v>562</v>
      </c>
      <c r="C42" t="s">
        <v>99</v>
      </c>
      <c r="D42" t="s">
        <v>122</v>
      </c>
      <c r="E42" t="s">
        <v>563</v>
      </c>
      <c r="F42" t="s">
        <v>564</v>
      </c>
      <c r="G42" t="s">
        <v>101</v>
      </c>
      <c r="H42" s="65">
        <v>141518.85</v>
      </c>
      <c r="I42" s="65">
        <v>1346</v>
      </c>
      <c r="J42" s="65">
        <v>0</v>
      </c>
      <c r="K42" s="65">
        <v>1904.843721</v>
      </c>
      <c r="L42" s="66">
        <v>6.9999999999999999E-4</v>
      </c>
      <c r="M42" s="66">
        <v>1.1000000000000001E-3</v>
      </c>
      <c r="N42" s="66">
        <v>2.9999999999999997E-4</v>
      </c>
    </row>
    <row r="43" spans="1:14">
      <c r="A43" s="67" t="s">
        <v>565</v>
      </c>
      <c r="D43" s="14"/>
      <c r="E43" s="14"/>
      <c r="F43" s="14"/>
      <c r="H43" s="69">
        <v>1762444.29</v>
      </c>
      <c r="J43" s="69">
        <v>14.11073</v>
      </c>
      <c r="K43" s="69">
        <v>22611.84014729</v>
      </c>
      <c r="M43" s="68">
        <v>1.2699999999999999E-2</v>
      </c>
      <c r="N43" s="68">
        <v>3.7000000000000002E-3</v>
      </c>
    </row>
    <row r="44" spans="1:14">
      <c r="A44" t="s">
        <v>566</v>
      </c>
      <c r="B44" t="s">
        <v>567</v>
      </c>
      <c r="C44" t="s">
        <v>99</v>
      </c>
      <c r="D44" t="s">
        <v>122</v>
      </c>
      <c r="E44" t="s">
        <v>568</v>
      </c>
      <c r="F44" t="s">
        <v>569</v>
      </c>
      <c r="G44" t="s">
        <v>101</v>
      </c>
      <c r="H44" s="65">
        <v>130000</v>
      </c>
      <c r="I44" s="65">
        <v>2628</v>
      </c>
      <c r="J44" s="65">
        <v>0</v>
      </c>
      <c r="K44" s="65">
        <v>3416.4</v>
      </c>
      <c r="L44" s="66">
        <v>4.0000000000000001E-3</v>
      </c>
      <c r="M44" s="66">
        <v>1.9E-3</v>
      </c>
      <c r="N44" s="66">
        <v>5.9999999999999995E-4</v>
      </c>
    </row>
    <row r="45" spans="1:14">
      <c r="A45" t="s">
        <v>570</v>
      </c>
      <c r="B45" t="s">
        <v>571</v>
      </c>
      <c r="C45" t="s">
        <v>99</v>
      </c>
      <c r="D45" t="s">
        <v>122</v>
      </c>
      <c r="E45" t="s">
        <v>572</v>
      </c>
      <c r="F45" t="s">
        <v>569</v>
      </c>
      <c r="G45" t="s">
        <v>101</v>
      </c>
      <c r="H45" s="65">
        <v>46000</v>
      </c>
      <c r="I45" s="65">
        <v>4187</v>
      </c>
      <c r="J45" s="65">
        <v>14.11073</v>
      </c>
      <c r="K45" s="65">
        <v>1940.1307300000001</v>
      </c>
      <c r="L45" s="66">
        <v>1.1999999999999999E-3</v>
      </c>
      <c r="M45" s="66">
        <v>1.1000000000000001E-3</v>
      </c>
      <c r="N45" s="66">
        <v>2.9999999999999997E-4</v>
      </c>
    </row>
    <row r="46" spans="1:14">
      <c r="A46" t="s">
        <v>573</v>
      </c>
      <c r="B46" t="s">
        <v>574</v>
      </c>
      <c r="C46" t="s">
        <v>99</v>
      </c>
      <c r="D46" t="s">
        <v>122</v>
      </c>
      <c r="E46" t="s">
        <v>575</v>
      </c>
      <c r="F46" t="s">
        <v>521</v>
      </c>
      <c r="G46" t="s">
        <v>101</v>
      </c>
      <c r="H46" s="65">
        <v>409714.29</v>
      </c>
      <c r="I46" s="65">
        <v>70.099999999999994</v>
      </c>
      <c r="J46" s="65">
        <v>0</v>
      </c>
      <c r="K46" s="65">
        <v>287.20971729000001</v>
      </c>
      <c r="L46" s="66">
        <v>2.5000000000000001E-3</v>
      </c>
      <c r="M46" s="66">
        <v>2.0000000000000001E-4</v>
      </c>
      <c r="N46" s="66">
        <v>0</v>
      </c>
    </row>
    <row r="47" spans="1:14">
      <c r="A47" t="s">
        <v>576</v>
      </c>
      <c r="B47" t="s">
        <v>577</v>
      </c>
      <c r="C47" t="s">
        <v>99</v>
      </c>
      <c r="D47" t="s">
        <v>122</v>
      </c>
      <c r="E47" t="s">
        <v>578</v>
      </c>
      <c r="F47" t="s">
        <v>521</v>
      </c>
      <c r="G47" t="s">
        <v>101</v>
      </c>
      <c r="H47" s="65">
        <v>145500</v>
      </c>
      <c r="I47" s="65">
        <v>2272</v>
      </c>
      <c r="J47" s="65">
        <v>0</v>
      </c>
      <c r="K47" s="65">
        <v>3305.76</v>
      </c>
      <c r="L47" s="66">
        <v>7.6E-3</v>
      </c>
      <c r="M47" s="66">
        <v>1.9E-3</v>
      </c>
      <c r="N47" s="66">
        <v>5.0000000000000001E-4</v>
      </c>
    </row>
    <row r="48" spans="1:14">
      <c r="A48" t="s">
        <v>579</v>
      </c>
      <c r="B48" t="s">
        <v>580</v>
      </c>
      <c r="C48" t="s">
        <v>99</v>
      </c>
      <c r="D48" t="s">
        <v>122</v>
      </c>
      <c r="E48" t="s">
        <v>581</v>
      </c>
      <c r="F48" t="s">
        <v>582</v>
      </c>
      <c r="G48" t="s">
        <v>101</v>
      </c>
      <c r="H48" s="65">
        <v>25240</v>
      </c>
      <c r="I48" s="65">
        <v>4063</v>
      </c>
      <c r="J48" s="65">
        <v>0</v>
      </c>
      <c r="K48" s="65">
        <v>1025.5011999999999</v>
      </c>
      <c r="L48" s="66">
        <v>2.5000000000000001E-3</v>
      </c>
      <c r="M48" s="66">
        <v>5.9999999999999995E-4</v>
      </c>
      <c r="N48" s="66">
        <v>2.0000000000000001E-4</v>
      </c>
    </row>
    <row r="49" spans="1:14">
      <c r="A49" t="s">
        <v>583</v>
      </c>
      <c r="B49" t="s">
        <v>584</v>
      </c>
      <c r="C49" t="s">
        <v>99</v>
      </c>
      <c r="D49" t="s">
        <v>122</v>
      </c>
      <c r="E49" t="s">
        <v>585</v>
      </c>
      <c r="F49" t="s">
        <v>337</v>
      </c>
      <c r="G49" t="s">
        <v>101</v>
      </c>
      <c r="H49" s="65">
        <v>68490</v>
      </c>
      <c r="I49" s="65">
        <v>15740</v>
      </c>
      <c r="J49" s="65">
        <v>0</v>
      </c>
      <c r="K49" s="65">
        <v>10780.325999999999</v>
      </c>
      <c r="L49" s="66">
        <v>3.0999999999999999E-3</v>
      </c>
      <c r="M49" s="66">
        <v>6.1000000000000004E-3</v>
      </c>
      <c r="N49" s="66">
        <v>1.8E-3</v>
      </c>
    </row>
    <row r="50" spans="1:14">
      <c r="A50" t="s">
        <v>586</v>
      </c>
      <c r="B50" t="s">
        <v>587</v>
      </c>
      <c r="C50" t="s">
        <v>99</v>
      </c>
      <c r="D50" t="s">
        <v>122</v>
      </c>
      <c r="E50" t="s">
        <v>588</v>
      </c>
      <c r="F50" t="s">
        <v>589</v>
      </c>
      <c r="G50" t="s">
        <v>101</v>
      </c>
      <c r="H50" s="65">
        <v>600000</v>
      </c>
      <c r="I50" s="65">
        <v>90.1</v>
      </c>
      <c r="J50" s="65">
        <v>0</v>
      </c>
      <c r="K50" s="65">
        <v>540.6</v>
      </c>
      <c r="L50" s="66">
        <v>5.0000000000000001E-3</v>
      </c>
      <c r="M50" s="66">
        <v>2.9999999999999997E-4</v>
      </c>
      <c r="N50" s="66">
        <v>1E-4</v>
      </c>
    </row>
    <row r="51" spans="1:14">
      <c r="A51" t="s">
        <v>590</v>
      </c>
      <c r="B51" t="s">
        <v>591</v>
      </c>
      <c r="C51" t="s">
        <v>99</v>
      </c>
      <c r="D51" t="s">
        <v>122</v>
      </c>
      <c r="E51" t="s">
        <v>592</v>
      </c>
      <c r="F51" t="s">
        <v>589</v>
      </c>
      <c r="G51" t="s">
        <v>101</v>
      </c>
      <c r="H51" s="65">
        <v>337500</v>
      </c>
      <c r="I51" s="65">
        <v>389.9</v>
      </c>
      <c r="J51" s="65">
        <v>0</v>
      </c>
      <c r="K51" s="65">
        <v>1315.9124999999999</v>
      </c>
      <c r="L51" s="66">
        <v>3.8999999999999998E-3</v>
      </c>
      <c r="M51" s="66">
        <v>6.9999999999999999E-4</v>
      </c>
      <c r="N51" s="66">
        <v>2.0000000000000001E-4</v>
      </c>
    </row>
    <row r="52" spans="1:14">
      <c r="A52" s="67" t="s">
        <v>593</v>
      </c>
      <c r="D52" s="14"/>
      <c r="E52" s="14"/>
      <c r="F52" s="14"/>
      <c r="H52" s="69">
        <v>0</v>
      </c>
      <c r="J52" s="69">
        <v>0</v>
      </c>
      <c r="K52" s="69">
        <v>0</v>
      </c>
      <c r="M52" s="68">
        <v>0</v>
      </c>
      <c r="N52" s="68">
        <v>0</v>
      </c>
    </row>
    <row r="53" spans="1:14">
      <c r="A53" t="s">
        <v>222</v>
      </c>
      <c r="B53" t="s">
        <v>222</v>
      </c>
      <c r="D53" s="14"/>
      <c r="E53" s="14"/>
      <c r="F53" t="s">
        <v>222</v>
      </c>
      <c r="G53" t="s">
        <v>222</v>
      </c>
      <c r="H53" s="65">
        <v>0</v>
      </c>
      <c r="I53" s="65">
        <v>0</v>
      </c>
      <c r="K53" s="65">
        <v>0</v>
      </c>
      <c r="L53" s="66">
        <v>0</v>
      </c>
      <c r="M53" s="66">
        <v>0</v>
      </c>
      <c r="N53" s="66">
        <v>0</v>
      </c>
    </row>
    <row r="54" spans="1:14">
      <c r="A54" s="67" t="s">
        <v>227</v>
      </c>
      <c r="D54" s="14"/>
      <c r="E54" s="14"/>
      <c r="F54" s="14"/>
      <c r="H54" s="69">
        <v>3667565</v>
      </c>
      <c r="J54" s="69">
        <v>295.37389000000002</v>
      </c>
      <c r="K54" s="69">
        <v>1319086.6511568699</v>
      </c>
      <c r="M54" s="68">
        <v>0.74070000000000003</v>
      </c>
      <c r="N54" s="68">
        <v>0.21440000000000001</v>
      </c>
    </row>
    <row r="55" spans="1:14">
      <c r="A55" s="67" t="s">
        <v>292</v>
      </c>
      <c r="D55" s="14"/>
      <c r="E55" s="14"/>
      <c r="F55" s="14"/>
      <c r="H55" s="69">
        <v>86850</v>
      </c>
      <c r="J55" s="69">
        <v>0</v>
      </c>
      <c r="K55" s="69">
        <v>38060.583033499999</v>
      </c>
      <c r="M55" s="68">
        <v>2.1399999999999999E-2</v>
      </c>
      <c r="N55" s="68">
        <v>6.1999999999999998E-3</v>
      </c>
    </row>
    <row r="56" spans="1:14">
      <c r="A56" t="s">
        <v>594</v>
      </c>
      <c r="B56" t="s">
        <v>595</v>
      </c>
      <c r="C56" t="s">
        <v>403</v>
      </c>
      <c r="D56" t="s">
        <v>309</v>
      </c>
      <c r="E56" t="s">
        <v>596</v>
      </c>
      <c r="F56" t="s">
        <v>597</v>
      </c>
      <c r="G56" t="s">
        <v>105</v>
      </c>
      <c r="H56" s="65">
        <v>63100</v>
      </c>
      <c r="I56" s="65">
        <v>11304</v>
      </c>
      <c r="J56" s="65">
        <v>0</v>
      </c>
      <c r="K56" s="65">
        <v>23031.888696000002</v>
      </c>
      <c r="L56" s="66">
        <v>5.0000000000000001E-4</v>
      </c>
      <c r="M56" s="66">
        <v>1.29E-2</v>
      </c>
      <c r="N56" s="66">
        <v>3.7000000000000002E-3</v>
      </c>
    </row>
    <row r="57" spans="1:14">
      <c r="A57" t="s">
        <v>598</v>
      </c>
      <c r="B57" t="s">
        <v>599</v>
      </c>
      <c r="C57" t="s">
        <v>600</v>
      </c>
      <c r="D57" t="s">
        <v>309</v>
      </c>
      <c r="E57" t="s">
        <v>601</v>
      </c>
      <c r="F57" t="s">
        <v>597</v>
      </c>
      <c r="G57" t="s">
        <v>105</v>
      </c>
      <c r="H57" s="65">
        <v>23750</v>
      </c>
      <c r="I57" s="65">
        <v>19597</v>
      </c>
      <c r="J57" s="65">
        <v>0</v>
      </c>
      <c r="K57" s="65">
        <v>15028.694337499999</v>
      </c>
      <c r="L57" s="66">
        <v>4.0000000000000002E-4</v>
      </c>
      <c r="M57" s="66">
        <v>8.3999999999999995E-3</v>
      </c>
      <c r="N57" s="66">
        <v>2.3999999999999998E-3</v>
      </c>
    </row>
    <row r="58" spans="1:14">
      <c r="A58" s="67" t="s">
        <v>293</v>
      </c>
      <c r="D58" s="14"/>
      <c r="E58" s="14"/>
      <c r="F58" s="14"/>
      <c r="H58" s="69">
        <v>3580715</v>
      </c>
      <c r="J58" s="69">
        <v>295.37389000000002</v>
      </c>
      <c r="K58" s="69">
        <v>1281026.0681233699</v>
      </c>
      <c r="M58" s="68">
        <v>0.71930000000000005</v>
      </c>
      <c r="N58" s="68">
        <v>0.2082</v>
      </c>
    </row>
    <row r="59" spans="1:14">
      <c r="A59" t="s">
        <v>602</v>
      </c>
      <c r="B59" t="s">
        <v>603</v>
      </c>
      <c r="C59" t="s">
        <v>403</v>
      </c>
      <c r="D59" t="s">
        <v>309</v>
      </c>
      <c r="E59" t="s">
        <v>604</v>
      </c>
      <c r="F59" t="s">
        <v>605</v>
      </c>
      <c r="G59" t="s">
        <v>105</v>
      </c>
      <c r="H59" s="65">
        <v>182760</v>
      </c>
      <c r="I59" s="65">
        <v>4245</v>
      </c>
      <c r="J59" s="65">
        <v>0</v>
      </c>
      <c r="K59" s="65">
        <v>25051.105098</v>
      </c>
      <c r="L59" s="66">
        <v>0</v>
      </c>
      <c r="M59" s="66">
        <v>1.41E-2</v>
      </c>
      <c r="N59" s="66">
        <v>4.1000000000000003E-3</v>
      </c>
    </row>
    <row r="60" spans="1:14">
      <c r="A60" t="s">
        <v>606</v>
      </c>
      <c r="B60" t="s">
        <v>607</v>
      </c>
      <c r="C60" t="s">
        <v>403</v>
      </c>
      <c r="D60" t="s">
        <v>309</v>
      </c>
      <c r="E60" t="s">
        <v>608</v>
      </c>
      <c r="F60" t="s">
        <v>605</v>
      </c>
      <c r="G60" t="s">
        <v>105</v>
      </c>
      <c r="H60" s="65">
        <v>47600</v>
      </c>
      <c r="I60" s="65">
        <v>16369</v>
      </c>
      <c r="J60" s="65">
        <v>0</v>
      </c>
      <c r="K60" s="65">
        <v>25159.218475999998</v>
      </c>
      <c r="L60" s="66">
        <v>0</v>
      </c>
      <c r="M60" s="66">
        <v>1.41E-2</v>
      </c>
      <c r="N60" s="66">
        <v>4.1000000000000003E-3</v>
      </c>
    </row>
    <row r="61" spans="1:14">
      <c r="A61" t="s">
        <v>609</v>
      </c>
      <c r="B61" t="s">
        <v>610</v>
      </c>
      <c r="C61" t="s">
        <v>403</v>
      </c>
      <c r="D61" t="s">
        <v>309</v>
      </c>
      <c r="E61" t="s">
        <v>611</v>
      </c>
      <c r="F61" t="s">
        <v>605</v>
      </c>
      <c r="G61" t="s">
        <v>105</v>
      </c>
      <c r="H61" s="65">
        <v>156620</v>
      </c>
      <c r="I61" s="65">
        <v>4641</v>
      </c>
      <c r="J61" s="65">
        <v>0</v>
      </c>
      <c r="K61" s="65">
        <v>23470.742731800001</v>
      </c>
      <c r="L61" s="66">
        <v>0</v>
      </c>
      <c r="M61" s="66">
        <v>1.32E-2</v>
      </c>
      <c r="N61" s="66">
        <v>3.8E-3</v>
      </c>
    </row>
    <row r="62" spans="1:14">
      <c r="A62" t="s">
        <v>612</v>
      </c>
      <c r="B62" t="s">
        <v>613</v>
      </c>
      <c r="C62" t="s">
        <v>614</v>
      </c>
      <c r="D62" t="s">
        <v>309</v>
      </c>
      <c r="E62" t="s">
        <v>615</v>
      </c>
      <c r="F62" t="s">
        <v>616</v>
      </c>
      <c r="G62" t="s">
        <v>112</v>
      </c>
      <c r="H62" s="65">
        <v>215000</v>
      </c>
      <c r="I62" s="65">
        <v>293</v>
      </c>
      <c r="J62" s="65">
        <v>0</v>
      </c>
      <c r="K62" s="65">
        <v>2733.6680249999999</v>
      </c>
      <c r="L62" s="66">
        <v>2.0000000000000001E-4</v>
      </c>
      <c r="M62" s="66">
        <v>1.5E-3</v>
      </c>
      <c r="N62" s="66">
        <v>4.0000000000000002E-4</v>
      </c>
    </row>
    <row r="63" spans="1:14">
      <c r="A63" t="s">
        <v>617</v>
      </c>
      <c r="B63" t="s">
        <v>618</v>
      </c>
      <c r="C63" t="s">
        <v>403</v>
      </c>
      <c r="D63" t="s">
        <v>309</v>
      </c>
      <c r="E63" t="s">
        <v>619</v>
      </c>
      <c r="F63" t="s">
        <v>616</v>
      </c>
      <c r="G63" t="s">
        <v>105</v>
      </c>
      <c r="H63" s="65">
        <v>121965</v>
      </c>
      <c r="I63" s="65">
        <v>13938</v>
      </c>
      <c r="J63" s="65">
        <v>0</v>
      </c>
      <c r="K63" s="65">
        <v>54891.326409300003</v>
      </c>
      <c r="L63" s="66">
        <v>0</v>
      </c>
      <c r="M63" s="66">
        <v>3.0800000000000001E-2</v>
      </c>
      <c r="N63" s="66">
        <v>8.8999999999999999E-3</v>
      </c>
    </row>
    <row r="64" spans="1:14">
      <c r="A64" t="s">
        <v>620</v>
      </c>
      <c r="B64" t="s">
        <v>621</v>
      </c>
      <c r="C64" t="s">
        <v>122</v>
      </c>
      <c r="D64" t="s">
        <v>309</v>
      </c>
      <c r="E64" t="s">
        <v>622</v>
      </c>
      <c r="F64" t="s">
        <v>463</v>
      </c>
      <c r="G64" t="s">
        <v>109</v>
      </c>
      <c r="H64" s="65">
        <v>109500</v>
      </c>
      <c r="I64" s="65">
        <v>5905</v>
      </c>
      <c r="J64" s="65">
        <v>0</v>
      </c>
      <c r="K64" s="65">
        <v>24156.882600000001</v>
      </c>
      <c r="L64" s="66">
        <v>2.0000000000000001E-4</v>
      </c>
      <c r="M64" s="66">
        <v>1.3599999999999999E-2</v>
      </c>
      <c r="N64" s="66">
        <v>3.8999999999999998E-3</v>
      </c>
    </row>
    <row r="65" spans="1:14">
      <c r="A65" t="s">
        <v>623</v>
      </c>
      <c r="B65" t="s">
        <v>624</v>
      </c>
      <c r="C65" t="s">
        <v>403</v>
      </c>
      <c r="D65" t="s">
        <v>309</v>
      </c>
      <c r="E65" t="s">
        <v>625</v>
      </c>
      <c r="F65" t="s">
        <v>463</v>
      </c>
      <c r="G65" t="s">
        <v>105</v>
      </c>
      <c r="H65" s="65">
        <v>53450</v>
      </c>
      <c r="I65" s="65">
        <v>4238</v>
      </c>
      <c r="J65" s="65">
        <v>0</v>
      </c>
      <c r="K65" s="65">
        <v>7314.3663189999997</v>
      </c>
      <c r="L65" s="66">
        <v>5.0000000000000001E-4</v>
      </c>
      <c r="M65" s="66">
        <v>4.1000000000000003E-3</v>
      </c>
      <c r="N65" s="66">
        <v>1.1999999999999999E-3</v>
      </c>
    </row>
    <row r="66" spans="1:14">
      <c r="A66" t="s">
        <v>626</v>
      </c>
      <c r="B66" t="s">
        <v>627</v>
      </c>
      <c r="C66" t="s">
        <v>403</v>
      </c>
      <c r="D66" t="s">
        <v>309</v>
      </c>
      <c r="E66" t="s">
        <v>628</v>
      </c>
      <c r="F66" t="s">
        <v>463</v>
      </c>
      <c r="G66" t="s">
        <v>105</v>
      </c>
      <c r="H66" s="65">
        <v>42050</v>
      </c>
      <c r="I66" s="65">
        <v>22275</v>
      </c>
      <c r="J66" s="65">
        <v>0</v>
      </c>
      <c r="K66" s="65">
        <v>30244.872487500001</v>
      </c>
      <c r="L66" s="66">
        <v>0</v>
      </c>
      <c r="M66" s="66">
        <v>1.7000000000000001E-2</v>
      </c>
      <c r="N66" s="66">
        <v>4.8999999999999998E-3</v>
      </c>
    </row>
    <row r="67" spans="1:14">
      <c r="A67" t="s">
        <v>629</v>
      </c>
      <c r="B67" t="s">
        <v>630</v>
      </c>
      <c r="C67" t="s">
        <v>403</v>
      </c>
      <c r="D67" t="s">
        <v>309</v>
      </c>
      <c r="E67" t="s">
        <v>631</v>
      </c>
      <c r="F67" t="s">
        <v>413</v>
      </c>
      <c r="G67" t="s">
        <v>105</v>
      </c>
      <c r="H67" s="65">
        <v>10855</v>
      </c>
      <c r="I67" s="65">
        <v>83866</v>
      </c>
      <c r="J67" s="65">
        <v>0</v>
      </c>
      <c r="K67" s="65">
        <v>29395.6997347</v>
      </c>
      <c r="L67" s="66">
        <v>1E-4</v>
      </c>
      <c r="M67" s="66">
        <v>1.6500000000000001E-2</v>
      </c>
      <c r="N67" s="66">
        <v>4.7999999999999996E-3</v>
      </c>
    </row>
    <row r="68" spans="1:14">
      <c r="A68" t="s">
        <v>632</v>
      </c>
      <c r="B68" t="s">
        <v>633</v>
      </c>
      <c r="C68" t="s">
        <v>403</v>
      </c>
      <c r="D68" t="s">
        <v>309</v>
      </c>
      <c r="E68" t="s">
        <v>634</v>
      </c>
      <c r="F68" t="s">
        <v>413</v>
      </c>
      <c r="G68" t="s">
        <v>105</v>
      </c>
      <c r="H68" s="65">
        <v>26900</v>
      </c>
      <c r="I68" s="65">
        <v>34768</v>
      </c>
      <c r="J68" s="65">
        <v>0</v>
      </c>
      <c r="K68" s="65">
        <v>30199.519568</v>
      </c>
      <c r="L68" s="66">
        <v>0</v>
      </c>
      <c r="M68" s="66">
        <v>1.7000000000000001E-2</v>
      </c>
      <c r="N68" s="66">
        <v>4.8999999999999998E-3</v>
      </c>
    </row>
    <row r="69" spans="1:14">
      <c r="A69" t="s">
        <v>635</v>
      </c>
      <c r="B69" t="s">
        <v>636</v>
      </c>
      <c r="C69" t="s">
        <v>122</v>
      </c>
      <c r="D69" t="s">
        <v>309</v>
      </c>
      <c r="E69" t="s">
        <v>637</v>
      </c>
      <c r="F69" t="s">
        <v>638</v>
      </c>
      <c r="G69" t="s">
        <v>200</v>
      </c>
      <c r="H69" s="65">
        <v>273000</v>
      </c>
      <c r="I69" s="65">
        <v>22210</v>
      </c>
      <c r="J69" s="65">
        <v>0</v>
      </c>
      <c r="K69" s="65">
        <v>22264.547760000001</v>
      </c>
      <c r="L69" s="66">
        <v>5.0000000000000001E-4</v>
      </c>
      <c r="M69" s="66">
        <v>1.2500000000000001E-2</v>
      </c>
      <c r="N69" s="66">
        <v>3.5999999999999999E-3</v>
      </c>
    </row>
    <row r="70" spans="1:14">
      <c r="A70" t="s">
        <v>639</v>
      </c>
      <c r="B70" t="s">
        <v>640</v>
      </c>
      <c r="C70" t="s">
        <v>122</v>
      </c>
      <c r="D70" t="s">
        <v>309</v>
      </c>
      <c r="E70" t="s">
        <v>641</v>
      </c>
      <c r="F70" t="s">
        <v>642</v>
      </c>
      <c r="G70" t="s">
        <v>109</v>
      </c>
      <c r="H70" s="65">
        <v>44500</v>
      </c>
      <c r="I70" s="65">
        <v>9020</v>
      </c>
      <c r="J70" s="65">
        <v>0</v>
      </c>
      <c r="K70" s="65">
        <v>14995.930399999999</v>
      </c>
      <c r="L70" s="66">
        <v>1E-4</v>
      </c>
      <c r="M70" s="66">
        <v>8.3999999999999995E-3</v>
      </c>
      <c r="N70" s="66">
        <v>2.3999999999999998E-3</v>
      </c>
    </row>
    <row r="71" spans="1:14">
      <c r="A71" t="s">
        <v>643</v>
      </c>
      <c r="B71" t="s">
        <v>644</v>
      </c>
      <c r="C71" t="s">
        <v>122</v>
      </c>
      <c r="D71" t="s">
        <v>309</v>
      </c>
      <c r="E71" t="s">
        <v>645</v>
      </c>
      <c r="F71" t="s">
        <v>642</v>
      </c>
      <c r="G71" t="s">
        <v>199</v>
      </c>
      <c r="H71" s="65">
        <v>178900</v>
      </c>
      <c r="I71" s="65">
        <v>11270</v>
      </c>
      <c r="J71" s="65">
        <v>0</v>
      </c>
      <c r="K71" s="65">
        <v>69502.549815999999</v>
      </c>
      <c r="L71" s="66">
        <v>1E-4</v>
      </c>
      <c r="M71" s="66">
        <v>3.9E-2</v>
      </c>
      <c r="N71" s="66">
        <v>1.1299999999999999E-2</v>
      </c>
    </row>
    <row r="72" spans="1:14">
      <c r="A72" t="s">
        <v>646</v>
      </c>
      <c r="B72" t="s">
        <v>647</v>
      </c>
      <c r="C72" t="s">
        <v>403</v>
      </c>
      <c r="D72" t="s">
        <v>309</v>
      </c>
      <c r="E72" t="s">
        <v>648</v>
      </c>
      <c r="F72" t="s">
        <v>458</v>
      </c>
      <c r="G72" t="s">
        <v>105</v>
      </c>
      <c r="H72" s="65">
        <v>30625</v>
      </c>
      <c r="I72" s="65">
        <v>37280</v>
      </c>
      <c r="J72" s="65">
        <v>0</v>
      </c>
      <c r="K72" s="65">
        <v>36865.493000000002</v>
      </c>
      <c r="L72" s="66">
        <v>1E-4</v>
      </c>
      <c r="M72" s="66">
        <v>2.07E-2</v>
      </c>
      <c r="N72" s="66">
        <v>6.0000000000000001E-3</v>
      </c>
    </row>
    <row r="73" spans="1:14">
      <c r="A73" t="s">
        <v>649</v>
      </c>
      <c r="B73" t="s">
        <v>650</v>
      </c>
      <c r="C73" t="s">
        <v>403</v>
      </c>
      <c r="D73" t="s">
        <v>309</v>
      </c>
      <c r="E73" t="s">
        <v>651</v>
      </c>
      <c r="F73" t="s">
        <v>458</v>
      </c>
      <c r="G73" t="s">
        <v>105</v>
      </c>
      <c r="H73" s="65">
        <v>175500</v>
      </c>
      <c r="I73" s="65">
        <v>6231</v>
      </c>
      <c r="J73" s="65">
        <v>0</v>
      </c>
      <c r="K73" s="65">
        <v>35310.422745000003</v>
      </c>
      <c r="L73" s="66">
        <v>2.9999999999999997E-4</v>
      </c>
      <c r="M73" s="66">
        <v>1.9800000000000002E-2</v>
      </c>
      <c r="N73" s="66">
        <v>5.7000000000000002E-3</v>
      </c>
    </row>
    <row r="74" spans="1:14">
      <c r="A74" t="s">
        <v>652</v>
      </c>
      <c r="B74" t="s">
        <v>653</v>
      </c>
      <c r="C74" t="s">
        <v>99</v>
      </c>
      <c r="D74" t="s">
        <v>309</v>
      </c>
      <c r="E74" t="s">
        <v>654</v>
      </c>
      <c r="F74" t="s">
        <v>655</v>
      </c>
      <c r="G74" t="s">
        <v>105</v>
      </c>
      <c r="H74" s="65">
        <v>21060</v>
      </c>
      <c r="I74" s="65">
        <v>33939</v>
      </c>
      <c r="J74" s="65">
        <v>0</v>
      </c>
      <c r="K74" s="65">
        <v>23079.449928599999</v>
      </c>
      <c r="L74" s="66">
        <v>0</v>
      </c>
      <c r="M74" s="66">
        <v>1.2999999999999999E-2</v>
      </c>
      <c r="N74" s="66">
        <v>3.8E-3</v>
      </c>
    </row>
    <row r="75" spans="1:14">
      <c r="A75" t="s">
        <v>656</v>
      </c>
      <c r="B75" t="s">
        <v>657</v>
      </c>
      <c r="C75" t="s">
        <v>411</v>
      </c>
      <c r="D75" t="s">
        <v>309</v>
      </c>
      <c r="E75" t="s">
        <v>658</v>
      </c>
      <c r="F75" t="s">
        <v>655</v>
      </c>
      <c r="G75" t="s">
        <v>105</v>
      </c>
      <c r="H75" s="65">
        <v>16349</v>
      </c>
      <c r="I75" s="65">
        <v>156250</v>
      </c>
      <c r="J75" s="65">
        <v>0</v>
      </c>
      <c r="K75" s="65">
        <v>82485.814062499994</v>
      </c>
      <c r="L75" s="66">
        <v>1E-4</v>
      </c>
      <c r="M75" s="66">
        <v>4.6300000000000001E-2</v>
      </c>
      <c r="N75" s="66">
        <v>1.34E-2</v>
      </c>
    </row>
    <row r="76" spans="1:14">
      <c r="A76" t="s">
        <v>659</v>
      </c>
      <c r="B76" t="s">
        <v>660</v>
      </c>
      <c r="C76" t="s">
        <v>600</v>
      </c>
      <c r="D76" t="s">
        <v>309</v>
      </c>
      <c r="E76" t="s">
        <v>661</v>
      </c>
      <c r="F76" t="s">
        <v>662</v>
      </c>
      <c r="G76" t="s">
        <v>105</v>
      </c>
      <c r="H76" s="65">
        <v>23890</v>
      </c>
      <c r="I76" s="65">
        <v>163</v>
      </c>
      <c r="J76" s="65">
        <v>0</v>
      </c>
      <c r="K76" s="65">
        <v>125.7395203</v>
      </c>
      <c r="L76" s="66">
        <v>2.9999999999999997E-4</v>
      </c>
      <c r="M76" s="66">
        <v>1E-4</v>
      </c>
      <c r="N76" s="66">
        <v>0</v>
      </c>
    </row>
    <row r="77" spans="1:14">
      <c r="A77" t="s">
        <v>663</v>
      </c>
      <c r="B77" t="s">
        <v>664</v>
      </c>
      <c r="C77" t="s">
        <v>403</v>
      </c>
      <c r="D77" t="s">
        <v>309</v>
      </c>
      <c r="E77" t="s">
        <v>665</v>
      </c>
      <c r="F77" t="s">
        <v>662</v>
      </c>
      <c r="G77" t="s">
        <v>105</v>
      </c>
      <c r="H77" s="65">
        <v>605000</v>
      </c>
      <c r="I77" s="65">
        <v>4301</v>
      </c>
      <c r="J77" s="65">
        <v>0</v>
      </c>
      <c r="K77" s="65">
        <v>84021.970449999993</v>
      </c>
      <c r="L77" s="66">
        <v>1E-4</v>
      </c>
      <c r="M77" s="66">
        <v>4.7199999999999999E-2</v>
      </c>
      <c r="N77" s="66">
        <v>1.37E-2</v>
      </c>
    </row>
    <row r="78" spans="1:14">
      <c r="A78" t="s">
        <v>666</v>
      </c>
      <c r="B78" t="s">
        <v>667</v>
      </c>
      <c r="C78" t="s">
        <v>668</v>
      </c>
      <c r="D78" t="s">
        <v>309</v>
      </c>
      <c r="E78" t="s">
        <v>669</v>
      </c>
      <c r="F78" t="s">
        <v>662</v>
      </c>
      <c r="G78" t="s">
        <v>199</v>
      </c>
      <c r="H78" s="65">
        <v>25000</v>
      </c>
      <c r="I78" s="65">
        <v>34195</v>
      </c>
      <c r="J78" s="65">
        <v>0</v>
      </c>
      <c r="K78" s="65">
        <v>29469.251</v>
      </c>
      <c r="L78" s="66">
        <v>0</v>
      </c>
      <c r="M78" s="66">
        <v>1.6500000000000001E-2</v>
      </c>
      <c r="N78" s="66">
        <v>4.7999999999999996E-3</v>
      </c>
    </row>
    <row r="79" spans="1:14">
      <c r="A79" t="s">
        <v>670</v>
      </c>
      <c r="B79" t="s">
        <v>671</v>
      </c>
      <c r="C79" t="s">
        <v>403</v>
      </c>
      <c r="D79" t="s">
        <v>309</v>
      </c>
      <c r="E79" t="s">
        <v>672</v>
      </c>
      <c r="F79" t="s">
        <v>435</v>
      </c>
      <c r="G79" t="s">
        <v>105</v>
      </c>
      <c r="H79" s="65">
        <v>37300</v>
      </c>
      <c r="I79" s="65">
        <v>14191</v>
      </c>
      <c r="J79" s="65">
        <v>0</v>
      </c>
      <c r="K79" s="65">
        <v>17091.881646999998</v>
      </c>
      <c r="L79" s="66">
        <v>1.5E-3</v>
      </c>
      <c r="M79" s="66">
        <v>9.5999999999999992E-3</v>
      </c>
      <c r="N79" s="66">
        <v>2.8E-3</v>
      </c>
    </row>
    <row r="80" spans="1:14">
      <c r="A80" t="s">
        <v>673</v>
      </c>
      <c r="B80" t="s">
        <v>674</v>
      </c>
      <c r="C80" t="s">
        <v>403</v>
      </c>
      <c r="D80" t="s">
        <v>309</v>
      </c>
      <c r="E80" t="s">
        <v>675</v>
      </c>
      <c r="F80" t="s">
        <v>435</v>
      </c>
      <c r="G80" t="s">
        <v>105</v>
      </c>
      <c r="H80" s="65">
        <v>60880</v>
      </c>
      <c r="I80" s="65">
        <v>12997</v>
      </c>
      <c r="J80" s="65">
        <v>0</v>
      </c>
      <c r="K80" s="65">
        <v>25549.700154400001</v>
      </c>
      <c r="L80" s="66">
        <v>2.0000000000000001E-4</v>
      </c>
      <c r="M80" s="66">
        <v>1.43E-2</v>
      </c>
      <c r="N80" s="66">
        <v>4.1999999999999997E-3</v>
      </c>
    </row>
    <row r="81" spans="1:14">
      <c r="A81" t="s">
        <v>676</v>
      </c>
      <c r="B81" t="s">
        <v>677</v>
      </c>
      <c r="C81" t="s">
        <v>122</v>
      </c>
      <c r="D81" t="s">
        <v>309</v>
      </c>
      <c r="E81" t="s">
        <v>678</v>
      </c>
      <c r="F81" t="s">
        <v>679</v>
      </c>
      <c r="G81" t="s">
        <v>109</v>
      </c>
      <c r="H81" s="65">
        <v>186500</v>
      </c>
      <c r="I81" s="65">
        <v>3552.5</v>
      </c>
      <c r="J81" s="65">
        <v>0</v>
      </c>
      <c r="K81" s="65">
        <v>24752.541099999999</v>
      </c>
      <c r="L81" s="66">
        <v>1E-4</v>
      </c>
      <c r="M81" s="66">
        <v>1.3899999999999999E-2</v>
      </c>
      <c r="N81" s="66">
        <v>4.0000000000000001E-3</v>
      </c>
    </row>
    <row r="82" spans="1:14">
      <c r="A82" t="s">
        <v>680</v>
      </c>
      <c r="B82" t="s">
        <v>681</v>
      </c>
      <c r="C82" t="s">
        <v>403</v>
      </c>
      <c r="D82" t="s">
        <v>309</v>
      </c>
      <c r="E82" t="s">
        <v>682</v>
      </c>
      <c r="F82" t="s">
        <v>679</v>
      </c>
      <c r="G82" t="s">
        <v>105</v>
      </c>
      <c r="H82" s="65">
        <v>293650</v>
      </c>
      <c r="I82" s="65">
        <v>11165</v>
      </c>
      <c r="J82" s="65">
        <v>295.37389000000002</v>
      </c>
      <c r="K82" s="65">
        <v>106161.4405425</v>
      </c>
      <c r="L82" s="66">
        <v>1E-4</v>
      </c>
      <c r="M82" s="66">
        <v>5.96E-2</v>
      </c>
      <c r="N82" s="66">
        <v>1.7299999999999999E-2</v>
      </c>
    </row>
    <row r="83" spans="1:14">
      <c r="A83" t="s">
        <v>683</v>
      </c>
      <c r="B83" t="s">
        <v>684</v>
      </c>
      <c r="C83" t="s">
        <v>600</v>
      </c>
      <c r="D83" t="s">
        <v>309</v>
      </c>
      <c r="E83" t="s">
        <v>685</v>
      </c>
      <c r="F83" t="s">
        <v>597</v>
      </c>
      <c r="G83" t="s">
        <v>105</v>
      </c>
      <c r="H83" s="65">
        <v>39825</v>
      </c>
      <c r="I83" s="65">
        <v>7739</v>
      </c>
      <c r="J83" s="65">
        <v>0</v>
      </c>
      <c r="K83" s="65">
        <v>9951.9612457500007</v>
      </c>
      <c r="L83" s="66">
        <v>1E-4</v>
      </c>
      <c r="M83" s="66">
        <v>5.5999999999999999E-3</v>
      </c>
      <c r="N83" s="66">
        <v>1.6000000000000001E-3</v>
      </c>
    </row>
    <row r="84" spans="1:14">
      <c r="A84" t="s">
        <v>686</v>
      </c>
      <c r="B84" t="s">
        <v>687</v>
      </c>
      <c r="C84" t="s">
        <v>403</v>
      </c>
      <c r="D84" t="s">
        <v>309</v>
      </c>
      <c r="E84" t="s">
        <v>688</v>
      </c>
      <c r="F84" t="s">
        <v>597</v>
      </c>
      <c r="G84" t="s">
        <v>105</v>
      </c>
      <c r="H84" s="65">
        <v>5106</v>
      </c>
      <c r="I84" s="65">
        <v>328504</v>
      </c>
      <c r="J84" s="65">
        <v>0</v>
      </c>
      <c r="K84" s="65">
        <v>54161.354580959996</v>
      </c>
      <c r="L84" s="66">
        <v>0</v>
      </c>
      <c r="M84" s="66">
        <v>3.04E-2</v>
      </c>
      <c r="N84" s="66">
        <v>8.8000000000000005E-3</v>
      </c>
    </row>
    <row r="85" spans="1:14">
      <c r="A85" t="s">
        <v>689</v>
      </c>
      <c r="B85" t="s">
        <v>690</v>
      </c>
      <c r="C85" t="s">
        <v>403</v>
      </c>
      <c r="D85" t="s">
        <v>309</v>
      </c>
      <c r="E85" t="s">
        <v>691</v>
      </c>
      <c r="F85" t="s">
        <v>597</v>
      </c>
      <c r="G85" t="s">
        <v>105</v>
      </c>
      <c r="H85" s="65">
        <v>26750</v>
      </c>
      <c r="I85" s="65">
        <v>14225</v>
      </c>
      <c r="J85" s="65">
        <v>0</v>
      </c>
      <c r="K85" s="65">
        <v>12286.9504375</v>
      </c>
      <c r="L85" s="66">
        <v>1E-4</v>
      </c>
      <c r="M85" s="66">
        <v>6.8999999999999999E-3</v>
      </c>
      <c r="N85" s="66">
        <v>2E-3</v>
      </c>
    </row>
    <row r="86" spans="1:14">
      <c r="A86" t="s">
        <v>692</v>
      </c>
      <c r="B86" t="s">
        <v>693</v>
      </c>
      <c r="C86" t="s">
        <v>403</v>
      </c>
      <c r="D86" t="s">
        <v>309</v>
      </c>
      <c r="E86" t="s">
        <v>694</v>
      </c>
      <c r="F86" t="s">
        <v>597</v>
      </c>
      <c r="G86" t="s">
        <v>105</v>
      </c>
      <c r="H86" s="65">
        <v>118225</v>
      </c>
      <c r="I86" s="65">
        <v>28192</v>
      </c>
      <c r="J86" s="65">
        <v>0</v>
      </c>
      <c r="K86" s="65">
        <v>107622.54416799999</v>
      </c>
      <c r="L86" s="66">
        <v>0</v>
      </c>
      <c r="M86" s="66">
        <v>6.0400000000000002E-2</v>
      </c>
      <c r="N86" s="66">
        <v>1.7500000000000002E-2</v>
      </c>
    </row>
    <row r="87" spans="1:14">
      <c r="A87" t="s">
        <v>695</v>
      </c>
      <c r="B87" t="s">
        <v>696</v>
      </c>
      <c r="C87" t="s">
        <v>403</v>
      </c>
      <c r="D87" t="s">
        <v>309</v>
      </c>
      <c r="E87" t="s">
        <v>697</v>
      </c>
      <c r="F87" t="s">
        <v>597</v>
      </c>
      <c r="G87" t="s">
        <v>105</v>
      </c>
      <c r="H87" s="65">
        <v>33200</v>
      </c>
      <c r="I87" s="65">
        <v>47900</v>
      </c>
      <c r="J87" s="65">
        <v>0</v>
      </c>
      <c r="K87" s="65">
        <v>51350.141199999998</v>
      </c>
      <c r="L87" s="66">
        <v>2.9999999999999997E-4</v>
      </c>
      <c r="M87" s="66">
        <v>2.8799999999999999E-2</v>
      </c>
      <c r="N87" s="66">
        <v>8.3000000000000001E-3</v>
      </c>
    </row>
    <row r="88" spans="1:14">
      <c r="A88" t="s">
        <v>698</v>
      </c>
      <c r="B88" t="s">
        <v>699</v>
      </c>
      <c r="C88" t="s">
        <v>600</v>
      </c>
      <c r="D88" t="s">
        <v>309</v>
      </c>
      <c r="E88" t="s">
        <v>700</v>
      </c>
      <c r="F88" t="s">
        <v>597</v>
      </c>
      <c r="G88" t="s">
        <v>105</v>
      </c>
      <c r="H88" s="65">
        <v>9249</v>
      </c>
      <c r="I88" s="65">
        <v>15407</v>
      </c>
      <c r="J88" s="65">
        <v>0</v>
      </c>
      <c r="K88" s="65">
        <v>4601.3037854699996</v>
      </c>
      <c r="L88" s="66">
        <v>1E-4</v>
      </c>
      <c r="M88" s="66">
        <v>2.5999999999999999E-3</v>
      </c>
      <c r="N88" s="66">
        <v>6.9999999999999999E-4</v>
      </c>
    </row>
    <row r="89" spans="1:14">
      <c r="A89" t="s">
        <v>701</v>
      </c>
      <c r="B89" t="s">
        <v>702</v>
      </c>
      <c r="C89" t="s">
        <v>403</v>
      </c>
      <c r="D89" t="s">
        <v>309</v>
      </c>
      <c r="E89" t="s">
        <v>703</v>
      </c>
      <c r="F89" t="s">
        <v>704</v>
      </c>
      <c r="G89" t="s">
        <v>105</v>
      </c>
      <c r="H89" s="65">
        <v>169525</v>
      </c>
      <c r="I89" s="65">
        <v>14150</v>
      </c>
      <c r="J89" s="65">
        <v>0</v>
      </c>
      <c r="K89" s="65">
        <v>77456.565837500006</v>
      </c>
      <c r="L89" s="66">
        <v>0</v>
      </c>
      <c r="M89" s="66">
        <v>4.3499999999999997E-2</v>
      </c>
      <c r="N89" s="66">
        <v>1.26E-2</v>
      </c>
    </row>
    <row r="90" spans="1:14">
      <c r="A90" t="s">
        <v>705</v>
      </c>
      <c r="B90" t="s">
        <v>706</v>
      </c>
      <c r="C90" t="s">
        <v>403</v>
      </c>
      <c r="D90" t="s">
        <v>309</v>
      </c>
      <c r="E90" t="s">
        <v>707</v>
      </c>
      <c r="F90" t="s">
        <v>704</v>
      </c>
      <c r="G90" t="s">
        <v>105</v>
      </c>
      <c r="H90" s="65">
        <v>43870</v>
      </c>
      <c r="I90" s="65">
        <v>29204</v>
      </c>
      <c r="J90" s="65">
        <v>0</v>
      </c>
      <c r="K90" s="65">
        <v>41369.285409199998</v>
      </c>
      <c r="L90" s="66">
        <v>2.9999999999999997E-4</v>
      </c>
      <c r="M90" s="66">
        <v>2.3199999999999998E-2</v>
      </c>
      <c r="N90" s="66">
        <v>6.7000000000000002E-3</v>
      </c>
    </row>
    <row r="91" spans="1:14">
      <c r="A91" t="s">
        <v>708</v>
      </c>
      <c r="B91" t="s">
        <v>709</v>
      </c>
      <c r="C91" t="s">
        <v>403</v>
      </c>
      <c r="D91" t="s">
        <v>309</v>
      </c>
      <c r="E91" t="s">
        <v>710</v>
      </c>
      <c r="F91" t="s">
        <v>704</v>
      </c>
      <c r="G91" t="s">
        <v>105</v>
      </c>
      <c r="H91" s="65">
        <v>5461</v>
      </c>
      <c r="I91" s="65">
        <v>266531</v>
      </c>
      <c r="J91" s="65">
        <v>0</v>
      </c>
      <c r="K91" s="65">
        <v>46998.92779139</v>
      </c>
      <c r="L91" s="66">
        <v>0</v>
      </c>
      <c r="M91" s="66">
        <v>2.64E-2</v>
      </c>
      <c r="N91" s="66">
        <v>7.6E-3</v>
      </c>
    </row>
    <row r="92" spans="1:14">
      <c r="A92" t="s">
        <v>711</v>
      </c>
      <c r="B92" t="s">
        <v>712</v>
      </c>
      <c r="C92" t="s">
        <v>403</v>
      </c>
      <c r="D92" t="s">
        <v>309</v>
      </c>
      <c r="E92" t="s">
        <v>713</v>
      </c>
      <c r="F92" t="s">
        <v>704</v>
      </c>
      <c r="G92" t="s">
        <v>105</v>
      </c>
      <c r="H92" s="65">
        <v>79000</v>
      </c>
      <c r="I92" s="65">
        <v>11058</v>
      </c>
      <c r="J92" s="65">
        <v>0</v>
      </c>
      <c r="K92" s="65">
        <v>28207.962780000002</v>
      </c>
      <c r="L92" s="66">
        <v>1E-4</v>
      </c>
      <c r="M92" s="66">
        <v>1.5800000000000002E-2</v>
      </c>
      <c r="N92" s="66">
        <v>4.5999999999999999E-3</v>
      </c>
    </row>
    <row r="93" spans="1:14">
      <c r="A93" t="s">
        <v>714</v>
      </c>
      <c r="B93" t="s">
        <v>715</v>
      </c>
      <c r="C93" t="s">
        <v>411</v>
      </c>
      <c r="D93" t="s">
        <v>309</v>
      </c>
      <c r="E93" t="s">
        <v>716</v>
      </c>
      <c r="F93" t="s">
        <v>589</v>
      </c>
      <c r="G93" t="s">
        <v>109</v>
      </c>
      <c r="H93" s="65">
        <v>111650</v>
      </c>
      <c r="I93" s="65">
        <v>5448</v>
      </c>
      <c r="J93" s="65">
        <v>0</v>
      </c>
      <c r="K93" s="65">
        <v>22724.937311999998</v>
      </c>
      <c r="L93" s="66">
        <v>1E-4</v>
      </c>
      <c r="M93" s="66">
        <v>1.2800000000000001E-2</v>
      </c>
      <c r="N93" s="66">
        <v>3.7000000000000002E-3</v>
      </c>
    </row>
    <row r="94" spans="1:14">
      <c r="A94" s="81" t="s">
        <v>229</v>
      </c>
      <c r="D94" s="14"/>
      <c r="E94" s="14"/>
      <c r="F94" s="14"/>
    </row>
    <row r="95" spans="1:14">
      <c r="A95" s="81" t="s">
        <v>286</v>
      </c>
      <c r="D95" s="14"/>
      <c r="E95" s="14"/>
      <c r="F95" s="14"/>
    </row>
    <row r="96" spans="1:14">
      <c r="A96" s="81" t="s">
        <v>287</v>
      </c>
      <c r="D96" s="14"/>
      <c r="E96" s="14"/>
      <c r="F96" s="14"/>
    </row>
    <row r="97" spans="1:6">
      <c r="A97" s="81" t="s">
        <v>288</v>
      </c>
      <c r="D97" s="14"/>
      <c r="E97" s="14"/>
      <c r="F97" s="14"/>
    </row>
    <row r="98" spans="1:6">
      <c r="A98" s="81" t="s">
        <v>289</v>
      </c>
      <c r="D98" s="14"/>
      <c r="E98" s="14"/>
      <c r="F98" s="14"/>
    </row>
    <row r="99" spans="1:6" hidden="1">
      <c r="D99" s="14"/>
      <c r="E99" s="14"/>
      <c r="F99" s="14"/>
    </row>
    <row r="100" spans="1:6" hidden="1">
      <c r="D100" s="14"/>
      <c r="E100" s="14"/>
      <c r="F100" s="14"/>
    </row>
    <row r="101" spans="1:6" hidden="1">
      <c r="D101" s="14"/>
      <c r="E101" s="14"/>
      <c r="F101" s="14"/>
    </row>
    <row r="102" spans="1:6" hidden="1">
      <c r="D102" s="14"/>
      <c r="E102" s="14"/>
      <c r="F102" s="14"/>
    </row>
    <row r="103" spans="1:6" hidden="1">
      <c r="D103" s="14"/>
      <c r="E103" s="14"/>
      <c r="F103" s="14"/>
    </row>
    <row r="104" spans="1:6" hidden="1">
      <c r="D104" s="14"/>
      <c r="E104" s="14"/>
      <c r="F104" s="14"/>
    </row>
    <row r="105" spans="1:6" hidden="1">
      <c r="D105" s="14"/>
      <c r="E105" s="14"/>
      <c r="F105" s="14"/>
    </row>
    <row r="106" spans="1:6" hidden="1">
      <c r="D106" s="14"/>
      <c r="E106" s="14"/>
      <c r="F106" s="14"/>
    </row>
    <row r="107" spans="1:6" hidden="1">
      <c r="D107" s="14"/>
      <c r="E107" s="14"/>
      <c r="F107" s="14"/>
    </row>
    <row r="108" spans="1:6" hidden="1">
      <c r="D108" s="14"/>
      <c r="E108" s="14"/>
      <c r="F108" s="14"/>
    </row>
    <row r="109" spans="1:6" hidden="1">
      <c r="D109" s="14"/>
      <c r="E109" s="14"/>
      <c r="F109" s="14"/>
    </row>
    <row r="110" spans="1:6" hidden="1">
      <c r="D110" s="14"/>
      <c r="E110" s="14"/>
      <c r="F110" s="14"/>
    </row>
    <row r="111" spans="1:6" hidden="1">
      <c r="D111" s="14"/>
      <c r="E111" s="14"/>
      <c r="F111" s="14"/>
    </row>
    <row r="112" spans="1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A248" s="14"/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6"/>
      <c r="D250" s="14"/>
      <c r="E250" s="14"/>
      <c r="F250" s="14"/>
    </row>
    <row r="251" spans="1:6" hidden="1"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A269" s="14"/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6"/>
      <c r="D271" s="14"/>
      <c r="E271" s="14"/>
      <c r="F271" s="14"/>
    </row>
    <row r="272" spans="1:6" hidden="1"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1:6" hidden="1">
      <c r="D321" s="14"/>
      <c r="E321" s="14"/>
      <c r="F321" s="14"/>
    </row>
    <row r="322" spans="1:6" hidden="1">
      <c r="D322" s="14"/>
      <c r="E322" s="14"/>
      <c r="F322" s="14"/>
    </row>
    <row r="323" spans="1:6" hidden="1">
      <c r="D323" s="14"/>
      <c r="E323" s="14"/>
      <c r="F323" s="14"/>
    </row>
    <row r="324" spans="1:6" hidden="1">
      <c r="D324" s="14"/>
      <c r="E324" s="14"/>
      <c r="F324" s="14"/>
    </row>
    <row r="325" spans="1:6" hidden="1">
      <c r="D325" s="14"/>
      <c r="E325" s="14"/>
      <c r="F325" s="14"/>
    </row>
    <row r="326" spans="1:6" hidden="1">
      <c r="D326" s="14"/>
      <c r="E326" s="14"/>
      <c r="F326" s="14"/>
    </row>
    <row r="327" spans="1:6" hidden="1">
      <c r="D327" s="14"/>
      <c r="E327" s="14"/>
      <c r="F327" s="14"/>
    </row>
    <row r="328" spans="1:6" hidden="1">
      <c r="D328" s="14"/>
      <c r="E328" s="14"/>
      <c r="F328" s="14"/>
    </row>
    <row r="329" spans="1:6" hidden="1">
      <c r="D329" s="14"/>
      <c r="E329" s="14"/>
      <c r="F329" s="14"/>
    </row>
    <row r="330" spans="1:6" hidden="1">
      <c r="D330" s="14"/>
      <c r="E330" s="14"/>
      <c r="F330" s="14"/>
    </row>
    <row r="331" spans="1:6" hidden="1">
      <c r="D331" s="14"/>
      <c r="E331" s="14"/>
      <c r="F331" s="14"/>
    </row>
    <row r="332" spans="1:6" hidden="1">
      <c r="D332" s="14"/>
      <c r="E332" s="14"/>
      <c r="F332" s="14"/>
    </row>
    <row r="333" spans="1:6" hidden="1">
      <c r="D333" s="14"/>
      <c r="E333" s="14"/>
      <c r="F333" s="14"/>
    </row>
    <row r="334" spans="1:6" hidden="1">
      <c r="D334" s="14"/>
      <c r="E334" s="14"/>
      <c r="F334" s="14"/>
    </row>
    <row r="335" spans="1:6" hidden="1">
      <c r="D335" s="14"/>
      <c r="E335" s="14"/>
      <c r="F335" s="14"/>
    </row>
    <row r="336" spans="1:6" hidden="1">
      <c r="A336" s="14"/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6"/>
    </row>
    <row r="339" spans="1:6" hidden="1"/>
  </sheetData>
  <dataValidations count="4">
    <dataValidation allowBlank="1" showInputMessage="1" showErrorMessage="1" sqref="J8"/>
    <dataValidation type="list" allowBlank="1" showInputMessage="1" showErrorMessage="1" sqref="F11:F338">
      <formula1>$BG$5:$BG$10</formula1>
    </dataValidation>
    <dataValidation type="list" allowBlank="1" showInputMessage="1" showErrorMessage="1" sqref="G11:G332">
      <formula1>$BI$5:$BI$10</formula1>
    </dataValidation>
    <dataValidation type="list" allowBlank="1" showInputMessage="1" showErrorMessage="1" sqref="D11:D332">
      <formula1>$BE$5:$BE$10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BJ5" s="16"/>
    </row>
    <row r="6" spans="1:62" ht="26.25" customHeight="1">
      <c r="A6" s="95" t="s">
        <v>193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9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4306100</v>
      </c>
      <c r="H10" s="7"/>
      <c r="I10" s="63">
        <v>0</v>
      </c>
      <c r="J10" s="63">
        <v>461490.27494899998</v>
      </c>
      <c r="K10" s="7"/>
      <c r="L10" s="64">
        <v>1</v>
      </c>
      <c r="M10" s="64">
        <v>7.4999999999999997E-2</v>
      </c>
      <c r="N10" s="30"/>
      <c r="BG10" s="14"/>
      <c r="BH10" s="16"/>
      <c r="BJ10" s="14"/>
    </row>
    <row r="11" spans="1:62">
      <c r="A11" s="67" t="s">
        <v>203</v>
      </c>
      <c r="C11" s="14"/>
      <c r="D11" s="14"/>
      <c r="E11" s="14"/>
      <c r="F11" s="14"/>
      <c r="G11" s="69">
        <v>1272000</v>
      </c>
      <c r="I11" s="69">
        <v>0</v>
      </c>
      <c r="J11" s="69">
        <v>74640.960000000006</v>
      </c>
      <c r="L11" s="68">
        <v>0.16170000000000001</v>
      </c>
      <c r="M11" s="68">
        <v>1.21E-2</v>
      </c>
    </row>
    <row r="12" spans="1:62">
      <c r="A12" s="67" t="s">
        <v>717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718</v>
      </c>
      <c r="C14" s="14"/>
      <c r="D14" s="14"/>
      <c r="E14" s="14"/>
      <c r="F14" s="14"/>
      <c r="G14" s="69">
        <v>1272000</v>
      </c>
      <c r="I14" s="69">
        <v>0</v>
      </c>
      <c r="J14" s="69">
        <v>74640.960000000006</v>
      </c>
      <c r="L14" s="68">
        <v>0.16170000000000001</v>
      </c>
      <c r="M14" s="68">
        <v>1.21E-2</v>
      </c>
    </row>
    <row r="15" spans="1:62">
      <c r="A15" s="81" t="s">
        <v>719</v>
      </c>
      <c r="B15" t="s">
        <v>720</v>
      </c>
      <c r="C15" t="s">
        <v>99</v>
      </c>
      <c r="D15" t="s">
        <v>721</v>
      </c>
      <c r="E15" t="s">
        <v>722</v>
      </c>
      <c r="F15" t="s">
        <v>101</v>
      </c>
      <c r="G15" s="65">
        <v>1272000</v>
      </c>
      <c r="H15" s="65">
        <v>5868</v>
      </c>
      <c r="I15" s="65">
        <v>0</v>
      </c>
      <c r="J15" s="65">
        <v>74640.960000000006</v>
      </c>
      <c r="K15" s="66">
        <v>5.2200000000000003E-2</v>
      </c>
      <c r="L15" s="66">
        <v>0.16170000000000001</v>
      </c>
      <c r="M15" s="66">
        <v>1.21E-2</v>
      </c>
    </row>
    <row r="16" spans="1:62">
      <c r="A16" s="67" t="s">
        <v>723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222</v>
      </c>
      <c r="B17" t="s">
        <v>222</v>
      </c>
      <c r="C17" s="14"/>
      <c r="D17" s="14"/>
      <c r="E17" t="s">
        <v>222</v>
      </c>
      <c r="F17" t="s">
        <v>222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724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222</v>
      </c>
      <c r="B19" t="s">
        <v>222</v>
      </c>
      <c r="C19" s="14"/>
      <c r="D19" s="14"/>
      <c r="E19" t="s">
        <v>222</v>
      </c>
      <c r="F19" t="s">
        <v>222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400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222</v>
      </c>
      <c r="B21" t="s">
        <v>222</v>
      </c>
      <c r="C21" s="14"/>
      <c r="D21" s="14"/>
      <c r="E21" t="s">
        <v>222</v>
      </c>
      <c r="F21" t="s">
        <v>222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725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222</v>
      </c>
      <c r="B23" t="s">
        <v>222</v>
      </c>
      <c r="C23" s="14"/>
      <c r="D23" s="14"/>
      <c r="E23" t="s">
        <v>222</v>
      </c>
      <c r="F23" t="s">
        <v>222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227</v>
      </c>
      <c r="C24" s="14"/>
      <c r="D24" s="14"/>
      <c r="E24" s="14"/>
      <c r="F24" s="14"/>
      <c r="G24" s="69">
        <v>3034100</v>
      </c>
      <c r="I24" s="69">
        <v>0</v>
      </c>
      <c r="J24" s="69">
        <v>386849.31494900002</v>
      </c>
      <c r="L24" s="68">
        <v>0.83830000000000005</v>
      </c>
      <c r="M24" s="68">
        <v>6.2899999999999998E-2</v>
      </c>
    </row>
    <row r="25" spans="1:13">
      <c r="A25" s="67" t="s">
        <v>726</v>
      </c>
      <c r="C25" s="14"/>
      <c r="D25" s="14"/>
      <c r="E25" s="14"/>
      <c r="F25" s="14"/>
      <c r="G25" s="69">
        <v>1958600</v>
      </c>
      <c r="I25" s="69">
        <v>0</v>
      </c>
      <c r="J25" s="69">
        <v>260613.416624</v>
      </c>
      <c r="L25" s="68">
        <v>0.56469999999999998</v>
      </c>
      <c r="M25" s="68">
        <v>4.24E-2</v>
      </c>
    </row>
    <row r="26" spans="1:13">
      <c r="A26" t="s">
        <v>727</v>
      </c>
      <c r="B26" t="s">
        <v>728</v>
      </c>
      <c r="C26" t="s">
        <v>403</v>
      </c>
      <c r="D26" t="s">
        <v>631</v>
      </c>
      <c r="E26" t="s">
        <v>722</v>
      </c>
      <c r="F26" t="s">
        <v>105</v>
      </c>
      <c r="G26" s="65">
        <v>395600</v>
      </c>
      <c r="H26" s="65">
        <v>8066</v>
      </c>
      <c r="I26" s="65">
        <v>0</v>
      </c>
      <c r="J26" s="65">
        <v>103034.470984</v>
      </c>
      <c r="K26" s="66">
        <v>1E-4</v>
      </c>
      <c r="L26" s="66">
        <v>0.2233</v>
      </c>
      <c r="M26" s="66">
        <v>1.67E-2</v>
      </c>
    </row>
    <row r="27" spans="1:13">
      <c r="A27" t="s">
        <v>729</v>
      </c>
      <c r="B27" t="s">
        <v>730</v>
      </c>
      <c r="C27" t="s">
        <v>433</v>
      </c>
      <c r="D27" t="s">
        <v>731</v>
      </c>
      <c r="E27" t="s">
        <v>722</v>
      </c>
      <c r="F27" t="s">
        <v>105</v>
      </c>
      <c r="G27" s="65">
        <v>800000</v>
      </c>
      <c r="H27" s="65">
        <v>1587</v>
      </c>
      <c r="I27" s="65">
        <v>0</v>
      </c>
      <c r="J27" s="65">
        <v>40995.383999999998</v>
      </c>
      <c r="K27" s="66">
        <v>5.0000000000000001E-4</v>
      </c>
      <c r="L27" s="66">
        <v>8.8800000000000004E-2</v>
      </c>
      <c r="M27" s="66">
        <v>6.7000000000000002E-3</v>
      </c>
    </row>
    <row r="28" spans="1:13">
      <c r="A28" t="s">
        <v>732</v>
      </c>
      <c r="B28" t="s">
        <v>733</v>
      </c>
      <c r="C28" t="s">
        <v>403</v>
      </c>
      <c r="D28" t="s">
        <v>734</v>
      </c>
      <c r="E28" t="s">
        <v>722</v>
      </c>
      <c r="F28" t="s">
        <v>105</v>
      </c>
      <c r="G28" s="65">
        <v>763000</v>
      </c>
      <c r="H28" s="65">
        <v>4732</v>
      </c>
      <c r="I28" s="65">
        <v>0</v>
      </c>
      <c r="J28" s="65">
        <v>116583.56164</v>
      </c>
      <c r="K28" s="66">
        <v>1E-4</v>
      </c>
      <c r="L28" s="66">
        <v>0.25259999999999999</v>
      </c>
      <c r="M28" s="66">
        <v>1.89E-2</v>
      </c>
    </row>
    <row r="29" spans="1:13">
      <c r="A29" s="67" t="s">
        <v>735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222</v>
      </c>
      <c r="B30" t="s">
        <v>222</v>
      </c>
      <c r="C30" s="14"/>
      <c r="D30" s="14"/>
      <c r="E30" t="s">
        <v>222</v>
      </c>
      <c r="F30" t="s">
        <v>222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400</v>
      </c>
      <c r="C31" s="14"/>
      <c r="D31" s="14"/>
      <c r="E31" s="14"/>
      <c r="F31" s="14"/>
      <c r="G31" s="69">
        <v>1075500</v>
      </c>
      <c r="I31" s="69">
        <v>0</v>
      </c>
      <c r="J31" s="69">
        <v>126235.898325</v>
      </c>
      <c r="L31" s="68">
        <v>0.27350000000000002</v>
      </c>
      <c r="M31" s="68">
        <v>2.0500000000000001E-2</v>
      </c>
    </row>
    <row r="32" spans="1:13">
      <c r="A32" t="s">
        <v>736</v>
      </c>
      <c r="B32" t="s">
        <v>737</v>
      </c>
      <c r="C32" t="s">
        <v>614</v>
      </c>
      <c r="D32" t="s">
        <v>738</v>
      </c>
      <c r="E32" t="s">
        <v>722</v>
      </c>
      <c r="F32" t="s">
        <v>105</v>
      </c>
      <c r="G32" s="65">
        <v>1075500</v>
      </c>
      <c r="H32" s="65">
        <v>3635</v>
      </c>
      <c r="I32" s="65">
        <v>0</v>
      </c>
      <c r="J32" s="65">
        <v>126235.898325</v>
      </c>
      <c r="K32" s="66">
        <v>1.6000000000000001E-3</v>
      </c>
      <c r="L32" s="66">
        <v>0.27350000000000002</v>
      </c>
      <c r="M32" s="66">
        <v>2.0500000000000001E-2</v>
      </c>
    </row>
    <row r="33" spans="1:13">
      <c r="A33" s="67" t="s">
        <v>725</v>
      </c>
      <c r="C33" s="14"/>
      <c r="D33" s="14"/>
      <c r="E33" s="14"/>
      <c r="F33" s="14"/>
      <c r="G33" s="69">
        <v>0</v>
      </c>
      <c r="I33" s="69">
        <v>0</v>
      </c>
      <c r="J33" s="69">
        <v>0</v>
      </c>
      <c r="L33" s="68">
        <v>0</v>
      </c>
      <c r="M33" s="68">
        <v>0</v>
      </c>
    </row>
    <row r="34" spans="1:13">
      <c r="A34" t="s">
        <v>222</v>
      </c>
      <c r="B34" t="s">
        <v>222</v>
      </c>
      <c r="C34" s="14"/>
      <c r="D34" s="14"/>
      <c r="E34" t="s">
        <v>222</v>
      </c>
      <c r="F34" t="s">
        <v>222</v>
      </c>
      <c r="G34" s="65">
        <v>0</v>
      </c>
      <c r="H34" s="65">
        <v>0</v>
      </c>
      <c r="J34" s="65">
        <v>0</v>
      </c>
      <c r="K34" s="66">
        <v>0</v>
      </c>
      <c r="L34" s="66">
        <v>0</v>
      </c>
      <c r="M34" s="66">
        <v>0</v>
      </c>
    </row>
    <row r="35" spans="1:13">
      <c r="A35" s="81" t="s">
        <v>229</v>
      </c>
      <c r="C35" s="14"/>
      <c r="D35" s="14"/>
      <c r="E35" s="14"/>
      <c r="F35" s="14"/>
    </row>
    <row r="36" spans="1:13">
      <c r="A36" s="81" t="s">
        <v>286</v>
      </c>
      <c r="C36" s="14"/>
      <c r="D36" s="14"/>
      <c r="E36" s="14"/>
      <c r="F36" s="14"/>
    </row>
    <row r="37" spans="1:13">
      <c r="A37" s="81" t="s">
        <v>287</v>
      </c>
      <c r="C37" s="14"/>
      <c r="D37" s="14"/>
      <c r="E37" s="14"/>
      <c r="F37" s="14"/>
    </row>
    <row r="38" spans="1:13">
      <c r="A38" s="81" t="s">
        <v>288</v>
      </c>
      <c r="C38" s="14"/>
      <c r="D38" s="14"/>
      <c r="E38" s="14"/>
      <c r="F38" s="14"/>
    </row>
    <row r="39" spans="1:13">
      <c r="A39" s="81" t="s">
        <v>289</v>
      </c>
      <c r="C39" s="14"/>
      <c r="D39" s="14"/>
      <c r="E39" s="14"/>
      <c r="F39" s="14"/>
    </row>
    <row r="40" spans="1:13" hidden="1">
      <c r="C40" s="14"/>
      <c r="D40" s="14"/>
      <c r="E40" s="14"/>
      <c r="F40" s="14"/>
    </row>
    <row r="41" spans="1:13" hidden="1"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1:64" ht="26.25" customHeight="1">
      <c r="A6" s="95" t="s">
        <v>92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9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44729534.649999999</v>
      </c>
      <c r="J10" s="7"/>
      <c r="K10" s="63">
        <v>371072.8978172128</v>
      </c>
      <c r="L10" s="7"/>
      <c r="M10" s="64">
        <v>1</v>
      </c>
      <c r="N10" s="64">
        <v>6.0299999999999999E-2</v>
      </c>
      <c r="O10" s="30"/>
      <c r="BF10" s="14"/>
      <c r="BG10" s="16"/>
      <c r="BH10" s="14"/>
      <c r="BL10" s="14"/>
    </row>
    <row r="11" spans="1:64">
      <c r="A11" s="67" t="s">
        <v>203</v>
      </c>
      <c r="B11" s="14"/>
      <c r="C11" s="14"/>
      <c r="D11" s="14"/>
      <c r="I11" s="69">
        <v>42750000</v>
      </c>
      <c r="K11" s="69">
        <v>57086.45</v>
      </c>
      <c r="M11" s="68">
        <v>0.15379999999999999</v>
      </c>
      <c r="N11" s="68">
        <v>9.2999999999999992E-3</v>
      </c>
    </row>
    <row r="12" spans="1:64">
      <c r="A12" s="67" t="s">
        <v>739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222</v>
      </c>
      <c r="B13" t="s">
        <v>222</v>
      </c>
      <c r="C13" s="14"/>
      <c r="D13" s="14"/>
      <c r="E13" t="s">
        <v>222</v>
      </c>
      <c r="F13" t="s">
        <v>222</v>
      </c>
      <c r="H13" t="s">
        <v>222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740</v>
      </c>
      <c r="B14" s="14"/>
      <c r="C14" s="14"/>
      <c r="D14" s="14"/>
      <c r="I14" s="69">
        <v>42750000</v>
      </c>
      <c r="K14" s="69">
        <v>57086.45</v>
      </c>
      <c r="M14" s="68">
        <v>0.15379999999999999</v>
      </c>
      <c r="N14" s="68">
        <v>9.2999999999999992E-3</v>
      </c>
    </row>
    <row r="15" spans="1:64">
      <c r="A15" t="s">
        <v>741</v>
      </c>
      <c r="B15" t="s">
        <v>742</v>
      </c>
      <c r="C15" t="s">
        <v>99</v>
      </c>
      <c r="D15" t="s">
        <v>743</v>
      </c>
      <c r="E15" t="s">
        <v>744</v>
      </c>
      <c r="F15" t="s">
        <v>745</v>
      </c>
      <c r="G15" t="s">
        <v>209</v>
      </c>
      <c r="H15" t="s">
        <v>101</v>
      </c>
      <c r="I15" s="65">
        <v>23750000</v>
      </c>
      <c r="J15" s="65">
        <v>146.97999999999999</v>
      </c>
      <c r="K15" s="65">
        <v>34907.75</v>
      </c>
      <c r="L15" s="66">
        <v>0</v>
      </c>
      <c r="M15" s="66">
        <v>9.4100000000000003E-2</v>
      </c>
      <c r="N15" s="66">
        <v>5.7000000000000002E-3</v>
      </c>
    </row>
    <row r="16" spans="1:64">
      <c r="A16" t="s">
        <v>746</v>
      </c>
      <c r="B16" t="s">
        <v>747</v>
      </c>
      <c r="C16" t="s">
        <v>99</v>
      </c>
      <c r="D16" t="s">
        <v>743</v>
      </c>
      <c r="E16" t="s">
        <v>744</v>
      </c>
      <c r="F16" t="s">
        <v>748</v>
      </c>
      <c r="G16" t="s">
        <v>209</v>
      </c>
      <c r="H16" t="s">
        <v>101</v>
      </c>
      <c r="I16" s="65">
        <v>19000000</v>
      </c>
      <c r="J16" s="65">
        <v>116.73</v>
      </c>
      <c r="K16" s="65">
        <v>22178.7</v>
      </c>
      <c r="L16" s="66">
        <v>0</v>
      </c>
      <c r="M16" s="66">
        <v>5.9799999999999999E-2</v>
      </c>
      <c r="N16" s="66">
        <v>3.5999999999999999E-3</v>
      </c>
    </row>
    <row r="17" spans="1:14">
      <c r="A17" s="67" t="s">
        <v>91</v>
      </c>
      <c r="B17" s="14"/>
      <c r="C17" s="14"/>
      <c r="D17" s="14"/>
      <c r="I17" s="69">
        <v>0</v>
      </c>
      <c r="K17" s="69">
        <v>0</v>
      </c>
      <c r="M17" s="68">
        <v>0</v>
      </c>
      <c r="N17" s="68">
        <v>0</v>
      </c>
    </row>
    <row r="18" spans="1:14">
      <c r="A18" t="s">
        <v>222</v>
      </c>
      <c r="B18" t="s">
        <v>222</v>
      </c>
      <c r="C18" s="14"/>
      <c r="D18" s="14"/>
      <c r="E18" t="s">
        <v>222</v>
      </c>
      <c r="F18" t="s">
        <v>222</v>
      </c>
      <c r="H18" t="s">
        <v>222</v>
      </c>
      <c r="I18" s="65">
        <v>0</v>
      </c>
      <c r="J18" s="65">
        <v>0</v>
      </c>
      <c r="K18" s="65">
        <v>0</v>
      </c>
      <c r="L18" s="66">
        <v>0</v>
      </c>
      <c r="M18" s="66">
        <v>0</v>
      </c>
      <c r="N18" s="66">
        <v>0</v>
      </c>
    </row>
    <row r="19" spans="1:14">
      <c r="A19" s="67" t="s">
        <v>400</v>
      </c>
      <c r="B19" s="14"/>
      <c r="C19" s="14"/>
      <c r="D19" s="14"/>
      <c r="I19" s="69">
        <v>0</v>
      </c>
      <c r="K19" s="69">
        <v>0</v>
      </c>
      <c r="M19" s="68">
        <v>0</v>
      </c>
      <c r="N19" s="68">
        <v>0</v>
      </c>
    </row>
    <row r="20" spans="1:14">
      <c r="A20" t="s">
        <v>222</v>
      </c>
      <c r="B20" t="s">
        <v>222</v>
      </c>
      <c r="C20" s="14"/>
      <c r="D20" s="14"/>
      <c r="E20" t="s">
        <v>222</v>
      </c>
      <c r="F20" t="s">
        <v>222</v>
      </c>
      <c r="H20" t="s">
        <v>222</v>
      </c>
      <c r="I20" s="65">
        <v>0</v>
      </c>
      <c r="J20" s="65">
        <v>0</v>
      </c>
      <c r="K20" s="65">
        <v>0</v>
      </c>
      <c r="L20" s="66">
        <v>0</v>
      </c>
      <c r="M20" s="66">
        <v>0</v>
      </c>
      <c r="N20" s="66">
        <v>0</v>
      </c>
    </row>
    <row r="21" spans="1:14">
      <c r="A21" s="67" t="s">
        <v>227</v>
      </c>
      <c r="B21" s="14"/>
      <c r="C21" s="14"/>
      <c r="D21" s="14"/>
      <c r="I21" s="69">
        <v>1979534.65</v>
      </c>
      <c r="K21" s="69">
        <v>313986.44781721279</v>
      </c>
      <c r="M21" s="68">
        <v>0.84619999999999995</v>
      </c>
      <c r="N21" s="68">
        <v>5.0999999999999997E-2</v>
      </c>
    </row>
    <row r="22" spans="1:14">
      <c r="A22" s="67" t="s">
        <v>739</v>
      </c>
      <c r="B22" s="14"/>
      <c r="C22" s="14"/>
      <c r="D22" s="14"/>
      <c r="I22" s="69">
        <v>0</v>
      </c>
      <c r="K22" s="69">
        <v>0</v>
      </c>
      <c r="M22" s="68">
        <v>0</v>
      </c>
      <c r="N22" s="68">
        <v>0</v>
      </c>
    </row>
    <row r="23" spans="1:14">
      <c r="A23" t="s">
        <v>222</v>
      </c>
      <c r="B23" t="s">
        <v>222</v>
      </c>
      <c r="C23" s="14"/>
      <c r="D23" s="14"/>
      <c r="E23" t="s">
        <v>222</v>
      </c>
      <c r="F23" t="s">
        <v>222</v>
      </c>
      <c r="H23" t="s">
        <v>222</v>
      </c>
      <c r="I23" s="65">
        <v>0</v>
      </c>
      <c r="J23" s="65">
        <v>0</v>
      </c>
      <c r="K23" s="65">
        <v>0</v>
      </c>
      <c r="L23" s="66">
        <v>0</v>
      </c>
      <c r="M23" s="66">
        <v>0</v>
      </c>
      <c r="N23" s="66">
        <v>0</v>
      </c>
    </row>
    <row r="24" spans="1:14">
      <c r="A24" s="67" t="s">
        <v>740</v>
      </c>
      <c r="B24" s="14"/>
      <c r="C24" s="14"/>
      <c r="D24" s="14"/>
      <c r="I24" s="69">
        <v>0</v>
      </c>
      <c r="K24" s="69">
        <v>0</v>
      </c>
      <c r="M24" s="68">
        <v>0</v>
      </c>
      <c r="N24" s="68">
        <v>0</v>
      </c>
    </row>
    <row r="25" spans="1:14">
      <c r="A25" t="s">
        <v>222</v>
      </c>
      <c r="B25" t="s">
        <v>222</v>
      </c>
      <c r="C25" s="14"/>
      <c r="D25" s="14"/>
      <c r="E25" t="s">
        <v>222</v>
      </c>
      <c r="F25" t="s">
        <v>222</v>
      </c>
      <c r="H25" t="s">
        <v>222</v>
      </c>
      <c r="I25" s="65">
        <v>0</v>
      </c>
      <c r="J25" s="65">
        <v>0</v>
      </c>
      <c r="K25" s="65">
        <v>0</v>
      </c>
      <c r="L25" s="66">
        <v>0</v>
      </c>
      <c r="M25" s="66">
        <v>0</v>
      </c>
      <c r="N25" s="66">
        <v>0</v>
      </c>
    </row>
    <row r="26" spans="1:14">
      <c r="A26" s="67" t="s">
        <v>91</v>
      </c>
      <c r="B26" s="14"/>
      <c r="C26" s="14"/>
      <c r="D26" s="14"/>
      <c r="I26" s="69">
        <v>1979534.65</v>
      </c>
      <c r="K26" s="69">
        <v>313986.44781721279</v>
      </c>
      <c r="M26" s="68">
        <v>0.84619999999999995</v>
      </c>
      <c r="N26" s="68">
        <v>5.0999999999999997E-2</v>
      </c>
    </row>
    <row r="27" spans="1:14">
      <c r="A27" t="s">
        <v>749</v>
      </c>
      <c r="B27" t="s">
        <v>750</v>
      </c>
      <c r="C27" t="s">
        <v>122</v>
      </c>
      <c r="D27" t="s">
        <v>751</v>
      </c>
      <c r="E27" t="s">
        <v>722</v>
      </c>
      <c r="F27" t="s">
        <v>222</v>
      </c>
      <c r="G27" t="s">
        <v>752</v>
      </c>
      <c r="H27" t="s">
        <v>105</v>
      </c>
      <c r="I27" s="65">
        <v>111000</v>
      </c>
      <c r="J27" s="65">
        <v>3528</v>
      </c>
      <c r="K27" s="65">
        <v>12645.02232</v>
      </c>
      <c r="L27" s="66">
        <v>1E-4</v>
      </c>
      <c r="M27" s="66">
        <v>3.4099999999999998E-2</v>
      </c>
      <c r="N27" s="66">
        <v>2.0999999999999999E-3</v>
      </c>
    </row>
    <row r="28" spans="1:14">
      <c r="A28" t="s">
        <v>753</v>
      </c>
      <c r="B28" t="s">
        <v>754</v>
      </c>
      <c r="C28" t="s">
        <v>122</v>
      </c>
      <c r="D28" t="s">
        <v>755</v>
      </c>
      <c r="E28" t="s">
        <v>722</v>
      </c>
      <c r="F28" t="s">
        <v>222</v>
      </c>
      <c r="G28" t="s">
        <v>752</v>
      </c>
      <c r="H28" t="s">
        <v>105</v>
      </c>
      <c r="I28" s="65">
        <v>21500</v>
      </c>
      <c r="J28" s="65">
        <v>21425</v>
      </c>
      <c r="K28" s="65">
        <v>14873.984875</v>
      </c>
      <c r="L28" s="66">
        <v>0</v>
      </c>
      <c r="M28" s="66">
        <v>4.0099999999999997E-2</v>
      </c>
      <c r="N28" s="66">
        <v>2.3999999999999998E-3</v>
      </c>
    </row>
    <row r="29" spans="1:14">
      <c r="A29" t="s">
        <v>756</v>
      </c>
      <c r="B29" t="s">
        <v>757</v>
      </c>
      <c r="C29" t="s">
        <v>122</v>
      </c>
      <c r="D29" t="s">
        <v>758</v>
      </c>
      <c r="E29" t="s">
        <v>722</v>
      </c>
      <c r="F29" t="s">
        <v>222</v>
      </c>
      <c r="G29" t="s">
        <v>752</v>
      </c>
      <c r="H29" t="s">
        <v>105</v>
      </c>
      <c r="I29" s="65">
        <v>2150</v>
      </c>
      <c r="J29" s="65">
        <v>106720</v>
      </c>
      <c r="K29" s="65">
        <v>7408.8759200000004</v>
      </c>
      <c r="L29" s="66">
        <v>0</v>
      </c>
      <c r="M29" s="66">
        <v>0.02</v>
      </c>
      <c r="N29" s="66">
        <v>1.1999999999999999E-3</v>
      </c>
    </row>
    <row r="30" spans="1:14">
      <c r="A30" t="s">
        <v>759</v>
      </c>
      <c r="B30" t="s">
        <v>760</v>
      </c>
      <c r="C30" t="s">
        <v>122</v>
      </c>
      <c r="D30" t="s">
        <v>761</v>
      </c>
      <c r="E30" t="s">
        <v>722</v>
      </c>
      <c r="F30" t="s">
        <v>222</v>
      </c>
      <c r="G30" t="s">
        <v>752</v>
      </c>
      <c r="H30" t="s">
        <v>109</v>
      </c>
      <c r="I30" s="65">
        <v>120000</v>
      </c>
      <c r="J30" s="65">
        <v>6068</v>
      </c>
      <c r="K30" s="65">
        <v>27204.0576</v>
      </c>
      <c r="L30" s="66">
        <v>1E-4</v>
      </c>
      <c r="M30" s="66">
        <v>7.3300000000000004E-2</v>
      </c>
      <c r="N30" s="66">
        <v>4.4000000000000003E-3</v>
      </c>
    </row>
    <row r="31" spans="1:14">
      <c r="A31" t="s">
        <v>762</v>
      </c>
      <c r="B31" t="s">
        <v>763</v>
      </c>
      <c r="C31" t="s">
        <v>122</v>
      </c>
      <c r="D31" t="s">
        <v>761</v>
      </c>
      <c r="E31" t="s">
        <v>722</v>
      </c>
      <c r="F31" t="s">
        <v>222</v>
      </c>
      <c r="G31" t="s">
        <v>752</v>
      </c>
      <c r="H31" t="s">
        <v>201</v>
      </c>
      <c r="I31" s="65">
        <v>225000</v>
      </c>
      <c r="J31" s="65">
        <v>199600</v>
      </c>
      <c r="K31" s="65">
        <v>12940.367399999999</v>
      </c>
      <c r="L31" s="66">
        <v>0</v>
      </c>
      <c r="M31" s="66">
        <v>3.49E-2</v>
      </c>
      <c r="N31" s="66">
        <v>2.0999999999999999E-3</v>
      </c>
    </row>
    <row r="32" spans="1:14">
      <c r="A32" t="s">
        <v>764</v>
      </c>
      <c r="B32" t="s">
        <v>765</v>
      </c>
      <c r="C32" t="s">
        <v>122</v>
      </c>
      <c r="D32" t="s">
        <v>766</v>
      </c>
      <c r="E32" t="s">
        <v>722</v>
      </c>
      <c r="F32" t="s">
        <v>222</v>
      </c>
      <c r="G32" t="s">
        <v>752</v>
      </c>
      <c r="H32" t="s">
        <v>105</v>
      </c>
      <c r="I32" s="65">
        <v>3295</v>
      </c>
      <c r="J32" s="65">
        <v>186465</v>
      </c>
      <c r="K32" s="65">
        <v>19839.046230749998</v>
      </c>
      <c r="L32" s="66">
        <v>0</v>
      </c>
      <c r="M32" s="66">
        <v>5.3499999999999999E-2</v>
      </c>
      <c r="N32" s="66">
        <v>3.2000000000000002E-3</v>
      </c>
    </row>
    <row r="33" spans="1:14">
      <c r="A33" t="s">
        <v>767</v>
      </c>
      <c r="B33" t="s">
        <v>768</v>
      </c>
      <c r="C33" t="s">
        <v>403</v>
      </c>
      <c r="D33" t="s">
        <v>769</v>
      </c>
      <c r="E33" t="s">
        <v>722</v>
      </c>
      <c r="F33" t="s">
        <v>222</v>
      </c>
      <c r="G33" t="s">
        <v>752</v>
      </c>
      <c r="H33" t="s">
        <v>199</v>
      </c>
      <c r="I33" s="65">
        <v>7750</v>
      </c>
      <c r="J33" s="65">
        <v>34000</v>
      </c>
      <c r="K33" s="65">
        <v>9083.3719999999994</v>
      </c>
      <c r="L33" s="66">
        <v>0</v>
      </c>
      <c r="M33" s="66">
        <v>2.4500000000000001E-2</v>
      </c>
      <c r="N33" s="66">
        <v>1.5E-3</v>
      </c>
    </row>
    <row r="34" spans="1:14">
      <c r="A34" t="s">
        <v>770</v>
      </c>
      <c r="B34" t="s">
        <v>771</v>
      </c>
      <c r="C34" t="s">
        <v>122</v>
      </c>
      <c r="D34" t="s">
        <v>772</v>
      </c>
      <c r="E34" t="s">
        <v>722</v>
      </c>
      <c r="F34" t="s">
        <v>222</v>
      </c>
      <c r="G34" t="s">
        <v>752</v>
      </c>
      <c r="H34" t="s">
        <v>105</v>
      </c>
      <c r="I34" s="65">
        <v>2350</v>
      </c>
      <c r="J34" s="65">
        <v>25223.52</v>
      </c>
      <c r="K34" s="65">
        <v>1913.9985328800001</v>
      </c>
      <c r="L34" s="66">
        <v>0</v>
      </c>
      <c r="M34" s="66">
        <v>5.1999999999999998E-3</v>
      </c>
      <c r="N34" s="66">
        <v>2.9999999999999997E-4</v>
      </c>
    </row>
    <row r="35" spans="1:14">
      <c r="A35" t="s">
        <v>773</v>
      </c>
      <c r="B35" t="s">
        <v>774</v>
      </c>
      <c r="C35" t="s">
        <v>122</v>
      </c>
      <c r="D35" t="s">
        <v>775</v>
      </c>
      <c r="E35" t="s">
        <v>722</v>
      </c>
      <c r="F35" t="s">
        <v>222</v>
      </c>
      <c r="G35" t="s">
        <v>752</v>
      </c>
      <c r="H35" t="s">
        <v>105</v>
      </c>
      <c r="I35" s="65">
        <v>350405.14</v>
      </c>
      <c r="J35" s="65">
        <v>2570.4199999999955</v>
      </c>
      <c r="K35" s="65">
        <v>29083.227788869601</v>
      </c>
      <c r="L35" s="66">
        <v>2.0000000000000001E-4</v>
      </c>
      <c r="M35" s="66">
        <v>7.8399999999999997E-2</v>
      </c>
      <c r="N35" s="66">
        <v>4.7000000000000002E-3</v>
      </c>
    </row>
    <row r="36" spans="1:14">
      <c r="A36" t="s">
        <v>776</v>
      </c>
      <c r="B36" t="s">
        <v>777</v>
      </c>
      <c r="C36" t="s">
        <v>122</v>
      </c>
      <c r="D36" t="s">
        <v>778</v>
      </c>
      <c r="E36" t="s">
        <v>722</v>
      </c>
      <c r="F36" t="s">
        <v>222</v>
      </c>
      <c r="G36" t="s">
        <v>752</v>
      </c>
      <c r="H36" t="s">
        <v>112</v>
      </c>
      <c r="I36" s="65">
        <v>470000</v>
      </c>
      <c r="J36" s="65">
        <v>661.6</v>
      </c>
      <c r="K36" s="65">
        <v>13493.76204</v>
      </c>
      <c r="L36" s="66">
        <v>2.9999999999999997E-4</v>
      </c>
      <c r="M36" s="66">
        <v>3.6400000000000002E-2</v>
      </c>
      <c r="N36" s="66">
        <v>2.2000000000000001E-3</v>
      </c>
    </row>
    <row r="37" spans="1:14">
      <c r="A37" t="s">
        <v>779</v>
      </c>
      <c r="B37" t="s">
        <v>780</v>
      </c>
      <c r="C37" t="s">
        <v>122</v>
      </c>
      <c r="D37" s="14"/>
      <c r="E37" t="s">
        <v>781</v>
      </c>
      <c r="F37" t="s">
        <v>222</v>
      </c>
      <c r="G37" t="s">
        <v>752</v>
      </c>
      <c r="H37" t="s">
        <v>105</v>
      </c>
      <c r="I37" s="65">
        <v>22000</v>
      </c>
      <c r="J37" s="65">
        <v>16301</v>
      </c>
      <c r="K37" s="65">
        <v>11579.90438</v>
      </c>
      <c r="L37" s="66">
        <v>1E-4</v>
      </c>
      <c r="M37" s="66">
        <v>3.1199999999999999E-2</v>
      </c>
      <c r="N37" s="66">
        <v>1.9E-3</v>
      </c>
    </row>
    <row r="38" spans="1:14">
      <c r="A38" t="s">
        <v>782</v>
      </c>
      <c r="B38" t="s">
        <v>783</v>
      </c>
      <c r="C38" t="s">
        <v>122</v>
      </c>
      <c r="D38" t="s">
        <v>784</v>
      </c>
      <c r="E38" t="s">
        <v>722</v>
      </c>
      <c r="F38" t="s">
        <v>222</v>
      </c>
      <c r="G38" t="s">
        <v>752</v>
      </c>
      <c r="H38" t="s">
        <v>105</v>
      </c>
      <c r="I38" s="65">
        <v>110000</v>
      </c>
      <c r="J38" s="65">
        <v>13194.95</v>
      </c>
      <c r="K38" s="65">
        <v>46867.142905000001</v>
      </c>
      <c r="L38" s="66">
        <v>0</v>
      </c>
      <c r="M38" s="66">
        <v>0.1263</v>
      </c>
      <c r="N38" s="66">
        <v>7.6E-3</v>
      </c>
    </row>
    <row r="39" spans="1:14">
      <c r="A39" t="s">
        <v>785</v>
      </c>
      <c r="B39" t="s">
        <v>786</v>
      </c>
      <c r="C39" t="s">
        <v>122</v>
      </c>
      <c r="D39" t="s">
        <v>787</v>
      </c>
      <c r="E39" t="s">
        <v>722</v>
      </c>
      <c r="F39" t="s">
        <v>222</v>
      </c>
      <c r="G39" t="s">
        <v>752</v>
      </c>
      <c r="H39" t="s">
        <v>105</v>
      </c>
      <c r="I39" s="65">
        <v>218500</v>
      </c>
      <c r="J39" s="65">
        <v>1827.8</v>
      </c>
      <c r="K39" s="65">
        <v>12895.796146999999</v>
      </c>
      <c r="L39" s="66">
        <v>2.0000000000000001E-4</v>
      </c>
      <c r="M39" s="66">
        <v>3.4799999999999998E-2</v>
      </c>
      <c r="N39" s="66">
        <v>2.0999999999999999E-3</v>
      </c>
    </row>
    <row r="40" spans="1:14">
      <c r="A40" t="s">
        <v>788</v>
      </c>
      <c r="B40" t="s">
        <v>789</v>
      </c>
      <c r="C40" t="s">
        <v>122</v>
      </c>
      <c r="D40" t="s">
        <v>790</v>
      </c>
      <c r="E40" t="s">
        <v>722</v>
      </c>
      <c r="F40" t="s">
        <v>222</v>
      </c>
      <c r="G40" t="s">
        <v>752</v>
      </c>
      <c r="H40" t="s">
        <v>109</v>
      </c>
      <c r="I40" s="65">
        <v>14000</v>
      </c>
      <c r="J40" s="65">
        <v>11974</v>
      </c>
      <c r="K40" s="65">
        <v>6262.8809600000004</v>
      </c>
      <c r="L40" s="66">
        <v>0</v>
      </c>
      <c r="M40" s="66">
        <v>1.6899999999999998E-2</v>
      </c>
      <c r="N40" s="66">
        <v>1E-3</v>
      </c>
    </row>
    <row r="41" spans="1:14">
      <c r="A41" t="s">
        <v>791</v>
      </c>
      <c r="B41" t="s">
        <v>792</v>
      </c>
      <c r="C41" t="s">
        <v>122</v>
      </c>
      <c r="D41" t="s">
        <v>793</v>
      </c>
      <c r="E41" t="s">
        <v>722</v>
      </c>
      <c r="F41" t="s">
        <v>222</v>
      </c>
      <c r="G41" t="s">
        <v>752</v>
      </c>
      <c r="H41" t="s">
        <v>105</v>
      </c>
      <c r="I41" s="65">
        <v>32725</v>
      </c>
      <c r="J41" s="65">
        <v>24180</v>
      </c>
      <c r="K41" s="65">
        <v>25550.770245</v>
      </c>
      <c r="L41" s="66">
        <v>0</v>
      </c>
      <c r="M41" s="66">
        <v>6.8900000000000003E-2</v>
      </c>
      <c r="N41" s="66">
        <v>4.1999999999999997E-3</v>
      </c>
    </row>
    <row r="42" spans="1:14">
      <c r="A42" t="s">
        <v>794</v>
      </c>
      <c r="B42" t="s">
        <v>795</v>
      </c>
      <c r="C42" t="s">
        <v>122</v>
      </c>
      <c r="D42" t="s">
        <v>793</v>
      </c>
      <c r="E42" t="s">
        <v>722</v>
      </c>
      <c r="F42" t="s">
        <v>222</v>
      </c>
      <c r="G42" t="s">
        <v>752</v>
      </c>
      <c r="H42" t="s">
        <v>105</v>
      </c>
      <c r="I42" s="65">
        <v>113750</v>
      </c>
      <c r="J42" s="65">
        <v>13732</v>
      </c>
      <c r="K42" s="65">
        <v>50437.464350000002</v>
      </c>
      <c r="L42" s="66">
        <v>0</v>
      </c>
      <c r="M42" s="66">
        <v>0.13589999999999999</v>
      </c>
      <c r="N42" s="66">
        <v>8.2000000000000007E-3</v>
      </c>
    </row>
    <row r="43" spans="1:14">
      <c r="A43" t="s">
        <v>796</v>
      </c>
      <c r="B43" t="s">
        <v>797</v>
      </c>
      <c r="C43" t="s">
        <v>122</v>
      </c>
      <c r="D43" t="s">
        <v>798</v>
      </c>
      <c r="E43" t="s">
        <v>722</v>
      </c>
      <c r="F43" t="s">
        <v>222</v>
      </c>
      <c r="G43" t="s">
        <v>752</v>
      </c>
      <c r="H43" t="s">
        <v>105</v>
      </c>
      <c r="I43" s="65">
        <v>155109.51</v>
      </c>
      <c r="J43" s="65">
        <v>2377.3199999999943</v>
      </c>
      <c r="K43" s="65">
        <v>11906.774122713199</v>
      </c>
      <c r="L43" s="66">
        <v>1E-4</v>
      </c>
      <c r="M43" s="66">
        <v>3.2099999999999997E-2</v>
      </c>
      <c r="N43" s="66">
        <v>1.9E-3</v>
      </c>
    </row>
    <row r="44" spans="1:14">
      <c r="A44" s="67" t="s">
        <v>400</v>
      </c>
      <c r="B44" s="14"/>
      <c r="C44" s="14"/>
      <c r="D44" s="14"/>
      <c r="I44" s="69">
        <v>0</v>
      </c>
      <c r="K44" s="69">
        <v>0</v>
      </c>
      <c r="M44" s="68">
        <v>0</v>
      </c>
      <c r="N44" s="68">
        <v>0</v>
      </c>
    </row>
    <row r="45" spans="1:14">
      <c r="A45" t="s">
        <v>222</v>
      </c>
      <c r="B45" t="s">
        <v>222</v>
      </c>
      <c r="C45" s="14"/>
      <c r="D45" s="14"/>
      <c r="E45" t="s">
        <v>222</v>
      </c>
      <c r="F45" t="s">
        <v>222</v>
      </c>
      <c r="H45" t="s">
        <v>222</v>
      </c>
      <c r="I45" s="65">
        <v>0</v>
      </c>
      <c r="J45" s="65">
        <v>0</v>
      </c>
      <c r="K45" s="65">
        <v>0</v>
      </c>
      <c r="L45" s="66">
        <v>0</v>
      </c>
      <c r="M45" s="66">
        <v>0</v>
      </c>
      <c r="N45" s="66">
        <v>0</v>
      </c>
    </row>
    <row r="46" spans="1:14">
      <c r="A46" s="81" t="s">
        <v>229</v>
      </c>
      <c r="B46" s="14"/>
      <c r="C46" s="14"/>
      <c r="D46" s="14"/>
    </row>
    <row r="47" spans="1:14">
      <c r="A47" s="81" t="s">
        <v>286</v>
      </c>
      <c r="B47" s="14"/>
      <c r="C47" s="14"/>
      <c r="D47" s="14"/>
    </row>
    <row r="48" spans="1:14">
      <c r="A48" s="81" t="s">
        <v>287</v>
      </c>
      <c r="B48" s="14"/>
      <c r="C48" s="14"/>
      <c r="D48" s="14"/>
    </row>
    <row r="49" spans="1:4">
      <c r="A49" s="81" t="s">
        <v>288</v>
      </c>
      <c r="B49" s="14"/>
      <c r="C49" s="14"/>
      <c r="D49" s="14"/>
    </row>
    <row r="50" spans="1:4" hidden="1">
      <c r="B50" s="14"/>
      <c r="C50" s="14"/>
      <c r="D50" s="14"/>
    </row>
    <row r="51" spans="1:4" hidden="1">
      <c r="B51" s="14"/>
      <c r="C51" s="14"/>
      <c r="D51" s="14"/>
    </row>
    <row r="52" spans="1:4" hidden="1">
      <c r="B52" s="14"/>
      <c r="C52" s="14"/>
      <c r="D52" s="14"/>
    </row>
    <row r="53" spans="1:4" hidden="1">
      <c r="B53" s="14"/>
      <c r="C53" s="14"/>
      <c r="D53" s="14"/>
    </row>
    <row r="54" spans="1:4" hidden="1">
      <c r="B54" s="14"/>
      <c r="C54" s="14"/>
      <c r="D54" s="14"/>
    </row>
    <row r="55" spans="1:4" hidden="1">
      <c r="B55" s="14"/>
      <c r="C55" s="14"/>
      <c r="D55" s="14"/>
    </row>
    <row r="56" spans="1:4" hidden="1">
      <c r="B56" s="14"/>
      <c r="C56" s="14"/>
      <c r="D56" s="14"/>
    </row>
    <row r="57" spans="1:4" hidden="1">
      <c r="B57" s="14"/>
      <c r="C57" s="14"/>
      <c r="D57" s="14"/>
    </row>
    <row r="58" spans="1:4" hidden="1">
      <c r="B58" s="14"/>
      <c r="C58" s="14"/>
      <c r="D58" s="14"/>
    </row>
    <row r="59" spans="1:4" hidden="1">
      <c r="B59" s="14"/>
      <c r="C59" s="14"/>
      <c r="D59" s="14"/>
    </row>
    <row r="60" spans="1:4" hidden="1">
      <c r="B60" s="14"/>
      <c r="C60" s="14"/>
      <c r="D60" s="14"/>
    </row>
    <row r="61" spans="1:4" hidden="1">
      <c r="B61" s="14"/>
      <c r="C61" s="14"/>
      <c r="D61" s="14"/>
    </row>
    <row r="62" spans="1:4" hidden="1">
      <c r="B62" s="14"/>
      <c r="C62" s="14"/>
      <c r="D62" s="14"/>
    </row>
    <row r="63" spans="1:4" hidden="1">
      <c r="B63" s="14"/>
      <c r="C63" s="14"/>
      <c r="D63" s="14"/>
    </row>
    <row r="64" spans="1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9" ht="26.25" customHeight="1">
      <c r="A6" s="95" t="s">
        <v>94</v>
      </c>
      <c r="B6" s="96"/>
      <c r="C6" s="96"/>
      <c r="D6" s="96"/>
      <c r="E6" s="96"/>
      <c r="F6" s="96"/>
      <c r="G6" s="96"/>
      <c r="H6" s="96"/>
      <c r="I6" s="96"/>
      <c r="J6" s="96"/>
      <c r="K6" s="97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11040</v>
      </c>
      <c r="G10" s="7"/>
      <c r="H10" s="63">
        <v>16.350239999999999</v>
      </c>
      <c r="I10" s="22"/>
      <c r="J10" s="64">
        <v>1</v>
      </c>
      <c r="K10" s="64">
        <v>0</v>
      </c>
      <c r="BB10" s="14"/>
      <c r="BC10" s="16"/>
      <c r="BD10" s="14"/>
      <c r="BF10" s="14"/>
    </row>
    <row r="11" spans="1:59">
      <c r="A11" s="67" t="s">
        <v>203</v>
      </c>
      <c r="C11" s="14"/>
      <c r="D11" s="14"/>
      <c r="F11" s="69">
        <v>11040</v>
      </c>
      <c r="H11" s="69">
        <v>16.350239999999999</v>
      </c>
      <c r="J11" s="68">
        <v>1</v>
      </c>
      <c r="K11" s="68">
        <v>0</v>
      </c>
    </row>
    <row r="12" spans="1:59">
      <c r="A12" s="67" t="s">
        <v>799</v>
      </c>
      <c r="C12" s="14"/>
      <c r="D12" s="14"/>
      <c r="F12" s="69">
        <v>11040</v>
      </c>
      <c r="H12" s="69">
        <v>16.350239999999999</v>
      </c>
      <c r="J12" s="68">
        <v>1</v>
      </c>
      <c r="K12" s="68">
        <v>0</v>
      </c>
    </row>
    <row r="13" spans="1:59">
      <c r="A13" t="s">
        <v>800</v>
      </c>
      <c r="B13" t="s">
        <v>801</v>
      </c>
      <c r="C13" t="s">
        <v>99</v>
      </c>
      <c r="D13" t="s">
        <v>337</v>
      </c>
      <c r="E13" t="s">
        <v>101</v>
      </c>
      <c r="F13" s="65">
        <v>11040</v>
      </c>
      <c r="G13" s="65">
        <v>148.1</v>
      </c>
      <c r="H13" s="65">
        <v>16.350239999999999</v>
      </c>
      <c r="I13" s="66">
        <v>1.5E-3</v>
      </c>
      <c r="J13" s="66">
        <v>1</v>
      </c>
      <c r="K13" s="66">
        <v>0</v>
      </c>
    </row>
    <row r="14" spans="1:59">
      <c r="A14" s="67" t="s">
        <v>227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802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222</v>
      </c>
      <c r="B16" t="s">
        <v>222</v>
      </c>
      <c r="C16" s="14"/>
      <c r="D16" t="s">
        <v>222</v>
      </c>
      <c r="E16" t="s">
        <v>222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1" t="s">
        <v>229</v>
      </c>
      <c r="C17" s="14"/>
      <c r="D17" s="14"/>
    </row>
    <row r="18" spans="1:4">
      <c r="A18" s="81" t="s">
        <v>286</v>
      </c>
      <c r="C18" s="14"/>
      <c r="D18" s="14"/>
    </row>
    <row r="19" spans="1:4">
      <c r="A19" s="81" t="s">
        <v>287</v>
      </c>
      <c r="C19" s="14"/>
      <c r="D19" s="14"/>
    </row>
    <row r="20" spans="1:4">
      <c r="A20" s="81" t="s">
        <v>288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5D6B3F-B6B8-4C84-8F8A-0E1A0F9D7975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1ca4df27-5183-4bee-9dbd-0c46c9c4aa40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33FBB4-E894-4554-8EFF-0A97CD235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9D3B96-E9DE-4D29-95ED-2A83017DA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520042177_b143_0321</dc:title>
  <dc:creator>Yuli</dc:creator>
  <cp:lastModifiedBy>User</cp:lastModifiedBy>
  <dcterms:created xsi:type="dcterms:W3CDTF">2015-11-10T09:34:27Z</dcterms:created>
  <dcterms:modified xsi:type="dcterms:W3CDTF">2022-01-17T09:50:52Z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כן</vt:lpwstr>
  </property>
  <property fmtid="{D5CDD505-2E9C-101B-9397-08002B2CF9AE}" pid="4" name="accessible">
    <vt:lpwstr>לא</vt:lpwstr>
  </property>
</Properties>
</file>