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'!$A$6:$J$10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H12" i="6" l="1"/>
  <c r="H11" i="6" s="1"/>
  <c r="H10" i="6" s="1"/>
  <c r="K13" i="6"/>
  <c r="I13" i="6" s="1"/>
  <c r="I12" i="2" l="1"/>
  <c r="I11" i="2" l="1"/>
  <c r="I10" i="2" l="1"/>
  <c r="I9" i="2" l="1"/>
  <c r="C10" i="1" l="1"/>
  <c r="C41" i="1" s="1"/>
  <c r="D12" i="1" s="1"/>
  <c r="J15" i="2"/>
  <c r="J14" i="2"/>
  <c r="J25" i="2"/>
  <c r="J13" i="2"/>
  <c r="J23" i="2"/>
  <c r="J22" i="2"/>
  <c r="J9" i="2"/>
  <c r="J20" i="2"/>
  <c r="J18" i="2"/>
  <c r="J16" i="2"/>
  <c r="J26" i="2"/>
  <c r="J21" i="2"/>
  <c r="J19" i="2"/>
  <c r="J17" i="2"/>
  <c r="J24" i="2"/>
  <c r="J12" i="2"/>
  <c r="J11" i="2"/>
  <c r="J10" i="2"/>
  <c r="K9" i="2" l="1"/>
  <c r="D10" i="1" s="1"/>
  <c r="D40" i="1"/>
  <c r="K14" i="2"/>
  <c r="D33" i="1"/>
  <c r="D20" i="1"/>
  <c r="D41" i="1"/>
  <c r="K16" i="2"/>
  <c r="D31" i="1"/>
  <c r="D28" i="1"/>
  <c r="K23" i="2"/>
  <c r="D30" i="1"/>
  <c r="D38" i="1"/>
  <c r="D16" i="1"/>
  <c r="D25" i="1"/>
  <c r="K22" i="2"/>
  <c r="D36" i="1"/>
  <c r="K15" i="2"/>
  <c r="D13" i="1"/>
  <c r="D24" i="1"/>
  <c r="D35" i="1"/>
  <c r="D14" i="1"/>
  <c r="D19" i="1"/>
  <c r="K24" i="2"/>
  <c r="K21" i="2"/>
  <c r="D15" i="1"/>
  <c r="D27" i="1"/>
  <c r="K11" i="2"/>
  <c r="D17" i="1"/>
  <c r="D21" i="1"/>
  <c r="K19" i="2"/>
  <c r="K26" i="2"/>
  <c r="D32" i="1"/>
  <c r="D39" i="1"/>
  <c r="D26" i="1"/>
  <c r="D18" i="1"/>
  <c r="D29" i="1"/>
  <c r="K13" i="2"/>
  <c r="K18" i="2"/>
  <c r="K25" i="2"/>
  <c r="K12" i="2"/>
  <c r="D23" i="1"/>
  <c r="K17" i="2"/>
  <c r="D34" i="1"/>
  <c r="K20" i="2"/>
  <c r="K10" i="2"/>
</calcChain>
</file>

<file path=xl/sharedStrings.xml><?xml version="1.0" encoding="utf-8"?>
<sst xmlns="http://schemas.openxmlformats.org/spreadsheetml/2006/main" count="3838" uniqueCount="1009">
  <si>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</si>
  <si>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</si>
  <si>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</si>
  <si>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</si>
  <si>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</si>
  <si>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</si>
  <si>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</si>
  <si>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</si>
  <si>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</si>
  <si>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</si>
  <si>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</si>
  <si>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</si>
  <si>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</si>
  <si>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</si>
  <si>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</si>
  <si>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</si>
  <si>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</si>
  <si>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</si>
  <si>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</si>
  <si>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</si>
  <si>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</si>
  <si>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</si>
  <si>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</si>
  <si>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</si>
  <si>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</si>
  <si>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</si>
  <si>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</si>
  <si>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</si>
  <si>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</si>
  <si>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</si>
  <si>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</si>
  <si>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</si>
  <si>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</si>
  <si>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</si>
  <si>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</si>
  <si>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</si>
  <si>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</si>
  <si>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</si>
  <si>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</si>
  <si>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</si>
  <si>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</si>
  <si>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</si>
  <si>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</si>
  <si>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</si>
  <si>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</si>
  <si>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</si>
  <si>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</si>
  <si>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</si>
  <si>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</si>
  <si>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</si>
  <si>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</si>
  <si>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</si>
  <si>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</si>
  <si>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</si>
  <si>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</si>
  <si>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</si>
  <si>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</si>
  <si>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</si>
  <si>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</si>
  <si>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</si>
  <si>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</si>
  <si>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</si>
  <si>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</si>
  <si>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</si>
  <si>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</si>
  <si>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</si>
  <si>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</si>
  <si>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</si>
  <si>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</si>
  <si>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</si>
  <si>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</si>
  <si>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</si>
  <si>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</si>
  <si>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</si>
  <si>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</si>
  <si>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</si>
  <si>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</si>
  <si>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</si>
  <si>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</si>
  <si>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</si>
  <si>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</si>
  <si>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</si>
  <si>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</si>
  <si>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</si>
  <si>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</si>
  <si>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</si>
  <si>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</si>
  <si>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</si>
  <si>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</si>
  <si>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</si>
  <si>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</si>
  <si>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</si>
  <si>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</si>
  <si>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</si>
  <si>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</si>
  <si>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</si>
  <si>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</si>
  <si>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</si>
  <si>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</si>
  <si>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</si>
  <si>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</si>
  <si>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</si>
  <si>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</si>
  <si>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</si>
  <si>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</si>
  <si>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</si>
  <si>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</si>
  <si>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</si>
  <si>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</si>
  <si>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</si>
  <si>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</si>
  <si>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</si>
  <si>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</si>
  <si>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</si>
  <si>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</si>
  <si>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</si>
  <si>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</si>
  <si>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</si>
  <si>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</si>
  <si>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</si>
  <si>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</si>
  <si>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</si>
  <si>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</si>
  <si>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</si>
  <si>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</si>
  <si>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</si>
  <si>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</si>
  <si>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</si>
  <si>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</si>
  <si>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</si>
  <si>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</si>
  <si>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</si>
  <si>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</si>
  <si>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</si>
  <si>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</si>
  <si>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</si>
  <si>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</si>
  <si>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</si>
  <si>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</si>
  <si>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</si>
  <si>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</si>
  <si>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</si>
  <si>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</si>
  <si>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</si>
  <si>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</si>
  <si>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</si>
  <si>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</si>
  <si>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</si>
  <si>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</si>
  <si>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</si>
  <si>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</si>
  <si>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</si>
  <si>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</si>
  <si>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</si>
  <si>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</si>
  <si>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</si>
  <si>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</si>
  <si>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</si>
  <si>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</si>
  <si>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</si>
  <si>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</si>
  <si>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</si>
  <si>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</si>
  <si>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</si>
  <si>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</si>
  <si>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</si>
  <si>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</si>
  <si>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</si>
  <si>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</si>
  <si>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</si>
  <si>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</si>
  <si>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</si>
  <si>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</si>
  <si>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</si>
  <si>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</si>
  <si>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</si>
  <si>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</si>
  <si>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</si>
  <si>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</si>
  <si>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</si>
  <si>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</si>
  <si>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</si>
  <si>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</si>
  <si>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</si>
  <si>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</si>
  <si>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</si>
  <si>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</si>
  <si>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</si>
  <si>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</si>
  <si>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</si>
  <si>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</si>
  <si>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</si>
  <si>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</si>
  <si>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</si>
  <si>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</si>
  <si>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</si>
  <si>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</si>
  <si>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אלטשולר שחם כללי</t>
  </si>
  <si>
    <t>בהתאם לשיטה שיושמה בדוח הכספי *</t>
  </si>
  <si>
    <t>פרנק שווצרי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</si>
  <si>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</si>
  <si>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</si>
  <si>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</si>
  <si>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</si>
  <si>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</si>
  <si>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</si>
  <si>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</si>
  <si>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</si>
  <si>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</si>
  <si>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</si>
  <si>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</si>
  <si>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</si>
  <si>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</si>
  <si>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</si>
  <si>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אירו-100(לקבל)- בנק מזרחי</t>
  </si>
  <si>
    <t>דולר -20001- בנק מזרחי</t>
  </si>
  <si>
    <t>20001- 20- בנק מזרחי</t>
  </si>
  <si>
    <t>דולר -20001(לקבל)- בנק מזרחי</t>
  </si>
  <si>
    <t>דולר הונג קונג-353- בנק מזרחי</t>
  </si>
  <si>
    <t>353- 20- בנק מזרחי</t>
  </si>
  <si>
    <t>ין יפני- 248- בנק מזרחי</t>
  </si>
  <si>
    <t>248- 20- בנק מזרחי</t>
  </si>
  <si>
    <t>כתר נורבגי-132- בנק מזרחי</t>
  </si>
  <si>
    <t>132- 20-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</si>
  <si>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</si>
  <si>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</si>
  <si>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</si>
  <si>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</si>
  <si>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</si>
  <si>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</si>
  <si>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</si>
  <si>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</si>
  <si>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</si>
  <si>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</si>
  <si>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</si>
  <si>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</si>
  <si>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</si>
  <si>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</si>
  <si>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27/12/20</t>
  </si>
  <si>
    <t>ממשל צמודה 1025- האוצר - ממשלתית צמודה</t>
  </si>
  <si>
    <t>1135912</t>
  </si>
  <si>
    <t>03/01/21</t>
  </si>
  <si>
    <t>ממשל צמודה 1131- האוצר - ממשלתית צמודה</t>
  </si>
  <si>
    <t>1172220</t>
  </si>
  <si>
    <t>14/06/21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</si>
  <si>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</si>
  <si>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</si>
  <si>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</si>
  <si>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</si>
  <si>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</si>
  <si>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911- בנק ישראל- מק"מ</t>
  </si>
  <si>
    <t>8210916</t>
  </si>
  <si>
    <t>09/11/20</t>
  </si>
  <si>
    <t>מ.ק.מ. 1011- בנק ישראל- מק"מ</t>
  </si>
  <si>
    <t>8211013</t>
  </si>
  <si>
    <t>22/10/20</t>
  </si>
  <si>
    <t>מ.ק.מ. 112- בנק ישראל- מק"מ</t>
  </si>
  <si>
    <t>8220113</t>
  </si>
  <si>
    <t>05/01/21</t>
  </si>
  <si>
    <t>מ.ק.מ. 811- בנק ישראל- מק"מ</t>
  </si>
  <si>
    <t>8210817</t>
  </si>
  <si>
    <t>21/10/20</t>
  </si>
  <si>
    <t>סה"כ שחר</t>
  </si>
  <si>
    <t>ממשל קצרה 0821- האוצר - ממשלתית קצרה</t>
  </si>
  <si>
    <t>1168939</t>
  </si>
  <si>
    <t>11/11/20</t>
  </si>
  <si>
    <t>ממשל שקלית 0347</t>
  </si>
  <si>
    <t>1140193</t>
  </si>
  <si>
    <t>06/05/21</t>
  </si>
  <si>
    <t>ממשל שקלית 0722- האוצר - ממשלתית שקלית</t>
  </si>
  <si>
    <t>1158104</t>
  </si>
  <si>
    <t>08/11/20</t>
  </si>
  <si>
    <t>ממשל שקלית 1122- האוצר - ממשלתית שקלית</t>
  </si>
  <si>
    <t>1141225</t>
  </si>
  <si>
    <t>15/06/21</t>
  </si>
  <si>
    <t>ממשלתי 0122- האוצר - ממשלתית שקלית</t>
  </si>
  <si>
    <t>1123272</t>
  </si>
  <si>
    <t>04/01/21</t>
  </si>
  <si>
    <t>ממשלתי 0323</t>
  </si>
  <si>
    <t>1126747</t>
  </si>
  <si>
    <t>ממשק0142- האוצר - ממשלתית שקלית</t>
  </si>
  <si>
    <t>1125400</t>
  </si>
  <si>
    <t>06/04/21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</si>
  <si>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</si>
  <si>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</si>
  <si>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</si>
  <si>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</si>
  <si>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0.125 30/09/22</t>
  </si>
  <si>
    <t>US91282CAN11</t>
  </si>
  <si>
    <t>S&amp;P</t>
  </si>
  <si>
    <t>21/06/21</t>
  </si>
  <si>
    <t>US TREASURY 0.125 30/06/22</t>
  </si>
  <si>
    <t>US912828ZX16</t>
  </si>
  <si>
    <t>Aaa</t>
  </si>
  <si>
    <t>Moodys</t>
  </si>
  <si>
    <t>02/02/21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</si>
  <si>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</si>
  <si>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</si>
  <si>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</si>
  <si>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</si>
  <si>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</si>
  <si>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</si>
  <si>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</si>
  <si>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</si>
  <si>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</si>
  <si>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</si>
  <si>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</si>
  <si>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</si>
  <si>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</si>
  <si>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לאומי   אגח 179- לאומי</t>
  </si>
  <si>
    <t>6040372</t>
  </si>
  <si>
    <t>520018078</t>
  </si>
  <si>
    <t>18/02/19</t>
  </si>
  <si>
    <t>לאומי אג"ח 181- לאומי</t>
  </si>
  <si>
    <t>6040505</t>
  </si>
  <si>
    <t>Aaa.il</t>
  </si>
  <si>
    <t>19/11/20</t>
  </si>
  <si>
    <t>מז טפ הנפק   45- מזרחי טפחות הנפק</t>
  </si>
  <si>
    <t>2310217</t>
  </si>
  <si>
    <t>520032046</t>
  </si>
  <si>
    <t>23/11/20</t>
  </si>
  <si>
    <t>מז טפ הנפק 52- מזרחי טפחות הנפק</t>
  </si>
  <si>
    <t>2310381</t>
  </si>
  <si>
    <t>30/06/20</t>
  </si>
  <si>
    <t>מזרחי  טפ הנפק   43</t>
  </si>
  <si>
    <t>2310191</t>
  </si>
  <si>
    <t>20/03/18</t>
  </si>
  <si>
    <t>מזרחי הנפקות אג"ח 49- מזרחי טפחות הנפק</t>
  </si>
  <si>
    <t>2310282</t>
  </si>
  <si>
    <t>02/02/20</t>
  </si>
  <si>
    <t>פועלים הנ אגח35- פועלים הנפקות</t>
  </si>
  <si>
    <t>1940618</t>
  </si>
  <si>
    <t>520032640</t>
  </si>
  <si>
    <t>30/11/20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</si>
  <si>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</si>
  <si>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</si>
  <si>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</si>
  <si>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</si>
  <si>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</si>
  <si>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</si>
  <si>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</si>
  <si>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29/07/19</t>
  </si>
  <si>
    <t>מז טפ הנפ אגח 57- מזרחי טפחות הנפק</t>
  </si>
  <si>
    <t>2310423</t>
  </si>
  <si>
    <t>בלומברג</t>
  </si>
  <si>
    <t>Aa1.il</t>
  </si>
  <si>
    <t>מז טפ הנפ אגח 61- מזרחי טפחות הנפק</t>
  </si>
  <si>
    <t>2310464</t>
  </si>
  <si>
    <t>נמלי ישראל אג "ח א- נמלי ישראל</t>
  </si>
  <si>
    <t>1145564</t>
  </si>
  <si>
    <t>513569780</t>
  </si>
  <si>
    <t>נדלן מניב בישראל</t>
  </si>
  <si>
    <t>06/09/18</t>
  </si>
  <si>
    <t>עזריאלי אג"ח ה- קבוצת עזריאלי</t>
  </si>
  <si>
    <t>1156603</t>
  </si>
  <si>
    <t>510960719</t>
  </si>
  <si>
    <t>19/12/19</t>
  </si>
  <si>
    <t>פועלים הנפקות התח.14- פועלים הנפקות</t>
  </si>
  <si>
    <t>1940501</t>
  </si>
  <si>
    <t>מליסרון  אגח16- מליסרון</t>
  </si>
  <si>
    <t>3230265</t>
  </si>
  <si>
    <t>520037789</t>
  </si>
  <si>
    <t>ilAA</t>
  </si>
  <si>
    <t>23/12/19</t>
  </si>
  <si>
    <t>אלוני חץ אג8- אלוני חץ</t>
  </si>
  <si>
    <t>3900271</t>
  </si>
  <si>
    <t>520038506</t>
  </si>
  <si>
    <t>ilAA-</t>
  </si>
  <si>
    <t>26/09/17</t>
  </si>
  <si>
    <t>מליסרון   אגח ו- מליסרון</t>
  </si>
  <si>
    <t>3230125</t>
  </si>
  <si>
    <t>28/11/17</t>
  </si>
  <si>
    <t>מליסרון אג"ח יג- מליסרון</t>
  </si>
  <si>
    <t>3230224</t>
  </si>
  <si>
    <t>15/10/17</t>
  </si>
  <si>
    <t>דיסקונט מנפיקים אג"ח יד</t>
  </si>
  <si>
    <t>7480163</t>
  </si>
  <si>
    <t>520029935</t>
  </si>
  <si>
    <t>12/12/19</t>
  </si>
  <si>
    <t>מזרחי הנפקות אג"ח   41- מזרחי טפחות הנפק</t>
  </si>
  <si>
    <t>2310175</t>
  </si>
  <si>
    <t>25/12/17</t>
  </si>
  <si>
    <t>גב ים אג8- גב-ים</t>
  </si>
  <si>
    <t>7590151</t>
  </si>
  <si>
    <t>520001736</t>
  </si>
  <si>
    <t>שופרסל אג"ח ז- שופרסל</t>
  </si>
  <si>
    <t>7770258</t>
  </si>
  <si>
    <t>520022732</t>
  </si>
  <si>
    <t>מסחר</t>
  </si>
  <si>
    <t>20/01/19</t>
  </si>
  <si>
    <t>בי קומיוניק אג"ח 3</t>
  </si>
  <si>
    <t>1139203</t>
  </si>
  <si>
    <t>512832742</t>
  </si>
  <si>
    <t>Caa2.il</t>
  </si>
  <si>
    <t>18/04/19</t>
  </si>
  <si>
    <t>שמוס  אג"ח א- שמוס</t>
  </si>
  <si>
    <t>1155951</t>
  </si>
  <si>
    <t>633896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</si>
  <si>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</si>
  <si>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</si>
  <si>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</si>
  <si>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</si>
  <si>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</si>
  <si>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</si>
  <si>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</si>
  <si>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</si>
  <si>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</si>
  <si>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</si>
  <si>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10/46</t>
  </si>
  <si>
    <t>US88167AAF84</t>
  </si>
  <si>
    <t>NYSE</t>
  </si>
  <si>
    <t>520013954</t>
  </si>
  <si>
    <t>Pharmaceuticals</t>
  </si>
  <si>
    <t>BB-</t>
  </si>
  <si>
    <t>21/01/20</t>
  </si>
  <si>
    <t>WPLAU 4.5 04/03/19</t>
  </si>
  <si>
    <t>USQ98229AN94</t>
  </si>
  <si>
    <t>5116</t>
  </si>
  <si>
    <t>INDUSTRIAL</t>
  </si>
  <si>
    <t>BBB+</t>
  </si>
  <si>
    <t>13/05/20</t>
  </si>
  <si>
    <t>NDAQ 1.75 3/29</t>
  </si>
  <si>
    <t>XS1843442622</t>
  </si>
  <si>
    <t>FWB</t>
  </si>
  <si>
    <t>3205</t>
  </si>
  <si>
    <t>Diversified Financials</t>
  </si>
  <si>
    <t>BBB</t>
  </si>
  <si>
    <t>08/07/19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</si>
  <si>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</si>
  <si>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</si>
  <si>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</si>
  <si>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</si>
  <si>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</si>
  <si>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</si>
  <si>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</si>
  <si>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</si>
  <si>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</si>
  <si>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</si>
  <si>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</si>
  <si>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</si>
  <si>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</si>
  <si>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</si>
  <si>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</si>
  <si>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</si>
  <si>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</si>
  <si>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</si>
  <si>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</si>
  <si>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</si>
  <si>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</si>
  <si>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</si>
  <si>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</si>
  <si>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</si>
  <si>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</si>
  <si>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</si>
  <si>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</si>
  <si>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</si>
  <si>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</si>
  <si>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</si>
  <si>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</si>
  <si>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</si>
  <si>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Energy</t>
  </si>
  <si>
    <t>Ba1</t>
  </si>
  <si>
    <t>12/11/19</t>
  </si>
  <si>
    <t>BAYER 3.75 07/74</t>
  </si>
  <si>
    <t>DE000A11QR73</t>
  </si>
  <si>
    <t>4770</t>
  </si>
  <si>
    <t>BB+</t>
  </si>
  <si>
    <t>CIELBZ 3.75 11/22</t>
  </si>
  <si>
    <t>USU1714UAA35</t>
  </si>
  <si>
    <t>4710</t>
  </si>
  <si>
    <t>Consumer Durables &amp; Apparel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</si>
  <si>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</si>
  <si>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</si>
  <si>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</si>
  <si>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</si>
  <si>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</si>
  <si>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</si>
  <si>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USP71654QDE98</t>
  </si>
  <si>
    <t>4768</t>
  </si>
  <si>
    <t>Ba2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</si>
  <si>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</si>
  <si>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</si>
  <si>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</si>
  <si>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</si>
  <si>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</si>
  <si>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</si>
  <si>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</si>
  <si>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514401702</t>
  </si>
  <si>
    <t>או.פי.סי אנרגיה- או.פי.סי אנרגיה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</si>
  <si>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</si>
  <si>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</si>
  <si>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</si>
  <si>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</si>
  <si>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</si>
  <si>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</si>
  <si>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</si>
  <si>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</si>
  <si>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</si>
  <si>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</si>
  <si>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</si>
  <si>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</si>
  <si>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</si>
  <si>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</si>
  <si>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</si>
  <si>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</si>
  <si>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</si>
  <si>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</si>
  <si>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</si>
  <si>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</si>
  <si>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</si>
  <si>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</si>
  <si>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</si>
  <si>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</si>
  <si>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</si>
  <si>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</si>
  <si>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</si>
  <si>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</si>
  <si>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</si>
  <si>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520026683</t>
  </si>
  <si>
    <t>מליסרון- מליסרון</t>
  </si>
  <si>
    <t>323014</t>
  </si>
  <si>
    <t>עזריאלי קבוצה</t>
  </si>
  <si>
    <t>1119478</t>
  </si>
  <si>
    <t>סה"כ תל אביב 90</t>
  </si>
  <si>
    <t>פוקס- פוקס</t>
  </si>
  <si>
    <t>1087022</t>
  </si>
  <si>
    <t>512157603</t>
  </si>
  <si>
    <t>דניה סיבוס- דניה סיבוס</t>
  </si>
  <si>
    <t>1173137</t>
  </si>
  <si>
    <t>512569237</t>
  </si>
  <si>
    <t>בנייה</t>
  </si>
  <si>
    <t>מספנות ישראל</t>
  </si>
  <si>
    <t>1168533</t>
  </si>
  <si>
    <t>516084753</t>
  </si>
  <si>
    <t>השקעה ואחזקות</t>
  </si>
  <si>
    <t>דלק רכב- דלק רכב</t>
  </si>
  <si>
    <t>829010</t>
  </si>
  <si>
    <t>520033291</t>
  </si>
  <si>
    <t>דלתא מותגים- דלתא מותגים</t>
  </si>
  <si>
    <t>1173699</t>
  </si>
  <si>
    <t>516250107</t>
  </si>
  <si>
    <t>פרשמרקט- פרשמרקט</t>
  </si>
  <si>
    <t>1157833</t>
  </si>
  <si>
    <t>513226050</t>
  </si>
  <si>
    <t>רמי לוי</t>
  </si>
  <si>
    <t>1104249</t>
  </si>
  <si>
    <t>513770669</t>
  </si>
  <si>
    <t>אינרום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</si>
  <si>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</si>
  <si>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</si>
  <si>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</si>
  <si>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</si>
  <si>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</si>
  <si>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</si>
  <si>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</si>
  <si>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</si>
  <si>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</si>
  <si>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</si>
  <si>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</si>
  <si>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</si>
  <si>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</si>
  <si>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</si>
  <si>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</si>
  <si>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</si>
  <si>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</si>
  <si>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</si>
  <si>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</si>
  <si>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</si>
  <si>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</si>
  <si>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</si>
  <si>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</si>
  <si>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</si>
  <si>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יעקובי קבוצה- יעקובי קבוצה</t>
  </si>
  <si>
    <t>1142421</t>
  </si>
  <si>
    <t>514010081</t>
  </si>
  <si>
    <t>צרפתי- צרפתי</t>
  </si>
  <si>
    <t>425017</t>
  </si>
  <si>
    <t>520039090</t>
  </si>
  <si>
    <t>כלל משקאות- כלל משקאות</t>
  </si>
  <si>
    <t>1147685</t>
  </si>
  <si>
    <t>515818524</t>
  </si>
  <si>
    <t>מזון</t>
  </si>
  <si>
    <t>ריטיילורס- ריטיילורס</t>
  </si>
  <si>
    <t>1175488</t>
  </si>
  <si>
    <t>514211457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</si>
  <si>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</si>
  <si>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</si>
  <si>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</si>
  <si>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</si>
  <si>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</si>
  <si>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</si>
  <si>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</si>
  <si>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</si>
  <si>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</si>
  <si>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</si>
  <si>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</si>
  <si>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CHKP - CHECK POINT</t>
  </si>
  <si>
    <t>IL0010824113</t>
  </si>
  <si>
    <t>2080</t>
  </si>
  <si>
    <t>Software &amp; Services</t>
  </si>
  <si>
    <t>WIX -  WIX.COM- WIX.COM</t>
  </si>
  <si>
    <t>IL0011301780</t>
  </si>
  <si>
    <t>NASDAQ</t>
  </si>
  <si>
    <t>2275</t>
  </si>
  <si>
    <t>IWG PLC</t>
  </si>
  <si>
    <t>JE00BYVQYS01</t>
  </si>
  <si>
    <t>LSE</t>
  </si>
  <si>
    <t>5280</t>
  </si>
  <si>
    <t>Commercial &amp; Pro Services</t>
  </si>
  <si>
    <t>WALMART INC</t>
  </si>
  <si>
    <t>US9311421039</t>
  </si>
  <si>
    <t>5184</t>
  </si>
  <si>
    <t>Danone</t>
  </si>
  <si>
    <t>FR0000120644</t>
  </si>
  <si>
    <t>5213</t>
  </si>
  <si>
    <t>Herbalife Nutrition</t>
  </si>
  <si>
    <t>KYG4412G1010</t>
  </si>
  <si>
    <t>5271</t>
  </si>
  <si>
    <t>UNILEVER NA</t>
  </si>
  <si>
    <t>GB00B10RZP78</t>
  </si>
  <si>
    <t>5240</t>
  </si>
  <si>
    <t>V - VISA INC-CLASS- VISA</t>
  </si>
  <si>
    <t>US92826C8394</t>
  </si>
  <si>
    <t>5089</t>
  </si>
  <si>
    <t>BlackRock</t>
  </si>
  <si>
    <t>US09247X1019</t>
  </si>
  <si>
    <t>2235</t>
  </si>
  <si>
    <t>MASTERCARD-MA</t>
  </si>
  <si>
    <t>US57636Q1040</t>
  </si>
  <si>
    <t>5070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</si>
  <si>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</si>
  <si>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</si>
  <si>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</si>
  <si>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</si>
  <si>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</si>
  <si>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</si>
  <si>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</si>
  <si>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 Beverage &amp; Tobacco</t>
  </si>
  <si>
    <t>Centene Coporation</t>
  </si>
  <si>
    <t>US15135B1017</t>
  </si>
  <si>
    <t>4885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</si>
  <si>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</si>
  <si>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</si>
  <si>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</si>
  <si>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</si>
  <si>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</si>
  <si>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</si>
  <si>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</si>
  <si>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ELOXX PHARMACEUTICALS-ELO</t>
  </si>
  <si>
    <t>US29014R1032</t>
  </si>
  <si>
    <t>4962</t>
  </si>
  <si>
    <t>Pharma &amp; Biotechnology</t>
  </si>
  <si>
    <t>PFIZER INC-PFE- PFIZER</t>
  </si>
  <si>
    <t>US7170811035</t>
  </si>
  <si>
    <t>1190</t>
  </si>
  <si>
    <t>ROCHE HOLDING A-RDG</t>
  </si>
  <si>
    <t>CH0012032048</t>
  </si>
  <si>
    <t>SIX</t>
  </si>
  <si>
    <t>4901</t>
  </si>
  <si>
    <t>LGI HOMES INC</t>
  </si>
  <si>
    <t>BBG0056655S1</t>
  </si>
  <si>
    <t>4803</t>
  </si>
  <si>
    <t>SIMON PROPERTY</t>
  </si>
  <si>
    <t>US8288061091</t>
  </si>
  <si>
    <t>5192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</si>
  <si>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</si>
  <si>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</si>
  <si>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</si>
  <si>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</si>
  <si>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</si>
  <si>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</si>
  <si>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</si>
  <si>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ACTIVISION BLIZZARD</t>
  </si>
  <si>
    <t>US00507V1098</t>
  </si>
  <si>
    <t>5227</t>
  </si>
  <si>
    <t>ALIBABA GROUP H</t>
  </si>
  <si>
    <t>US01609W1027</t>
  </si>
  <si>
    <t>4806</t>
  </si>
  <si>
    <t>AMAZON-AMZN COM</t>
  </si>
  <si>
    <t>US0231351067</t>
  </si>
  <si>
    <t>4865</t>
  </si>
  <si>
    <t>ELECTRONIC ARTS</t>
  </si>
  <si>
    <t>US2855121099</t>
  </si>
  <si>
    <t>5234</t>
  </si>
  <si>
    <t>MSFT -  MICROSOFT- MICROSOFT</t>
  </si>
  <si>
    <t>us5949181045</t>
  </si>
  <si>
    <t>5083</t>
  </si>
  <si>
    <t>NINTENDO</t>
  </si>
  <si>
    <t>JP3756600007</t>
  </si>
  <si>
    <t>5228</t>
  </si>
  <si>
    <t>PALO ALTO NETWO</t>
  </si>
  <si>
    <t>US6974351057</t>
  </si>
  <si>
    <t>4723</t>
  </si>
  <si>
    <t>TAKE TWO INTERACTIVE</t>
  </si>
  <si>
    <t>US8740541094</t>
  </si>
  <si>
    <t>5225</t>
  </si>
  <si>
    <t>*TENCENT HOLDING</t>
  </si>
  <si>
    <t>KYG875721634</t>
  </si>
  <si>
    <t>4856</t>
  </si>
  <si>
    <t>AAPL - Apple</t>
  </si>
  <si>
    <t>US0378331005</t>
  </si>
  <si>
    <t>930</t>
  </si>
  <si>
    <t>Technology Hardware &amp; Equip</t>
  </si>
  <si>
    <t>BIDU -  BAIDU</t>
  </si>
  <si>
    <t>US0567521085</t>
  </si>
  <si>
    <t>3020</t>
  </si>
  <si>
    <t>FTNT-FORTINET INC</t>
  </si>
  <si>
    <t>US34959E1091</t>
  </si>
  <si>
    <t>4721</t>
  </si>
  <si>
    <t>GOOG GOOGLE C Class - GOOGLE</t>
  </si>
  <si>
    <t>US38259P7069</t>
  </si>
  <si>
    <t>960</t>
  </si>
  <si>
    <t>SONY CORP</t>
  </si>
  <si>
    <t>JP3435000009</t>
  </si>
  <si>
    <t>4942</t>
  </si>
  <si>
    <t>TENCENT MUSIC ENTERTAINM - ADR</t>
  </si>
  <si>
    <t>32087942</t>
  </si>
  <si>
    <t>5239</t>
  </si>
  <si>
    <t>Telecommunication Services</t>
  </si>
  <si>
    <t>DPW GY-DEUTSCHE POST</t>
  </si>
  <si>
    <t>DE0005552004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</si>
  <si>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</si>
  <si>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</si>
  <si>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</si>
  <si>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</si>
  <si>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</si>
  <si>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</si>
  <si>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מניות</t>
  </si>
  <si>
    <t>קסם CSI300 (4D) ETF- קסם קרנות נאמנות</t>
  </si>
  <si>
    <t>1162783</t>
  </si>
  <si>
    <t>510938608</t>
  </si>
  <si>
    <t>קסם NDX100(4A)ETF מנוטרלת מט"ח- קסם קרנות נאמנות</t>
  </si>
  <si>
    <t>1146612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</si>
  <si>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</si>
  <si>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</si>
  <si>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</si>
  <si>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</si>
  <si>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</si>
  <si>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</si>
  <si>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CHINA-INVESCO</t>
  </si>
  <si>
    <t>LU1549405709</t>
  </si>
  <si>
    <t>1290</t>
  </si>
  <si>
    <t>XTRACKERS CSI300 SWAP</t>
  </si>
  <si>
    <t>LU0779800910</t>
  </si>
  <si>
    <t>5246</t>
  </si>
  <si>
    <t>סה"כ שמחקות מדדים אחרים</t>
  </si>
  <si>
    <t>WISDOMTREE COPPER</t>
  </si>
  <si>
    <t>GB00B15KXQ89</t>
  </si>
  <si>
    <t>3115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</si>
  <si>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</si>
  <si>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</si>
  <si>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</si>
  <si>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</si>
  <si>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</si>
  <si>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</si>
  <si>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ilA+</t>
  </si>
  <si>
    <t>אלטשולר אגח חול קונצרני מוגנת מטח</t>
  </si>
  <si>
    <t>5118591</t>
  </si>
  <si>
    <t>ilA-</t>
  </si>
  <si>
    <t>Alger Small Cap Focus Fund</t>
  </si>
  <si>
    <t>LU1687262870</t>
  </si>
  <si>
    <t>5219</t>
  </si>
  <si>
    <t>לא מדורג</t>
  </si>
  <si>
    <t>ASHOKA INDIA OPPORTUNITIES</t>
  </si>
  <si>
    <t>IE00BH3N4915</t>
  </si>
  <si>
    <t>5223</t>
  </si>
  <si>
    <t>BANOR GREATER CHINA</t>
  </si>
  <si>
    <t>LU1417208482</t>
  </si>
  <si>
    <t>5191</t>
  </si>
  <si>
    <t>Comgest Growth Europe Opportunities</t>
  </si>
  <si>
    <t>IE00BHWQNN83</t>
  </si>
  <si>
    <t>4886</t>
  </si>
  <si>
    <t>COMGEST GROWTH JAPAN-YEN IA</t>
  </si>
  <si>
    <t>IE00BZJ4188</t>
  </si>
  <si>
    <t>GemEQUITY E.Market USD</t>
  </si>
  <si>
    <t>FR0013246444</t>
  </si>
  <si>
    <t>4925</t>
  </si>
  <si>
    <t>HBMN Healthcare Investment AG</t>
  </si>
  <si>
    <t>CH0012627250</t>
  </si>
  <si>
    <t>4863</t>
  </si>
  <si>
    <t>KOTAK FUNDS-IND-KOTIMAU</t>
  </si>
  <si>
    <t>LU0675383409</t>
  </si>
  <si>
    <t>4735</t>
  </si>
  <si>
    <t>LEGG MASON JAPAN-XA</t>
  </si>
  <si>
    <t>GB00B8JYLC77</t>
  </si>
  <si>
    <t>5243</t>
  </si>
  <si>
    <t>PRIMO MILLER OPPORTUNITY</t>
  </si>
  <si>
    <t>IE00BJMHLZ33</t>
  </si>
  <si>
    <t>Other</t>
  </si>
  <si>
    <t>SISF Greater China - SCGRCIZ LX</t>
  </si>
  <si>
    <t>LU1953148969</t>
  </si>
  <si>
    <t>5105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</si>
  <si>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</si>
  <si>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</si>
  <si>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</si>
  <si>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</si>
  <si>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</si>
  <si>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</si>
  <si>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</si>
  <si>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</si>
  <si>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</si>
  <si>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UBS LUX China</t>
  </si>
  <si>
    <t>LU1676119669</t>
  </si>
  <si>
    <t>UTI INDIAN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</si>
  <si>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</si>
  <si>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</si>
  <si>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</si>
  <si>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</si>
  <si>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</si>
  <si>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</si>
  <si>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</si>
  <si>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ESU1 PUT 3500 17/09/2021</t>
  </si>
  <si>
    <t>BBG00XHWYWY3</t>
  </si>
  <si>
    <t>ESU1 PUT 3900 17/09/2021</t>
  </si>
  <si>
    <t>BBG00XHWYX71</t>
  </si>
  <si>
    <t>סה"כ מטבע</t>
  </si>
  <si>
    <t>סה"כ סחורות</t>
  </si>
  <si>
    <t>FUT VAL HKD HSB - רוו"ה מחוזים</t>
  </si>
  <si>
    <t>333724</t>
  </si>
  <si>
    <t>FUT VAL USD - רוו"ה מחוזים</t>
  </si>
  <si>
    <t>415349</t>
  </si>
  <si>
    <t>HANG GENG INDEX - HIN1-29/07/2021</t>
  </si>
  <si>
    <t>BBG0118LJNY3</t>
  </si>
  <si>
    <t>S&amp;P500 E-MINI -ESU1-17/09/2021</t>
  </si>
  <si>
    <t>BBG00VDHP5J0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</si>
  <si>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</si>
  <si>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</si>
  <si>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</si>
  <si>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</si>
  <si>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</si>
  <si>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</si>
  <si>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</si>
  <si>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</si>
  <si>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</si>
  <si>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</si>
  <si>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</si>
  <si>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</si>
  <si>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</si>
  <si>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</si>
  <si>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</si>
  <si>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</si>
  <si>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</si>
  <si>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</si>
  <si>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</si>
  <si>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</si>
  <si>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520010869</t>
  </si>
  <si>
    <t>04/09/18</t>
  </si>
  <si>
    <t>מימון ישיר אגח7-רמ- מימון ישיר 7</t>
  </si>
  <si>
    <t>1153071</t>
  </si>
  <si>
    <t>515828820</t>
  </si>
  <si>
    <t>13/08/18</t>
  </si>
  <si>
    <t>מימון ישיר אג"ח 8-רמ- מימון ישיר 8</t>
  </si>
  <si>
    <t>1154798</t>
  </si>
  <si>
    <t>515832442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</si>
  <si>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</si>
  <si>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</si>
  <si>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</si>
  <si>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</si>
  <si>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</si>
  <si>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</si>
  <si>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</si>
  <si>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</si>
  <si>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</si>
  <si>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</si>
  <si>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01/07/20</t>
  </si>
  <si>
    <t>מקס איט אג"ח-רמ- מקס איט</t>
  </si>
  <si>
    <t>1155506</t>
  </si>
  <si>
    <t>512905423</t>
  </si>
  <si>
    <t>31/10/18</t>
  </si>
  <si>
    <t>מקס איט אגחג-רמ- מקס איט</t>
  </si>
  <si>
    <t>1158799</t>
  </si>
  <si>
    <t>גב-ים נגב אג"ח-רמ</t>
  </si>
  <si>
    <t>1151141</t>
  </si>
  <si>
    <t>514189596</t>
  </si>
  <si>
    <t>30/07/18</t>
  </si>
  <si>
    <t>ביטוח ישיר אג"ח 11</t>
  </si>
  <si>
    <t>1138825</t>
  </si>
  <si>
    <t>520044439</t>
  </si>
  <si>
    <t>A2.il</t>
  </si>
  <si>
    <t>24/07/16</t>
  </si>
  <si>
    <t>אליהו הנפקות אג"ח א'-רמ- אליהו הנפקות</t>
  </si>
  <si>
    <t>1142009</t>
  </si>
  <si>
    <t>515703528</t>
  </si>
  <si>
    <t>ביטוח</t>
  </si>
  <si>
    <t>A3.il</t>
  </si>
  <si>
    <t>30/10/17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</si>
  <si>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</si>
  <si>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</si>
  <si>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</si>
  <si>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</si>
  <si>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</si>
  <si>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</si>
  <si>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</si>
  <si>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</si>
  <si>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</t>
  </si>
  <si>
    <t>KYG1312R1048</t>
  </si>
  <si>
    <t>סה"כ כתבי אופציה בישראל</t>
  </si>
  <si>
    <t>מגדל בטוח אפ 3- מגדל בטוח</t>
  </si>
  <si>
    <t>110498</t>
  </si>
  <si>
    <t>24/09/17</t>
  </si>
  <si>
    <t>סה"כ מט"ח/מט"ח</t>
  </si>
  <si>
    <t>פורוורד אירו/שקל 07/07/21 3.967 153770</t>
  </si>
  <si>
    <t>153770</t>
  </si>
  <si>
    <t>03/02/21</t>
  </si>
  <si>
    <t>פורוורד אירו/שקל 3.9257 07/07/21 153834</t>
  </si>
  <si>
    <t>153834</t>
  </si>
  <si>
    <t>28/04/21</t>
  </si>
  <si>
    <t>פורוורד אירו/שקל 3.967 07/07/21 153798</t>
  </si>
  <si>
    <t>153798</t>
  </si>
  <si>
    <t>02/03/21</t>
  </si>
  <si>
    <t>פורוורד דולר/שקל 06/10/21 3.2533 153856</t>
  </si>
  <si>
    <t>153856</t>
  </si>
  <si>
    <t>17/06/21</t>
  </si>
  <si>
    <t>פורוורד דולר/שקל 06/10/21 3.2548 153857</t>
  </si>
  <si>
    <t>153857</t>
  </si>
  <si>
    <t>פורוורד דולר/שקל 3.2412 06/10/21 153855</t>
  </si>
  <si>
    <t>153855</t>
  </si>
  <si>
    <t>פורוורד דולר/שקל 3.2425 27/07/21 153775</t>
  </si>
  <si>
    <t>153775</t>
  </si>
  <si>
    <t>10/02/21</t>
  </si>
  <si>
    <t>פורוורד דולר/שקל 3.253 27/07/21 153785</t>
  </si>
  <si>
    <t>153785</t>
  </si>
  <si>
    <t>23/02/21</t>
  </si>
  <si>
    <t>פורוורד דולר/שקל 3.2550 27/07/21 153784</t>
  </si>
  <si>
    <t>153784</t>
  </si>
  <si>
    <t>18/02/21</t>
  </si>
  <si>
    <t>פורוורד דולר/שקל 3.2579 24/11/21 153858</t>
  </si>
  <si>
    <t>153858</t>
  </si>
  <si>
    <t>פורוורד דולר/שקל 3.26 24/11/21 153859</t>
  </si>
  <si>
    <t>153859</t>
  </si>
  <si>
    <t>פורוורד דולר/שקל 3.26 27/07/21 153760</t>
  </si>
  <si>
    <t>153760</t>
  </si>
  <si>
    <t>25/01/21</t>
  </si>
  <si>
    <t>פורוורד דולר/שקל 3.275 27/07/21 153767</t>
  </si>
  <si>
    <t>153767</t>
  </si>
  <si>
    <t>01/02/21</t>
  </si>
  <si>
    <t>פורוורד דולר/שקל 3.2853 27/07/21 153814</t>
  </si>
  <si>
    <t>153814</t>
  </si>
  <si>
    <t>24/03/21</t>
  </si>
  <si>
    <t>פורוורד דולר/שקל 3.3141 27/07/21 153820</t>
  </si>
  <si>
    <t>153820</t>
  </si>
  <si>
    <t>05/04/21</t>
  </si>
  <si>
    <t>פורוורד דולר/שקל 3.33 27/07/21 153818</t>
  </si>
  <si>
    <t>153818</t>
  </si>
  <si>
    <t>29/03/21</t>
  </si>
  <si>
    <t>פורורד אירו/שקל 3.9155 07/07/21 153831</t>
  </si>
  <si>
    <t>153831</t>
  </si>
  <si>
    <t>20/04/21</t>
  </si>
  <si>
    <t>שטרלינג/שקל 10.07.28 שער 4.05 153359</t>
  </si>
  <si>
    <t>153359</t>
  </si>
  <si>
    <t>10/07/20</t>
  </si>
  <si>
    <t>פורוורד אירו/דולר 1.19047 07/07/21 153867</t>
  </si>
  <si>
    <t>153867</t>
  </si>
  <si>
    <t>29/06/21</t>
  </si>
  <si>
    <t>פורוורד אירו/דולר 1.19347 07/07/21 153863</t>
  </si>
  <si>
    <t>153863</t>
  </si>
  <si>
    <t>28/06/21</t>
  </si>
  <si>
    <t>סה"כ כנגד חסכון עמיתים/מבוטחים</t>
  </si>
  <si>
    <t>63</t>
  </si>
  <si>
    <t>לא</t>
  </si>
  <si>
    <t>3895</t>
  </si>
  <si>
    <t>4340</t>
  </si>
  <si>
    <t>09/12/19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</si>
  <si>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</si>
  <si>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</si>
  <si>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</si>
  <si>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</si>
  <si>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</si>
  <si>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</si>
  <si>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</si>
  <si>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</si>
  <si>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</si>
  <si>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</si>
  <si>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</si>
  <si>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</si>
  <si>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</si>
  <si>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</si>
  <si>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</si>
  <si>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</si>
  <si>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</si>
  <si>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MONEY USD HSBC - בטחונות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</si>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</sst>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7" fontId="1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0" tableBorderDxfId="409">
  <autoFilter ref="B6:D42">
    <filterColumn colId="0" hiddenButton="1"/>
    <filterColumn colId="1" hiddenButton="1"/>
    <filterColumn colId="2" hiddenButton="1"/>
  </autoFilter>
  <tableColumns count="3">
    <tableColumn id="1" name="עמודה1" dataDxfId="408" dataCellStyle="Normal_2007-16618"/>
    <tableColumn id="2" name="שווי הוגן" dataDxfId="407"/>
    <tableColumn id="3" name="שעור מנכסי השקעה*" dataDxfId="4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05" headerRowBorderDxfId="404" tableBorderDxfId="403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402" dataDxfId="400" headerRowBorderDxfId="401" tableBorderDxfId="399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8"/>
    <tableColumn id="2" name="מספר ני&quot;ע" dataDxfId="397"/>
    <tableColumn id="3" name="מספר מנפיק" dataDxfId="396"/>
    <tableColumn id="4" name="דירוג" dataDxfId="395"/>
    <tableColumn id="5" name="שם מדרג" dataDxfId="394"/>
    <tableColumn id="6" name="סוג מטבע" dataDxfId="393"/>
    <tableColumn id="7" name="שיעור ריבית" dataDxfId="392"/>
    <tableColumn id="8" name="תשואה לפידיון" dataDxfId="391"/>
    <tableColumn id="9" name="שווי שוק" dataDxfId="390"/>
    <tableColumn id="10" name="שעור מנכסי אפיק ההשקעה" dataDxfId="389"/>
    <tableColumn id="11" name="שעור מסך נכסי השקעה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1" totalsRowShown="0" headerRowDxfId="387" dataDxfId="385" headerRowBorderDxfId="386" tableBorderDxfId="384">
  <autoFilter ref="A7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 dataDxfId="383"/>
    <tableColumn id="4" name="דירוג"/>
    <tableColumn id="5" name="שם מדרג" dataDxfId="382"/>
    <tableColumn id="6" name="תאריך רכישה" dataDxfId="381"/>
    <tableColumn id="7" name="מח&quot;מ" dataDxfId="380"/>
    <tableColumn id="8" name="סוג מטבע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/>
    <tableColumn id="14" name="שווי שוק" dataDxfId="375"/>
    <tableColumn id="15" name="שעור מערך נקוב**** מונפק" dataDxfId="374"/>
    <tableColumn id="16" name="שעור מנכסי אפיק ההשקעה" dataDxfId="373"/>
    <tableColumn id="17" name="שעור מסך נכסי השקעה**" dataDxfId="3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1" dataDxfId="369" headerRowBorderDxfId="370" tableBorderDxfId="368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7"/>
    <tableColumn id="2" name="מספר ני&quot;ע" dataDxfId="366"/>
    <tableColumn id="3" name="זירת מסחר" dataDxfId="365"/>
    <tableColumn id="4" name="ספק מידע" dataDxfId="364"/>
    <tableColumn id="5" name="מספר מנפיק" dataDxfId="363"/>
    <tableColumn id="6" name="ענף מסחר" dataDxfId="362"/>
    <tableColumn id="7" name="דירוג" dataDxfId="361"/>
    <tableColumn id="8" name="שם מדרג" dataDxfId="360"/>
    <tableColumn id="9" name="תאריך רכישה" dataDxfId="359"/>
    <tableColumn id="10" name="מח&quot;מ" dataDxfId="358"/>
    <tableColumn id="11" name="סוג מטבע" dataDxfId="357"/>
    <tableColumn id="12" name="שיעור ריבית" dataDxfId="356"/>
    <tableColumn id="13" name="תשואה לפידיון" dataDxfId="355"/>
    <tableColumn id="14" name="ערך נקוב****" dataDxfId="354"/>
    <tableColumn id="15" name="שער***" dataDxfId="353"/>
    <tableColumn id="16" name="פדיון/ריבית/דיבידנד לקבל*****  " dataDxfId="352"/>
    <tableColumn id="17" name="שווי שוק" dataDxfId="351"/>
    <tableColumn id="18" name="שעור מערך נקוב מונפק" dataDxfId="350"/>
    <tableColumn id="19" name="שעור מנכסי אפיק ההשקעה" dataDxfId="349"/>
    <tableColumn id="20" name="שעור מסך נכסי השקעה**" dataDxfId="3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62" totalsRowShown="0" headerRowDxfId="347" dataDxfId="345" headerRowBorderDxfId="346" tableBorderDxfId="344">
  <autoFilter ref="A7:T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3"/>
    <tableColumn id="11" name="סוג מטבע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1" totalsRowShown="0" headerRowDxfId="333" dataDxfId="331" headerRowBorderDxfId="332" tableBorderDxfId="330">
  <autoFilter ref="A7:N9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6" totalsRowShown="0" headerRowDxfId="322" dataDxfId="320" headerRowBorderDxfId="321" tableBorderDxfId="319">
  <autoFilter ref="A7:M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44" totalsRowShown="0" headerRowDxfId="310" dataDxfId="308" headerRowBorderDxfId="309" tableBorderDxfId="307">
  <autoFilter ref="A7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6"/>
    <tableColumn id="10" name="שער***" dataDxfId="305"/>
    <tableColumn id="11" name="שווי שוק" dataDxfId="304"/>
    <tableColumn id="12" name="שעור מערך נקוב מונפק" dataDxfId="303"/>
    <tableColumn id="13" name="שעור מנכסי אפיק ההשקעה" dataDxfId="302"/>
    <tableColumn id="14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00" dataDxfId="298" headerRowBorderDxfId="299" tableBorderDxfId="297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6"/>
    <tableColumn id="2" name="מספר ני&quot;ע" dataDxfId="295"/>
    <tableColumn id="3" name="זירת מסחר" dataDxfId="294"/>
    <tableColumn id="4" name="ענף מסחר" dataDxfId="293"/>
    <tableColumn id="5" name="סוג מטבע" dataDxfId="292"/>
    <tableColumn id="6" name="ערך נקוב****" dataDxfId="291"/>
    <tableColumn id="7" name="שער***" dataDxfId="290"/>
    <tableColumn id="8" name="שווי שוק" dataDxfId="289"/>
    <tableColumn id="9" name="שעור מערך נקוב מונפק" dataDxfId="288"/>
    <tableColumn id="10" name="שעור מנכסי אפיק ההשקעה" dataDxfId="287"/>
    <tableColumn id="11" name="שעור מסך נכסי השקעה**" dataDxfId="2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85" dataDxfId="283" headerRowBorderDxfId="284" tableBorderDxfId="282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1"/>
    <tableColumn id="4" name="ענף מסחר"/>
    <tableColumn id="5" name="סוג מטבע"/>
    <tableColumn id="6" name="ערך נקוב****" dataDxfId="280"/>
    <tableColumn id="7" name="שער***" dataDxfId="279"/>
    <tableColumn id="8" name="שווי שוק" dataDxfId="278"/>
    <tableColumn id="9" name="שעור מערך נקוב מונפק" dataDxfId="277"/>
    <tableColumn id="10" name="שעור מנכסי אפיק ההשקעה" dataDxfId="276"/>
    <tableColumn id="11" name="שעור מסך נכסי השקעה**" dataDxfId="2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8" totalsRowShown="0" headerRowDxfId="274" dataDxfId="272" headerRowBorderDxfId="273" tableBorderDxfId="271">
  <autoFilter ref="A7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נכסי אפיק ההשקעה" dataDxfId="267"/>
    <tableColumn id="10" name="שעור מסך נכסי השקעה**" dataDxfId="2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5" dataDxfId="263" headerRowBorderDxfId="264" tableBorderDxfId="262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1"/>
    <tableColumn id="4" name="דירוג"/>
    <tableColumn id="5" name="שם מדרג" dataDxfId="260"/>
    <tableColumn id="6" name="תאריך רכישה" dataDxfId="259"/>
    <tableColumn id="7" name="מח&quot;מ" dataDxfId="258"/>
    <tableColumn id="8" name="סוג מטבע"/>
    <tableColumn id="9" name="שיעור ריבית" dataDxfId="257"/>
    <tableColumn id="10" name="תשואה לפידיון" dataDxfId="256"/>
    <tableColumn id="11" name="ערך נקוב****" dataDxfId="255"/>
    <tableColumn id="12" name="שער***" dataDxfId="254"/>
    <tableColumn id="13" name="שווי שוק" dataDxfId="253"/>
    <tableColumn id="14" name="שעור מערך נקוב מונפק" dataDxfId="252"/>
    <tableColumn id="15" name="שעור מנכסי אפיק ההשקעה" dataDxfId="251"/>
    <tableColumn id="16" name="שעור מסך נכסי השקעה**" dataDxfId="2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49" dataDxfId="247" headerRowBorderDxfId="248" tableBorderDxfId="246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5"/>
    <tableColumn id="2" name="מספר ני&quot;ע" dataDxfId="244"/>
    <tableColumn id="3" name="דירוג" dataDxfId="243"/>
    <tableColumn id="4" name="שם מדרג" dataDxfId="242"/>
    <tableColumn id="5" name="תאריך רכישה" dataDxfId="241"/>
    <tableColumn id="6" name="מח&quot;מ" dataDxfId="240"/>
    <tableColumn id="7" name="סוג מטבע" dataDxfId="239"/>
    <tableColumn id="8" name="שיעור ריבית" dataDxfId="238"/>
    <tableColumn id="9" name="תשואה לפידיון" dataDxfId="237"/>
    <tableColumn id="10" name="ערך נקוב****" dataDxfId="236"/>
    <tableColumn id="11" name="שער***" dataDxfId="235"/>
    <tableColumn id="12" name="שווי הוגן" dataDxfId="234"/>
    <tableColumn id="13" name="שעור מערך נקוב מונפק" dataDxfId="233"/>
    <tableColumn id="14" name="שעור מנכסי אפיק ההשקעה" dataDxfId="232"/>
    <tableColumn id="15" name="שעור מסך נכסי השקעה**" dataDxfId="2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0" dataDxfId="228" headerRowBorderDxfId="229" tableBorderDxfId="22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6"/>
    <tableColumn id="2" name="מספר ני&quot;ע" dataDxfId="225"/>
    <tableColumn id="3" name="ספק המידע" dataDxfId="224"/>
    <tableColumn id="4" name="מספר מנפיק" dataDxfId="223"/>
    <tableColumn id="5" name="ענף מסחר" dataDxfId="222"/>
    <tableColumn id="6" name="דירוג" dataDxfId="221"/>
    <tableColumn id="7" name="שם מדרג" dataDxfId="220"/>
    <tableColumn id="8" name="תאריך רכישה" dataDxfId="219"/>
    <tableColumn id="9" name="מח&quot;מ" dataDxfId="218"/>
    <tableColumn id="10" name="סוג מטבע" dataDxfId="217"/>
    <tableColumn id="11" name="שיעור ריבית" dataDxfId="216"/>
    <tableColumn id="12" name="תשואה לפידיון" dataDxfId="215"/>
    <tableColumn id="13" name="ערך נקוב****" dataDxfId="214"/>
    <tableColumn id="14" name="שער***" dataDxfId="213"/>
    <tableColumn id="15" name="שווי הוגן" dataDxfId="212"/>
    <tableColumn id="16" name="שעור מערך נקוב מונפק" dataDxfId="211"/>
    <tableColumn id="17" name="שעור מנכסי אפיק ההשקעה" dataDxfId="210"/>
    <tableColumn id="18" name="שעור מסך נכסי השקעה**" dataDxfId="2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2" totalsRowShown="0" headerRowDxfId="208" dataDxfId="206" headerRowBorderDxfId="207" tableBorderDxfId="205">
  <autoFilter ref="A7:R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4"/>
    <tableColumn id="2" name="מספר ני&quot;ע" dataDxfId="203"/>
    <tableColumn id="3" name="ספק המידע" dataDxfId="202"/>
    <tableColumn id="4" name="מספר מנפיק" dataDxfId="201"/>
    <tableColumn id="5" name="ענף מסחר" dataDxfId="200"/>
    <tableColumn id="6" name="דירוג" dataDxfId="199"/>
    <tableColumn id="7" name="שם מדרג" dataDxfId="198"/>
    <tableColumn id="8" name="תאריך רכישה" dataDxfId="197"/>
    <tableColumn id="9" name="מח&quot;מ" dataDxfId="196"/>
    <tableColumn id="10" name="סוג מטבע" dataDxfId="195"/>
    <tableColumn id="11" name="שיעור ריבית" dataDxfId="194"/>
    <tableColumn id="12" name="תשואה לפידיון" dataDxfId="193"/>
    <tableColumn id="13" name="ערך נקוב****" dataDxfId="192"/>
    <tableColumn id="14" name="שער***" dataDxfId="191"/>
    <tableColumn id="15" name="שווי הוגן" dataDxfId="190"/>
    <tableColumn id="16" name="שעור מערך נקוב מונפק" dataDxfId="189"/>
    <tableColumn id="17" name="שעור מנכסי אפיק ההשקעה" dataDxfId="188"/>
    <tableColumn id="18" name="שעור מסך נכסי השקעה**" dataDxfId="1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86" dataDxfId="184" headerRowBorderDxfId="185" tableBorderDxfId="183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2"/>
    <tableColumn id="2" name="מספר ני&quot;ע" dataDxfId="181"/>
    <tableColumn id="3" name="ספק המידע" dataDxfId="180"/>
    <tableColumn id="4" name="מספר מנפיק" dataDxfId="179"/>
    <tableColumn id="5" name="ענף מסחר" dataDxfId="178"/>
    <tableColumn id="6" name="סוג מטבע" dataDxfId="177"/>
    <tableColumn id="7" name="ערך נקוב****" dataDxfId="176"/>
    <tableColumn id="8" name="שער***" dataDxfId="175"/>
    <tableColumn id="9" name="שווי הוגן" dataDxfId="174"/>
    <tableColumn id="10" name="שעור מערך נקוב מונפק" dataDxfId="173"/>
    <tableColumn id="11" name="שעור מנכסי אפיק ההשקעה" dataDxfId="172"/>
    <tableColumn id="12" name="שעור מסך נכסי השקעה**" dataDxfId="1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0" dataDxfId="168" headerRowBorderDxfId="169" tableBorderDxfId="167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6"/>
    <tableColumn id="5" name="ערך נקוב****" dataDxfId="165"/>
    <tableColumn id="6" name="שער***" dataDxfId="164"/>
    <tableColumn id="7" name="שווי הוגן" dataDxfId="163"/>
    <tableColumn id="8" name="שעור מערך נקוב מונפק" dataDxfId="162"/>
    <tableColumn id="9" name="שעור מנכסי אפיק ההשקעה" dataDxfId="161"/>
    <tableColumn id="10" name="שעור מסך נכסי השקעה**" dataDxfId="1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9" headerRowBorderDxfId="158" tableBorderDxfId="157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6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5" dataDxfId="153" headerRowBorderDxfId="154" tableBorderDxfId="152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48" totalsRowShown="0" headerRowDxfId="144" dataDxfId="142" headerRowBorderDxfId="143" tableBorderDxfId="141">
  <autoFilter ref="A7:J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4" dataDxfId="132" headerRowBorderDxfId="133" tableBorderDxfId="13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8" dataDxfId="116" headerRowBorderDxfId="117" tableBorderDxfId="115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2" dataDxfId="100" headerRowBorderDxfId="101" tableBorderDxfId="99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88" dataDxfId="86" headerRowBorderDxfId="87" tableBorderDxfId="85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/>
    <tableColumn id="8" name="שעור מסך נכסי השקעה" dataDxfId="77"/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5" headerRowBorderDxfId="74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2"/>
    <tableColumn id="3" name="דירוג"/>
    <tableColumn id="4" name="שם המדרג" dataDxfId="7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5" totalsRowShown="0" headerRowDxfId="70" dataDxfId="68" headerRowBorderDxfId="69" tableBorderDxfId="67">
  <autoFilter ref="A7:J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048576" totalsRowShown="0" headerRowBorderDxfId="60" tableBorderDxfId="61">
  <autoFilter ref="A6:C104857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opLeftCell="A25" workbookViewId="0">
      <selection activeCell="C45" sqref="C45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1008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981</v>
      </c>
      <c r="B10" s="57" t="s">
        <v>13</v>
      </c>
      <c r="C10" s="63">
        <f>מזומנים!I9</f>
        <v>440578.61383832176</v>
      </c>
      <c r="D10" s="64">
        <f>מזומנים!K9</f>
        <v>6.7858114732562314E-2</v>
      </c>
    </row>
    <row r="11" spans="1:36">
      <c r="B11" s="57" t="s">
        <v>14</v>
      </c>
      <c r="C11" s="50"/>
      <c r="D11" s="50"/>
    </row>
    <row r="12" spans="1:36">
      <c r="A12" s="9" t="s">
        <v>982</v>
      </c>
      <c r="B12" s="58" t="s">
        <v>15</v>
      </c>
      <c r="C12" s="65">
        <v>2402928.2280692998</v>
      </c>
      <c r="D12" s="66">
        <f>C12/$C$41</f>
        <v>0.37010007810836754</v>
      </c>
    </row>
    <row r="13" spans="1:36">
      <c r="A13" s="9" t="s">
        <v>983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984</v>
      </c>
      <c r="B14" s="58" t="s">
        <v>17</v>
      </c>
      <c r="C14" s="65">
        <v>732803.88916834735</v>
      </c>
      <c r="D14" s="66">
        <f t="shared" si="0"/>
        <v>0.11286678205833588</v>
      </c>
    </row>
    <row r="15" spans="1:36">
      <c r="A15" s="9" t="s">
        <v>727</v>
      </c>
      <c r="B15" s="58" t="s">
        <v>18</v>
      </c>
      <c r="C15" s="65">
        <v>1736314.0655559883</v>
      </c>
      <c r="D15" s="66">
        <f t="shared" si="0"/>
        <v>0.26742786728975737</v>
      </c>
    </row>
    <row r="16" spans="1:36">
      <c r="A16" s="9" t="s">
        <v>985</v>
      </c>
      <c r="B16" s="58" t="s">
        <v>194</v>
      </c>
      <c r="C16" s="65">
        <v>555793.50745000003</v>
      </c>
      <c r="D16" s="66">
        <f t="shared" si="0"/>
        <v>8.5603564066765073E-2</v>
      </c>
    </row>
    <row r="17" spans="1:4">
      <c r="A17" s="9" t="s">
        <v>986</v>
      </c>
      <c r="B17" s="58" t="s">
        <v>19</v>
      </c>
      <c r="C17" s="65">
        <v>395205.15042336727</v>
      </c>
      <c r="D17" s="66">
        <f t="shared" si="0"/>
        <v>6.086967364732257E-2</v>
      </c>
    </row>
    <row r="18" spans="1:4">
      <c r="A18" s="9" t="s">
        <v>987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988</v>
      </c>
      <c r="B19" s="58" t="s">
        <v>21</v>
      </c>
      <c r="C19" s="65">
        <v>1.40331264E-2</v>
      </c>
      <c r="D19" s="66">
        <f t="shared" si="0"/>
        <v>2.1613883910788244E-9</v>
      </c>
    </row>
    <row r="20" spans="1:4">
      <c r="A20" s="9" t="s">
        <v>989</v>
      </c>
      <c r="B20" s="58" t="s">
        <v>22</v>
      </c>
      <c r="C20" s="65">
        <v>13679.469258471276</v>
      </c>
      <c r="D20" s="66">
        <f t="shared" si="0"/>
        <v>2.1069179603042322E-3</v>
      </c>
    </row>
    <row r="21" spans="1:4">
      <c r="A21" s="9" t="s">
        <v>990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991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991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992</v>
      </c>
      <c r="B25" s="58" t="s">
        <v>17</v>
      </c>
      <c r="C25" s="65">
        <v>96563.174771766004</v>
      </c>
      <c r="D25" s="66">
        <f t="shared" si="1"/>
        <v>1.4872703274261869E-2</v>
      </c>
    </row>
    <row r="26" spans="1:4">
      <c r="A26" s="9" t="s">
        <v>993</v>
      </c>
      <c r="B26" s="58" t="s">
        <v>27</v>
      </c>
      <c r="C26" s="65">
        <v>0</v>
      </c>
      <c r="D26" s="66">
        <f t="shared" si="1"/>
        <v>0</v>
      </c>
    </row>
    <row r="27" spans="1:4">
      <c r="A27" s="9" t="s">
        <v>994</v>
      </c>
      <c r="B27" s="58" t="s">
        <v>28</v>
      </c>
      <c r="C27" s="65">
        <v>5927.8627800000004</v>
      </c>
      <c r="D27" s="66">
        <f t="shared" si="1"/>
        <v>9.1301207096661295E-4</v>
      </c>
    </row>
    <row r="28" spans="1:4">
      <c r="A28" s="9" t="s">
        <v>995</v>
      </c>
      <c r="B28" s="58" t="s">
        <v>29</v>
      </c>
      <c r="C28" s="65">
        <v>176.0337624</v>
      </c>
      <c r="D28" s="66">
        <f t="shared" si="1"/>
        <v>2.7112798648296084E-5</v>
      </c>
    </row>
    <row r="29" spans="1:4">
      <c r="A29" s="9" t="s">
        <v>996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997</v>
      </c>
      <c r="B30" s="58" t="s">
        <v>31</v>
      </c>
      <c r="C30" s="65">
        <v>6380.4127561934383</v>
      </c>
      <c r="D30" s="66">
        <f t="shared" si="1"/>
        <v>9.8271402027190068E-4</v>
      </c>
    </row>
    <row r="31" spans="1:4">
      <c r="A31" s="9" t="s">
        <v>998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999</v>
      </c>
      <c r="B32" s="57" t="s">
        <v>33</v>
      </c>
      <c r="C32" s="65">
        <v>78466.18854491126</v>
      </c>
      <c r="D32" s="66">
        <f t="shared" si="1"/>
        <v>1.2085397378959934E-2</v>
      </c>
    </row>
    <row r="33" spans="1:4">
      <c r="A33" s="9" t="s">
        <v>1000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1001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1002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1003</v>
      </c>
      <c r="B36" s="57" t="s">
        <v>37</v>
      </c>
      <c r="C36" s="65">
        <v>27827.866592504</v>
      </c>
      <c r="D36" s="66">
        <f t="shared" si="1"/>
        <v>4.2860604320879197E-3</v>
      </c>
    </row>
    <row r="37" spans="1:4">
      <c r="A37" s="9"/>
      <c r="B37" s="59" t="s">
        <v>38</v>
      </c>
      <c r="C37" s="50"/>
      <c r="D37" s="50"/>
    </row>
    <row r="38" spans="1:4">
      <c r="A38" s="9" t="s">
        <v>1004</v>
      </c>
      <c r="B38" s="60" t="s">
        <v>39</v>
      </c>
      <c r="C38" s="65">
        <v>0</v>
      </c>
      <c r="D38" s="66">
        <f t="shared" ref="D38:D41" si="2">C38/$C$41</f>
        <v>0</v>
      </c>
    </row>
    <row r="39" spans="1:4">
      <c r="A39" s="9" t="s">
        <v>1005</v>
      </c>
      <c r="B39" s="60" t="s">
        <v>40</v>
      </c>
      <c r="C39" s="65">
        <v>0</v>
      </c>
      <c r="D39" s="66">
        <f t="shared" si="2"/>
        <v>0</v>
      </c>
    </row>
    <row r="40" spans="1:4">
      <c r="A40" s="9" t="s">
        <v>1006</v>
      </c>
      <c r="B40" s="60" t="s">
        <v>41</v>
      </c>
      <c r="C40" s="65">
        <v>0</v>
      </c>
      <c r="D40" s="66">
        <f t="shared" si="2"/>
        <v>0</v>
      </c>
    </row>
    <row r="41" spans="1:4">
      <c r="B41" s="60" t="s">
        <v>42</v>
      </c>
      <c r="C41" s="65">
        <f>SUM(C10:C40)</f>
        <v>6492644.4770046975</v>
      </c>
      <c r="D41" s="66">
        <f t="shared" si="2"/>
        <v>1</v>
      </c>
    </row>
    <row r="42" spans="1:4">
      <c r="A42" s="9" t="s">
        <v>1007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7" t="s">
        <v>44</v>
      </c>
      <c r="D44" s="76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3.532</v>
      </c>
    </row>
    <row r="47" spans="1:4">
      <c r="C47" t="s">
        <v>109</v>
      </c>
      <c r="D47">
        <v>3.8748</v>
      </c>
    </row>
    <row r="48" spans="1:4">
      <c r="C48" t="s">
        <v>200</v>
      </c>
      <c r="D48">
        <v>0.38059999999999999</v>
      </c>
    </row>
    <row r="49" spans="3:4">
      <c r="C49" t="s">
        <v>201</v>
      </c>
      <c r="D49">
        <v>2.9498E-2</v>
      </c>
    </row>
    <row r="50" spans="3:4">
      <c r="C50" t="s">
        <v>202</v>
      </c>
      <c r="D50">
        <v>0.41980000000000001</v>
      </c>
    </row>
    <row r="51" spans="3:4">
      <c r="C51" t="s">
        <v>105</v>
      </c>
      <c r="D51">
        <v>3.26</v>
      </c>
    </row>
    <row r="52" spans="3:4">
      <c r="C52" t="s">
        <v>112</v>
      </c>
      <c r="D52">
        <v>4.5176999999999996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- תעודות התחייבות ממשלתי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8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6" customFormat="1">
      <c r="A6" s="8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440578.61383832176</v>
      </c>
      <c r="J9" s="64">
        <f>I9/$I$9</f>
        <v>1</v>
      </c>
      <c r="K9" s="64">
        <f>I9/'סכום נכסי הקרן'!$C$41</f>
        <v>6.7858114732562314E-2</v>
      </c>
    </row>
    <row r="10" spans="1:12">
      <c r="A10" s="67" t="s">
        <v>203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440578.61383832176</v>
      </c>
      <c r="J10" s="68">
        <f t="shared" ref="J10:J26" si="0">I10/$I$9</f>
        <v>1</v>
      </c>
      <c r="K10" s="68">
        <f>I10/'סכום נכסי הקרן'!$C$41</f>
        <v>6.7858114732562314E-2</v>
      </c>
    </row>
    <row r="11" spans="1:12">
      <c r="A11" s="67" t="s">
        <v>204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347226.56183999946</v>
      </c>
      <c r="J11" s="68">
        <f t="shared" si="0"/>
        <v>0.78811488105371474</v>
      </c>
      <c r="K11" s="68">
        <f>I11/'סכום נכסי הקרן'!$C$41</f>
        <v>5.3479990020982665E-2</v>
      </c>
    </row>
    <row r="12" spans="1:12">
      <c r="A12" t="s">
        <v>205</v>
      </c>
      <c r="B12" t="s">
        <v>206</v>
      </c>
      <c r="C12" t="s">
        <v>207</v>
      </c>
      <c r="D12" t="s">
        <v>208</v>
      </c>
      <c r="E12" t="s">
        <v>209</v>
      </c>
      <c r="F12" t="s">
        <v>101</v>
      </c>
      <c r="G12" s="66">
        <v>0</v>
      </c>
      <c r="H12" s="66">
        <v>0</v>
      </c>
      <c r="I12" s="65">
        <f>319707.8809+2806.53099999949</f>
        <v>322514.41189999948</v>
      </c>
      <c r="J12" s="66">
        <f t="shared" si="0"/>
        <v>0.73202466431643898</v>
      </c>
      <c r="K12" s="66">
        <f>I12/'סכום נכסי הקרן'!$C$41</f>
        <v>4.9673813658250326E-2</v>
      </c>
    </row>
    <row r="13" spans="1:12">
      <c r="A13" t="s">
        <v>210</v>
      </c>
      <c r="B13" t="s">
        <v>206</v>
      </c>
      <c r="C13" t="s">
        <v>207</v>
      </c>
      <c r="D13" t="s">
        <v>208</v>
      </c>
      <c r="E13" t="s">
        <v>209</v>
      </c>
      <c r="F13" t="s">
        <v>101</v>
      </c>
      <c r="G13" s="66">
        <v>0</v>
      </c>
      <c r="H13" s="66">
        <v>0</v>
      </c>
      <c r="I13" s="65">
        <v>24712.149939999999</v>
      </c>
      <c r="J13" s="66">
        <f t="shared" si="0"/>
        <v>5.609021673727578E-2</v>
      </c>
      <c r="K13" s="66">
        <f>I13/'סכום נכסי הקרן'!$C$41</f>
        <v>3.8061763627323469E-3</v>
      </c>
    </row>
    <row r="14" spans="1:12">
      <c r="A14" s="67" t="s">
        <v>211</v>
      </c>
      <c r="C14" s="14"/>
      <c r="H14" s="68">
        <v>0</v>
      </c>
      <c r="I14" s="69">
        <v>93352.051998322277</v>
      </c>
      <c r="J14" s="68">
        <f t="shared" si="0"/>
        <v>0.21188511894628523</v>
      </c>
      <c r="K14" s="68">
        <f>I14/'סכום נכסי הקרן'!$C$41</f>
        <v>1.4378124711579635E-2</v>
      </c>
    </row>
    <row r="15" spans="1:12">
      <c r="A15" t="s">
        <v>212</v>
      </c>
      <c r="B15" t="s">
        <v>213</v>
      </c>
      <c r="C15" t="s">
        <v>207</v>
      </c>
      <c r="D15" t="s">
        <v>208</v>
      </c>
      <c r="E15" t="s">
        <v>209</v>
      </c>
      <c r="F15" t="s">
        <v>109</v>
      </c>
      <c r="G15" s="66">
        <v>0</v>
      </c>
      <c r="H15" s="66">
        <v>0</v>
      </c>
      <c r="I15" s="65">
        <v>101.2930842</v>
      </c>
      <c r="J15" s="66">
        <f t="shared" si="0"/>
        <v>2.2990921714863654E-4</v>
      </c>
      <c r="K15" s="66">
        <f>I15/'סכום נכסי הקרן'!$C$41</f>
        <v>1.5601206035345759E-5</v>
      </c>
    </row>
    <row r="16" spans="1:12">
      <c r="A16" t="s">
        <v>214</v>
      </c>
      <c r="B16" t="s">
        <v>213</v>
      </c>
      <c r="C16" t="s">
        <v>207</v>
      </c>
      <c r="D16" t="s">
        <v>208</v>
      </c>
      <c r="E16" t="s">
        <v>209</v>
      </c>
      <c r="F16" t="s">
        <v>109</v>
      </c>
      <c r="G16" s="66">
        <v>0</v>
      </c>
      <c r="H16" s="66">
        <v>0</v>
      </c>
      <c r="I16" s="65">
        <v>5687.8168276079996</v>
      </c>
      <c r="J16" s="66">
        <f t="shared" si="0"/>
        <v>1.2909879528776324E-2</v>
      </c>
      <c r="K16" s="66">
        <f>I16/'סכום נכסי הקרן'!$C$41</f>
        <v>8.760400862472612E-4</v>
      </c>
    </row>
    <row r="17" spans="1:11">
      <c r="A17" t="s">
        <v>215</v>
      </c>
      <c r="B17" t="s">
        <v>216</v>
      </c>
      <c r="C17" t="s">
        <v>207</v>
      </c>
      <c r="D17" t="s">
        <v>208</v>
      </c>
      <c r="E17" t="s">
        <v>209</v>
      </c>
      <c r="F17" t="s">
        <v>105</v>
      </c>
      <c r="G17" s="66">
        <v>0</v>
      </c>
      <c r="H17" s="66">
        <v>0</v>
      </c>
      <c r="I17" s="65">
        <v>53362.570055199998</v>
      </c>
      <c r="J17" s="66">
        <f t="shared" si="0"/>
        <v>0.12111929262817635</v>
      </c>
      <c r="K17" s="66">
        <f>I17/'סכום נכסי הקרן'!$C$41</f>
        <v>8.2189268554895781E-3</v>
      </c>
    </row>
    <row r="18" spans="1:11">
      <c r="A18" t="s">
        <v>217</v>
      </c>
      <c r="B18" t="s">
        <v>216</v>
      </c>
      <c r="C18" t="s">
        <v>207</v>
      </c>
      <c r="D18" t="s">
        <v>208</v>
      </c>
      <c r="E18" t="s">
        <v>209</v>
      </c>
      <c r="F18" t="s">
        <v>105</v>
      </c>
      <c r="G18" s="66">
        <v>0</v>
      </c>
      <c r="H18" s="66">
        <v>0</v>
      </c>
      <c r="I18" s="65">
        <v>33825.669078600004</v>
      </c>
      <c r="J18" s="66">
        <f t="shared" si="0"/>
        <v>7.6775558359291909E-2</v>
      </c>
      <c r="K18" s="66">
        <f>I18/'סכום נכסי הקרן'!$C$41</f>
        <v>5.2098446478013628E-3</v>
      </c>
    </row>
    <row r="19" spans="1:11">
      <c r="A19" t="s">
        <v>218</v>
      </c>
      <c r="B19" t="s">
        <v>219</v>
      </c>
      <c r="C19" t="s">
        <v>207</v>
      </c>
      <c r="D19" t="s">
        <v>208</v>
      </c>
      <c r="E19" t="s">
        <v>209</v>
      </c>
      <c r="F19" t="s">
        <v>202</v>
      </c>
      <c r="G19" s="66">
        <v>0</v>
      </c>
      <c r="H19" s="66">
        <v>0</v>
      </c>
      <c r="I19" s="65">
        <v>80.194717245999996</v>
      </c>
      <c r="J19" s="66">
        <f t="shared" si="0"/>
        <v>1.8202135720420804E-4</v>
      </c>
      <c r="K19" s="66">
        <f>I19/'סכום נכסי הקרן'!$C$41</f>
        <v>1.2351626140939855E-5</v>
      </c>
    </row>
    <row r="20" spans="1:11">
      <c r="A20" t="s">
        <v>220</v>
      </c>
      <c r="B20" t="s">
        <v>221</v>
      </c>
      <c r="C20" t="s">
        <v>207</v>
      </c>
      <c r="D20" t="s">
        <v>208</v>
      </c>
      <c r="E20" t="s">
        <v>209</v>
      </c>
      <c r="F20" t="s">
        <v>201</v>
      </c>
      <c r="G20" s="66">
        <v>0</v>
      </c>
      <c r="H20" s="66">
        <v>0</v>
      </c>
      <c r="I20" s="65">
        <v>214.85625985627999</v>
      </c>
      <c r="J20" s="66">
        <f t="shared" si="0"/>
        <v>4.8766838223138393E-4</v>
      </c>
      <c r="K20" s="66">
        <f>I20/'סכום נכסי הקרן'!$C$41</f>
        <v>3.3092257032900302E-5</v>
      </c>
    </row>
    <row r="21" spans="1:11">
      <c r="A21" t="s">
        <v>222</v>
      </c>
      <c r="B21" t="s">
        <v>223</v>
      </c>
      <c r="C21" t="s">
        <v>207</v>
      </c>
      <c r="D21" t="s">
        <v>208</v>
      </c>
      <c r="E21" t="s">
        <v>209</v>
      </c>
      <c r="F21" t="s">
        <v>200</v>
      </c>
      <c r="G21" s="66">
        <v>0</v>
      </c>
      <c r="H21" s="66">
        <v>0</v>
      </c>
      <c r="I21" s="65">
        <v>79.651975612000001</v>
      </c>
      <c r="J21" s="66">
        <f t="shared" si="0"/>
        <v>1.8078947345644364E-4</v>
      </c>
      <c r="K21" s="66">
        <f>I21/'סכום נכסי הקרן'!$C$41</f>
        <v>1.226803283224688E-5</v>
      </c>
    </row>
    <row r="22" spans="1:11">
      <c r="A22" s="67" t="s">
        <v>224</v>
      </c>
      <c r="C22" s="14"/>
      <c r="H22" s="68">
        <v>0</v>
      </c>
      <c r="I22" s="69">
        <v>0</v>
      </c>
      <c r="J22" s="68">
        <f t="shared" si="0"/>
        <v>0</v>
      </c>
      <c r="K22" s="68">
        <f>I22/'סכום נכסי הקרן'!$C$41</f>
        <v>0</v>
      </c>
    </row>
    <row r="23" spans="1:11">
      <c r="A23" t="s">
        <v>225</v>
      </c>
      <c r="B23" t="s">
        <v>225</v>
      </c>
      <c r="C23" s="14"/>
      <c r="D23" t="s">
        <v>225</v>
      </c>
      <c r="F23" t="s">
        <v>225</v>
      </c>
      <c r="G23" s="66">
        <v>0</v>
      </c>
      <c r="H23" s="66">
        <v>0</v>
      </c>
      <c r="I23" s="65">
        <v>0</v>
      </c>
      <c r="J23" s="66">
        <f t="shared" si="0"/>
        <v>0</v>
      </c>
      <c r="K23" s="66">
        <f>I23/'סכום נכסי הקרן'!$C$41</f>
        <v>0</v>
      </c>
    </row>
    <row r="24" spans="1:11">
      <c r="A24" s="67" t="s">
        <v>226</v>
      </c>
      <c r="C24" s="14"/>
      <c r="H24" s="68">
        <v>0</v>
      </c>
      <c r="I24" s="69">
        <v>0</v>
      </c>
      <c r="J24" s="68">
        <f t="shared" si="0"/>
        <v>0</v>
      </c>
      <c r="K24" s="68">
        <f>I24/'סכום נכסי הקרן'!$C$41</f>
        <v>0</v>
      </c>
    </row>
    <row r="25" spans="1:11">
      <c r="A25" t="s">
        <v>225</v>
      </c>
      <c r="B25" t="s">
        <v>225</v>
      </c>
      <c r="C25" s="14"/>
      <c r="D25" t="s">
        <v>225</v>
      </c>
      <c r="F25" t="s">
        <v>225</v>
      </c>
      <c r="G25" s="66">
        <v>0</v>
      </c>
      <c r="H25" s="66">
        <v>0</v>
      </c>
      <c r="I25" s="65">
        <v>0</v>
      </c>
      <c r="J25" s="66">
        <f t="shared" si="0"/>
        <v>0</v>
      </c>
      <c r="K25" s="66">
        <f>I25/'סכום נכסי הקרן'!$C$41</f>
        <v>0</v>
      </c>
    </row>
    <row r="26" spans="1:11">
      <c r="A26" s="67" t="s">
        <v>227</v>
      </c>
      <c r="C26" s="14"/>
      <c r="H26" s="68">
        <v>0</v>
      </c>
      <c r="I26" s="69">
        <v>0</v>
      </c>
      <c r="J26" s="68">
        <f t="shared" si="0"/>
        <v>0</v>
      </c>
      <c r="K26" s="68">
        <f>I26/'סכום נכסי הקרן'!$C$41</f>
        <v>0</v>
      </c>
    </row>
    <row r="27" spans="1:11">
      <c r="A27" t="s">
        <v>225</v>
      </c>
      <c r="B27" t="s">
        <v>225</v>
      </c>
      <c r="C27" s="14"/>
      <c r="D27" t="s">
        <v>225</v>
      </c>
      <c r="F27" t="s">
        <v>225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228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225</v>
      </c>
      <c r="B29" t="s">
        <v>225</v>
      </c>
      <c r="C29" s="14"/>
      <c r="D29" t="s">
        <v>225</v>
      </c>
      <c r="F29" t="s">
        <v>225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229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225</v>
      </c>
      <c r="B31" t="s">
        <v>225</v>
      </c>
      <c r="C31" s="14"/>
      <c r="D31" t="s">
        <v>225</v>
      </c>
      <c r="F31" t="s">
        <v>225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230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231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225</v>
      </c>
      <c r="B34" t="s">
        <v>225</v>
      </c>
      <c r="C34" s="14"/>
      <c r="D34" t="s">
        <v>225</v>
      </c>
      <c r="F34" t="s">
        <v>225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229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225</v>
      </c>
      <c r="B36" t="s">
        <v>225</v>
      </c>
      <c r="C36" s="14"/>
      <c r="D36" t="s">
        <v>225</v>
      </c>
      <c r="F36" t="s">
        <v>225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232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  <row r="488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3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52" ht="27.75" customHeight="1">
      <c r="A6" s="86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9" t="s">
        <v>191</v>
      </c>
      <c r="N7" s="41" t="s">
        <v>55</v>
      </c>
      <c r="O7" s="41" t="s">
        <v>188</v>
      </c>
      <c r="P7" s="41" t="s">
        <v>56</v>
      </c>
      <c r="Q7" s="9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2.81</v>
      </c>
      <c r="H10" s="7"/>
      <c r="I10" s="7"/>
      <c r="J10" s="64">
        <v>-3.3E-3</v>
      </c>
      <c r="K10" s="63">
        <v>2160082332</v>
      </c>
      <c r="L10" s="7"/>
      <c r="M10" s="63">
        <v>0</v>
      </c>
      <c r="N10" s="63">
        <v>2402928.2280692998</v>
      </c>
      <c r="O10" s="7"/>
      <c r="P10" s="64">
        <v>1</v>
      </c>
      <c r="Q10" s="64">
        <v>0.37030000000000002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203</v>
      </c>
      <c r="B11" s="14"/>
      <c r="C11" s="14"/>
      <c r="G11" s="69">
        <v>2.93</v>
      </c>
      <c r="J11" s="68">
        <v>-3.5999999999999999E-3</v>
      </c>
      <c r="K11" s="69">
        <v>2111082332</v>
      </c>
      <c r="M11" s="69">
        <v>0</v>
      </c>
      <c r="N11" s="69">
        <v>2243161.7479043002</v>
      </c>
      <c r="P11" s="68">
        <v>0.9335</v>
      </c>
      <c r="Q11" s="68">
        <v>0.34560000000000002</v>
      </c>
    </row>
    <row r="12" spans="1:52">
      <c r="A12" s="67" t="s">
        <v>233</v>
      </c>
      <c r="B12" s="14"/>
      <c r="C12" s="14"/>
      <c r="G12" s="69">
        <v>5.88</v>
      </c>
      <c r="J12" s="68">
        <v>-1.3599999999999999E-2</v>
      </c>
      <c r="K12" s="69">
        <v>634851186</v>
      </c>
      <c r="M12" s="69">
        <v>0</v>
      </c>
      <c r="N12" s="69">
        <v>720842.25532200001</v>
      </c>
      <c r="P12" s="68">
        <v>0.3</v>
      </c>
      <c r="Q12" s="68">
        <v>0.1111</v>
      </c>
    </row>
    <row r="13" spans="1:52">
      <c r="A13" s="67" t="s">
        <v>234</v>
      </c>
      <c r="B13" s="14"/>
      <c r="C13" s="14"/>
      <c r="G13" s="69">
        <v>5.88</v>
      </c>
      <c r="J13" s="68">
        <v>-1.3599999999999999E-2</v>
      </c>
      <c r="K13" s="69">
        <v>634851186</v>
      </c>
      <c r="M13" s="69">
        <v>0</v>
      </c>
      <c r="N13" s="69">
        <v>720842.25532200001</v>
      </c>
      <c r="P13" s="68">
        <v>0.3</v>
      </c>
      <c r="Q13" s="68">
        <v>0.1111</v>
      </c>
    </row>
    <row r="14" spans="1:52">
      <c r="A14" t="s">
        <v>235</v>
      </c>
      <c r="B14" t="s">
        <v>236</v>
      </c>
      <c r="C14" t="s">
        <v>99</v>
      </c>
      <c r="D14" t="s">
        <v>237</v>
      </c>
      <c r="F14" t="s">
        <v>238</v>
      </c>
      <c r="G14" s="65">
        <v>7.79</v>
      </c>
      <c r="H14" t="s">
        <v>101</v>
      </c>
      <c r="I14" s="66">
        <v>5.0000000000000001E-3</v>
      </c>
      <c r="J14" s="66">
        <v>-8.3999999999999995E-3</v>
      </c>
      <c r="K14" s="65">
        <v>159500000</v>
      </c>
      <c r="L14" s="65">
        <v>112.75</v>
      </c>
      <c r="M14" s="65">
        <v>0</v>
      </c>
      <c r="N14" s="65">
        <v>179836.25</v>
      </c>
      <c r="O14" s="66">
        <v>7.9000000000000008E-3</v>
      </c>
      <c r="P14" s="66">
        <v>7.4800000000000005E-2</v>
      </c>
      <c r="Q14" s="66">
        <v>2.7699999999999999E-2</v>
      </c>
    </row>
    <row r="15" spans="1:52">
      <c r="A15" t="s">
        <v>239</v>
      </c>
      <c r="B15" t="s">
        <v>240</v>
      </c>
      <c r="C15" t="s">
        <v>99</v>
      </c>
      <c r="D15" t="s">
        <v>237</v>
      </c>
      <c r="F15" t="s">
        <v>241</v>
      </c>
      <c r="G15" s="65">
        <v>4.2699999999999996</v>
      </c>
      <c r="H15" t="s">
        <v>101</v>
      </c>
      <c r="I15" s="66">
        <v>7.4999999999999997E-3</v>
      </c>
      <c r="J15" s="66">
        <v>-1.44E-2</v>
      </c>
      <c r="K15" s="65">
        <v>195146058</v>
      </c>
      <c r="L15" s="65">
        <v>112.46</v>
      </c>
      <c r="M15" s="65">
        <v>0</v>
      </c>
      <c r="N15" s="65">
        <v>219461.2568268</v>
      </c>
      <c r="O15" s="66">
        <v>8.8999999999999999E-3</v>
      </c>
      <c r="P15" s="66">
        <v>9.1300000000000006E-2</v>
      </c>
      <c r="Q15" s="66">
        <v>3.3799999999999997E-2</v>
      </c>
    </row>
    <row r="16" spans="1:52">
      <c r="A16" t="s">
        <v>242</v>
      </c>
      <c r="B16" t="s">
        <v>243</v>
      </c>
      <c r="C16" t="s">
        <v>99</v>
      </c>
      <c r="D16" t="s">
        <v>237</v>
      </c>
      <c r="F16" t="s">
        <v>244</v>
      </c>
      <c r="G16" s="65">
        <v>10.37</v>
      </c>
      <c r="H16" t="s">
        <v>101</v>
      </c>
      <c r="I16" s="66">
        <v>1E-3</v>
      </c>
      <c r="J16" s="66">
        <v>-5.4999999999999997E-3</v>
      </c>
      <c r="K16" s="65">
        <v>5205128</v>
      </c>
      <c r="L16" s="65">
        <v>108.59</v>
      </c>
      <c r="M16" s="65">
        <v>0</v>
      </c>
      <c r="N16" s="65">
        <v>5652.2484952000004</v>
      </c>
      <c r="O16" s="66">
        <v>8.0000000000000004E-4</v>
      </c>
      <c r="P16" s="66">
        <v>2.3999999999999998E-3</v>
      </c>
      <c r="Q16" s="66">
        <v>8.9999999999999998E-4</v>
      </c>
    </row>
    <row r="17" spans="1:17">
      <c r="A17" t="s">
        <v>245</v>
      </c>
      <c r="B17" t="s">
        <v>246</v>
      </c>
      <c r="C17" t="s">
        <v>99</v>
      </c>
      <c r="D17" t="s">
        <v>237</v>
      </c>
      <c r="F17" t="s">
        <v>247</v>
      </c>
      <c r="G17" s="65">
        <v>5.82</v>
      </c>
      <c r="H17" t="s">
        <v>101</v>
      </c>
      <c r="I17" s="66">
        <v>7.4999999999999997E-3</v>
      </c>
      <c r="J17" s="66">
        <v>-1.61E-2</v>
      </c>
      <c r="K17" s="65">
        <v>275000000</v>
      </c>
      <c r="L17" s="65">
        <v>114.87</v>
      </c>
      <c r="M17" s="65">
        <v>0</v>
      </c>
      <c r="N17" s="65">
        <v>315892.5</v>
      </c>
      <c r="O17" s="66">
        <v>1.37E-2</v>
      </c>
      <c r="P17" s="66">
        <v>0.13150000000000001</v>
      </c>
      <c r="Q17" s="66">
        <v>4.87E-2</v>
      </c>
    </row>
    <row r="18" spans="1:17">
      <c r="A18" s="67" t="s">
        <v>248</v>
      </c>
      <c r="B18" s="14"/>
      <c r="C18" s="14"/>
      <c r="G18" s="69">
        <v>1.54</v>
      </c>
      <c r="J18" s="68">
        <v>1.1000000000000001E-3</v>
      </c>
      <c r="K18" s="69">
        <v>1476231146</v>
      </c>
      <c r="M18" s="69">
        <v>0</v>
      </c>
      <c r="N18" s="69">
        <v>1522319.4925823</v>
      </c>
      <c r="P18" s="68">
        <v>0.63349999999999995</v>
      </c>
      <c r="Q18" s="68">
        <v>0.2346</v>
      </c>
    </row>
    <row r="19" spans="1:17">
      <c r="A19" s="67" t="s">
        <v>249</v>
      </c>
      <c r="B19" s="14"/>
      <c r="C19" s="14"/>
      <c r="G19" s="69">
        <v>0.28999999999999998</v>
      </c>
      <c r="J19" s="68">
        <v>2.9999999999999997E-4</v>
      </c>
      <c r="K19" s="69">
        <v>316195300</v>
      </c>
      <c r="M19" s="69">
        <v>0</v>
      </c>
      <c r="N19" s="69">
        <v>316171.68047000002</v>
      </c>
      <c r="P19" s="68">
        <v>0.13159999999999999</v>
      </c>
      <c r="Q19" s="68">
        <v>4.87E-2</v>
      </c>
    </row>
    <row r="20" spans="1:17">
      <c r="A20" t="s">
        <v>250</v>
      </c>
      <c r="B20" t="s">
        <v>251</v>
      </c>
      <c r="C20" t="s">
        <v>99</v>
      </c>
      <c r="D20" t="s">
        <v>237</v>
      </c>
      <c r="F20" t="s">
        <v>252</v>
      </c>
      <c r="G20" s="65">
        <v>0.18</v>
      </c>
      <c r="H20" t="s">
        <v>101</v>
      </c>
      <c r="I20" s="66">
        <v>0</v>
      </c>
      <c r="J20" s="66">
        <v>0</v>
      </c>
      <c r="K20" s="65">
        <v>80000000</v>
      </c>
      <c r="L20" s="65">
        <v>100</v>
      </c>
      <c r="M20" s="65">
        <v>0</v>
      </c>
      <c r="N20" s="65">
        <v>80000</v>
      </c>
      <c r="O20" s="66">
        <v>8.8999999999999999E-3</v>
      </c>
      <c r="P20" s="66">
        <v>3.3300000000000003E-2</v>
      </c>
      <c r="Q20" s="66">
        <v>1.23E-2</v>
      </c>
    </row>
    <row r="21" spans="1:17">
      <c r="A21" t="s">
        <v>253</v>
      </c>
      <c r="B21" t="s">
        <v>254</v>
      </c>
      <c r="C21" t="s">
        <v>99</v>
      </c>
      <c r="D21" t="s">
        <v>237</v>
      </c>
      <c r="F21" t="s">
        <v>255</v>
      </c>
      <c r="G21" s="65">
        <v>0.27</v>
      </c>
      <c r="H21" t="s">
        <v>101</v>
      </c>
      <c r="I21" s="66">
        <v>0</v>
      </c>
      <c r="J21" s="66">
        <v>4.0000000000000002E-4</v>
      </c>
      <c r="K21" s="65">
        <v>98259000</v>
      </c>
      <c r="L21" s="65">
        <v>99.99</v>
      </c>
      <c r="M21" s="65">
        <v>0</v>
      </c>
      <c r="N21" s="65">
        <v>98249.174100000004</v>
      </c>
      <c r="O21" s="66">
        <v>1.4E-2</v>
      </c>
      <c r="P21" s="66">
        <v>4.0899999999999999E-2</v>
      </c>
      <c r="Q21" s="66">
        <v>1.5100000000000001E-2</v>
      </c>
    </row>
    <row r="22" spans="1:17">
      <c r="A22" t="s">
        <v>256</v>
      </c>
      <c r="B22" t="s">
        <v>257</v>
      </c>
      <c r="C22" t="s">
        <v>99</v>
      </c>
      <c r="D22" t="s">
        <v>237</v>
      </c>
      <c r="F22" t="s">
        <v>258</v>
      </c>
      <c r="G22" s="65">
        <v>0.52</v>
      </c>
      <c r="H22" t="s">
        <v>101</v>
      </c>
      <c r="I22" s="66">
        <v>0</v>
      </c>
      <c r="J22" s="66">
        <v>2.0000000000000001E-4</v>
      </c>
      <c r="K22" s="65">
        <v>88936300</v>
      </c>
      <c r="L22" s="65">
        <v>99.99</v>
      </c>
      <c r="M22" s="65">
        <v>0</v>
      </c>
      <c r="N22" s="65">
        <v>88927.406369999997</v>
      </c>
      <c r="O22" s="66">
        <v>1.11E-2</v>
      </c>
      <c r="P22" s="66">
        <v>3.6999999999999998E-2</v>
      </c>
      <c r="Q22" s="66">
        <v>1.37E-2</v>
      </c>
    </row>
    <row r="23" spans="1:17">
      <c r="A23" t="s">
        <v>259</v>
      </c>
      <c r="B23" t="s">
        <v>260</v>
      </c>
      <c r="C23" t="s">
        <v>99</v>
      </c>
      <c r="D23" t="s">
        <v>237</v>
      </c>
      <c r="F23" t="s">
        <v>261</v>
      </c>
      <c r="G23" s="65">
        <v>0.1</v>
      </c>
      <c r="H23" t="s">
        <v>101</v>
      </c>
      <c r="I23" s="66">
        <v>0</v>
      </c>
      <c r="J23" s="66">
        <v>1E-3</v>
      </c>
      <c r="K23" s="65">
        <v>49000000</v>
      </c>
      <c r="L23" s="65">
        <v>99.99</v>
      </c>
      <c r="M23" s="65">
        <v>0</v>
      </c>
      <c r="N23" s="65">
        <v>48995.1</v>
      </c>
      <c r="O23" s="66">
        <v>5.4000000000000003E-3</v>
      </c>
      <c r="P23" s="66">
        <v>2.0400000000000001E-2</v>
      </c>
      <c r="Q23" s="66">
        <v>7.4999999999999997E-3</v>
      </c>
    </row>
    <row r="24" spans="1:17">
      <c r="A24" s="67" t="s">
        <v>262</v>
      </c>
      <c r="B24" s="14"/>
      <c r="C24" s="14"/>
      <c r="G24" s="69">
        <v>1.86</v>
      </c>
      <c r="J24" s="68">
        <v>1.2999999999999999E-3</v>
      </c>
      <c r="K24" s="69">
        <v>1160035846</v>
      </c>
      <c r="M24" s="69">
        <v>0</v>
      </c>
      <c r="N24" s="69">
        <v>1206147.8121123</v>
      </c>
      <c r="P24" s="68">
        <v>0.50190000000000001</v>
      </c>
      <c r="Q24" s="68">
        <v>0.18590000000000001</v>
      </c>
    </row>
    <row r="25" spans="1:17">
      <c r="A25" t="s">
        <v>263</v>
      </c>
      <c r="B25" t="s">
        <v>264</v>
      </c>
      <c r="C25" t="s">
        <v>99</v>
      </c>
      <c r="D25" t="s">
        <v>237</v>
      </c>
      <c r="F25" t="s">
        <v>265</v>
      </c>
      <c r="G25" s="65">
        <v>0.17</v>
      </c>
      <c r="H25" t="s">
        <v>101</v>
      </c>
      <c r="I25" s="66">
        <v>0</v>
      </c>
      <c r="J25" s="66">
        <v>5.9999999999999995E-4</v>
      </c>
      <c r="K25" s="65">
        <v>35000000</v>
      </c>
      <c r="L25" s="65">
        <v>99.99</v>
      </c>
      <c r="M25" s="65">
        <v>0</v>
      </c>
      <c r="N25" s="65">
        <v>34996.5</v>
      </c>
      <c r="O25" s="66">
        <v>5.1999999999999998E-3</v>
      </c>
      <c r="P25" s="66">
        <v>1.46E-2</v>
      </c>
      <c r="Q25" s="66">
        <v>5.4000000000000003E-3</v>
      </c>
    </row>
    <row r="26" spans="1:17">
      <c r="A26" t="s">
        <v>266</v>
      </c>
      <c r="B26" t="s">
        <v>267</v>
      </c>
      <c r="C26" t="s">
        <v>99</v>
      </c>
      <c r="D26" t="s">
        <v>237</v>
      </c>
      <c r="F26" t="s">
        <v>268</v>
      </c>
      <c r="G26" s="65">
        <v>17.96</v>
      </c>
      <c r="H26" t="s">
        <v>101</v>
      </c>
      <c r="I26" s="66">
        <v>3.7499999999999999E-2</v>
      </c>
      <c r="J26" s="66">
        <v>2.2700000000000001E-2</v>
      </c>
      <c r="K26" s="65">
        <v>36500000</v>
      </c>
      <c r="L26" s="65">
        <v>129.58000000000001</v>
      </c>
      <c r="M26" s="65">
        <v>0</v>
      </c>
      <c r="N26" s="65">
        <v>47296.7</v>
      </c>
      <c r="O26" s="66">
        <v>1.5E-3</v>
      </c>
      <c r="P26" s="66">
        <v>1.9699999999999999E-2</v>
      </c>
      <c r="Q26" s="66">
        <v>7.3000000000000001E-3</v>
      </c>
    </row>
    <row r="27" spans="1:17">
      <c r="A27" t="s">
        <v>269</v>
      </c>
      <c r="B27" t="s">
        <v>270</v>
      </c>
      <c r="C27" t="s">
        <v>99</v>
      </c>
      <c r="D27" t="s">
        <v>237</v>
      </c>
      <c r="F27" t="s">
        <v>271</v>
      </c>
      <c r="G27" s="65">
        <v>1.08</v>
      </c>
      <c r="H27" t="s">
        <v>101</v>
      </c>
      <c r="I27" s="66">
        <v>7.4999999999999997E-3</v>
      </c>
      <c r="J27" s="66">
        <v>2.0000000000000001E-4</v>
      </c>
      <c r="K27" s="65">
        <v>511558703</v>
      </c>
      <c r="L27" s="65">
        <v>101.48</v>
      </c>
      <c r="M27" s="65">
        <v>0</v>
      </c>
      <c r="N27" s="65">
        <v>519129.77180440002</v>
      </c>
      <c r="O27" s="66">
        <v>3.3099999999999997E-2</v>
      </c>
      <c r="P27" s="66">
        <v>0.216</v>
      </c>
      <c r="Q27" s="66">
        <v>0.08</v>
      </c>
    </row>
    <row r="28" spans="1:17">
      <c r="A28" t="s">
        <v>272</v>
      </c>
      <c r="B28" t="s">
        <v>273</v>
      </c>
      <c r="C28" t="s">
        <v>99</v>
      </c>
      <c r="D28" t="s">
        <v>237</v>
      </c>
      <c r="F28" t="s">
        <v>274</v>
      </c>
      <c r="G28" s="65">
        <v>1.41</v>
      </c>
      <c r="H28" t="s">
        <v>101</v>
      </c>
      <c r="I28" s="66">
        <v>1.2500000000000001E-2</v>
      </c>
      <c r="J28" s="66">
        <v>5.9999999999999995E-4</v>
      </c>
      <c r="K28" s="65">
        <v>305996546</v>
      </c>
      <c r="L28" s="65">
        <v>102.42</v>
      </c>
      <c r="M28" s="65">
        <v>0</v>
      </c>
      <c r="N28" s="65">
        <v>313401.66241320001</v>
      </c>
      <c r="O28" s="66">
        <v>1.9400000000000001E-2</v>
      </c>
      <c r="P28" s="66">
        <v>0.13039999999999999</v>
      </c>
      <c r="Q28" s="66">
        <v>4.8300000000000003E-2</v>
      </c>
    </row>
    <row r="29" spans="1:17">
      <c r="A29" t="s">
        <v>275</v>
      </c>
      <c r="B29" t="s">
        <v>276</v>
      </c>
      <c r="C29" t="s">
        <v>99</v>
      </c>
      <c r="D29" t="s">
        <v>237</v>
      </c>
      <c r="F29" t="s">
        <v>277</v>
      </c>
      <c r="G29" s="65">
        <v>0.59</v>
      </c>
      <c r="H29" t="s">
        <v>101</v>
      </c>
      <c r="I29" s="66">
        <v>5.5E-2</v>
      </c>
      <c r="J29" s="66">
        <v>-2.0000000000000001E-4</v>
      </c>
      <c r="K29" s="65">
        <v>232730597</v>
      </c>
      <c r="L29" s="65">
        <v>105.51</v>
      </c>
      <c r="M29" s="65">
        <v>0</v>
      </c>
      <c r="N29" s="65">
        <v>245554.0528947</v>
      </c>
      <c r="O29" s="66">
        <v>1.3100000000000001E-2</v>
      </c>
      <c r="P29" s="66">
        <v>0.1022</v>
      </c>
      <c r="Q29" s="66">
        <v>3.78E-2</v>
      </c>
    </row>
    <row r="30" spans="1:17">
      <c r="A30" t="s">
        <v>278</v>
      </c>
      <c r="B30" t="s">
        <v>279</v>
      </c>
      <c r="C30" t="s">
        <v>99</v>
      </c>
      <c r="D30" t="s">
        <v>237</v>
      </c>
      <c r="F30" t="s">
        <v>274</v>
      </c>
      <c r="G30" s="65">
        <v>1.71</v>
      </c>
      <c r="H30" t="s">
        <v>101</v>
      </c>
      <c r="I30" s="66">
        <v>4.2500000000000003E-2</v>
      </c>
      <c r="J30" s="66">
        <v>8.9999999999999998E-4</v>
      </c>
      <c r="K30" s="65">
        <v>30000000</v>
      </c>
      <c r="L30" s="65">
        <v>108.33</v>
      </c>
      <c r="M30" s="65">
        <v>0</v>
      </c>
      <c r="N30" s="65">
        <v>32499</v>
      </c>
      <c r="O30" s="66">
        <v>1.6000000000000001E-3</v>
      </c>
      <c r="P30" s="66">
        <v>1.35E-2</v>
      </c>
      <c r="Q30" s="66">
        <v>5.0000000000000001E-3</v>
      </c>
    </row>
    <row r="31" spans="1:17">
      <c r="A31" t="s">
        <v>280</v>
      </c>
      <c r="B31" t="s">
        <v>281</v>
      </c>
      <c r="C31" t="s">
        <v>99</v>
      </c>
      <c r="D31" t="s">
        <v>237</v>
      </c>
      <c r="F31" t="s">
        <v>282</v>
      </c>
      <c r="G31" s="65">
        <v>14.31</v>
      </c>
      <c r="H31" t="s">
        <v>101</v>
      </c>
      <c r="I31" s="66">
        <v>5.5E-2</v>
      </c>
      <c r="J31" s="66">
        <v>0.02</v>
      </c>
      <c r="K31" s="65">
        <v>8250000</v>
      </c>
      <c r="L31" s="65">
        <v>160.85</v>
      </c>
      <c r="M31" s="65">
        <v>0</v>
      </c>
      <c r="N31" s="65">
        <v>13270.125</v>
      </c>
      <c r="O31" s="66">
        <v>4.0000000000000002E-4</v>
      </c>
      <c r="P31" s="66">
        <v>5.4999999999999997E-3</v>
      </c>
      <c r="Q31" s="66">
        <v>2E-3</v>
      </c>
    </row>
    <row r="32" spans="1:17">
      <c r="A32" s="67" t="s">
        <v>283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225</v>
      </c>
      <c r="B33" t="s">
        <v>225</v>
      </c>
      <c r="C33" s="14"/>
      <c r="D33" t="s">
        <v>225</v>
      </c>
      <c r="G33" s="65">
        <v>0</v>
      </c>
      <c r="H33" t="s">
        <v>225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284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225</v>
      </c>
      <c r="B35" t="s">
        <v>225</v>
      </c>
      <c r="C35" s="14"/>
      <c r="D35" t="s">
        <v>225</v>
      </c>
      <c r="G35" s="65">
        <v>0</v>
      </c>
      <c r="H35" t="s">
        <v>225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230</v>
      </c>
      <c r="B36" s="14"/>
      <c r="C36" s="14"/>
      <c r="G36" s="69">
        <v>1.1100000000000001</v>
      </c>
      <c r="J36" s="68">
        <v>1.1999999999999999E-3</v>
      </c>
      <c r="K36" s="69">
        <v>49000000</v>
      </c>
      <c r="M36" s="69">
        <v>0</v>
      </c>
      <c r="N36" s="69">
        <v>159766.48016499999</v>
      </c>
      <c r="P36" s="68">
        <v>6.6500000000000004E-2</v>
      </c>
      <c r="Q36" s="68">
        <v>2.46E-2</v>
      </c>
    </row>
    <row r="37" spans="1:17">
      <c r="A37" s="67" t="s">
        <v>285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225</v>
      </c>
      <c r="B38" t="s">
        <v>225</v>
      </c>
      <c r="C38" s="14"/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286</v>
      </c>
      <c r="B39" s="14"/>
      <c r="C39" s="14"/>
      <c r="G39" s="69">
        <v>1.1100000000000001</v>
      </c>
      <c r="J39" s="68">
        <v>1.1999999999999999E-3</v>
      </c>
      <c r="K39" s="69">
        <v>49000000</v>
      </c>
      <c r="M39" s="69">
        <v>0</v>
      </c>
      <c r="N39" s="69">
        <v>159766.48016499999</v>
      </c>
      <c r="P39" s="68">
        <v>6.6500000000000004E-2</v>
      </c>
      <c r="Q39" s="68">
        <v>2.46E-2</v>
      </c>
    </row>
    <row r="40" spans="1:17">
      <c r="A40" t="s">
        <v>287</v>
      </c>
      <c r="B40" t="s">
        <v>288</v>
      </c>
      <c r="C40" t="s">
        <v>122</v>
      </c>
      <c r="D40" t="s">
        <v>237</v>
      </c>
      <c r="E40" t="s">
        <v>289</v>
      </c>
      <c r="F40" t="s">
        <v>290</v>
      </c>
      <c r="G40" s="65">
        <v>1.25</v>
      </c>
      <c r="H40" t="s">
        <v>105</v>
      </c>
      <c r="I40" s="66">
        <v>1.2999999999999999E-3</v>
      </c>
      <c r="J40" s="66">
        <v>1.4E-3</v>
      </c>
      <c r="K40" s="65">
        <v>21500000</v>
      </c>
      <c r="L40" s="65">
        <v>100.00785</v>
      </c>
      <c r="M40" s="65">
        <v>0</v>
      </c>
      <c r="N40" s="65">
        <v>70095.502064999993</v>
      </c>
      <c r="O40" s="66">
        <v>0</v>
      </c>
      <c r="P40" s="66">
        <v>2.92E-2</v>
      </c>
      <c r="Q40" s="66">
        <v>1.0800000000000001E-2</v>
      </c>
    </row>
    <row r="41" spans="1:17">
      <c r="A41" t="s">
        <v>291</v>
      </c>
      <c r="B41" t="s">
        <v>292</v>
      </c>
      <c r="C41" t="s">
        <v>122</v>
      </c>
      <c r="D41" t="s">
        <v>293</v>
      </c>
      <c r="E41" t="s">
        <v>294</v>
      </c>
      <c r="F41" t="s">
        <v>295</v>
      </c>
      <c r="G41" s="65">
        <v>1</v>
      </c>
      <c r="H41" t="s">
        <v>105</v>
      </c>
      <c r="I41" s="66">
        <v>1.2999999999999999E-3</v>
      </c>
      <c r="J41" s="66">
        <v>1E-3</v>
      </c>
      <c r="K41" s="65">
        <v>27500000</v>
      </c>
      <c r="L41" s="65">
        <v>100.0234</v>
      </c>
      <c r="M41" s="65">
        <v>0</v>
      </c>
      <c r="N41" s="65">
        <v>89670.978099999993</v>
      </c>
      <c r="O41" s="66">
        <v>5.0000000000000001E-4</v>
      </c>
      <c r="P41" s="66">
        <v>3.73E-2</v>
      </c>
      <c r="Q41" s="66">
        <v>1.38E-2</v>
      </c>
    </row>
    <row r="42" spans="1:17">
      <c r="A42" s="81" t="s">
        <v>296</v>
      </c>
      <c r="B42" s="14"/>
      <c r="C42" s="14"/>
    </row>
    <row r="43" spans="1:17">
      <c r="A43" s="81" t="s">
        <v>297</v>
      </c>
      <c r="B43" s="14"/>
      <c r="C43" s="14"/>
    </row>
    <row r="44" spans="1:17">
      <c r="A44" s="81" t="s">
        <v>298</v>
      </c>
      <c r="B44" s="14"/>
      <c r="C44" s="14"/>
    </row>
    <row r="45" spans="1:17">
      <c r="A45" s="81" t="s">
        <v>299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2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6"/>
    </row>
    <row r="6" spans="1:67" ht="26.25" customHeight="1">
      <c r="A6" s="82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6"/>
      <c r="BO6" s="16"/>
    </row>
    <row r="7" spans="1:67" s="16" customFormat="1" ht="20.25">
      <c r="A7" s="9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9" t="s">
        <v>191</v>
      </c>
      <c r="Q7" s="43" t="s">
        <v>55</v>
      </c>
      <c r="R7" s="43" t="s">
        <v>72</v>
      </c>
      <c r="S7" s="43" t="s">
        <v>56</v>
      </c>
      <c r="T7" s="9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203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225</v>
      </c>
      <c r="B13" t="s">
        <v>225</v>
      </c>
      <c r="C13" s="14"/>
      <c r="D13" s="14"/>
      <c r="E13" s="14"/>
      <c r="F13" t="s">
        <v>225</v>
      </c>
      <c r="G13" t="s">
        <v>225</v>
      </c>
      <c r="J13" s="65">
        <v>0</v>
      </c>
      <c r="K13" t="s">
        <v>225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248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225</v>
      </c>
      <c r="B15" t="s">
        <v>225</v>
      </c>
      <c r="C15" s="14"/>
      <c r="D15" s="14"/>
      <c r="E15" s="14"/>
      <c r="F15" t="s">
        <v>225</v>
      </c>
      <c r="G15" t="s">
        <v>225</v>
      </c>
      <c r="J15" s="65">
        <v>0</v>
      </c>
      <c r="K15" t="s">
        <v>225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225</v>
      </c>
      <c r="B17" t="s">
        <v>225</v>
      </c>
      <c r="C17" s="14"/>
      <c r="D17" s="14"/>
      <c r="E17" s="14"/>
      <c r="F17" t="s">
        <v>225</v>
      </c>
      <c r="G17" t="s">
        <v>225</v>
      </c>
      <c r="J17" s="65">
        <v>0</v>
      </c>
      <c r="K17" t="s">
        <v>225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225</v>
      </c>
      <c r="B20" t="s">
        <v>225</v>
      </c>
      <c r="C20" s="14"/>
      <c r="D20" s="14"/>
      <c r="E20" s="14"/>
      <c r="F20" t="s">
        <v>225</v>
      </c>
      <c r="G20" t="s">
        <v>225</v>
      </c>
      <c r="J20" s="65">
        <v>0</v>
      </c>
      <c r="K20" t="s">
        <v>225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225</v>
      </c>
      <c r="B22" t="s">
        <v>225</v>
      </c>
      <c r="C22" s="14"/>
      <c r="D22" s="14"/>
      <c r="E22" s="14"/>
      <c r="F22" t="s">
        <v>225</v>
      </c>
      <c r="G22" t="s">
        <v>225</v>
      </c>
      <c r="J22" s="65">
        <v>0</v>
      </c>
      <c r="K22" t="s">
        <v>225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1" t="s">
        <v>232</v>
      </c>
      <c r="B23" s="14"/>
      <c r="C23" s="14"/>
      <c r="D23" s="14"/>
      <c r="E23" s="14"/>
      <c r="F23" s="14"/>
    </row>
    <row r="24" spans="1:20">
      <c r="A24" s="81" t="s">
        <v>296</v>
      </c>
      <c r="B24" s="14"/>
      <c r="C24" s="14"/>
      <c r="D24" s="14"/>
      <c r="E24" s="14"/>
      <c r="F24" s="14"/>
    </row>
    <row r="25" spans="1:20">
      <c r="A25" s="81" t="s">
        <v>297</v>
      </c>
      <c r="B25" s="14"/>
      <c r="C25" s="14"/>
      <c r="D25" s="14"/>
      <c r="E25" s="14"/>
      <c r="F25" s="14"/>
    </row>
    <row r="26" spans="1:20">
      <c r="A26" s="81" t="s">
        <v>298</v>
      </c>
      <c r="B26" s="14"/>
      <c r="C26" s="14"/>
      <c r="D26" s="14"/>
      <c r="E26" s="14"/>
      <c r="F26" s="14"/>
    </row>
    <row r="27" spans="1:20">
      <c r="A27" s="81" t="s">
        <v>299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5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4.88</v>
      </c>
      <c r="K10" s="7"/>
      <c r="L10" s="7"/>
      <c r="M10" s="64">
        <v>4.1000000000000003E-3</v>
      </c>
      <c r="N10" s="63">
        <v>581351120.76999998</v>
      </c>
      <c r="O10" s="28"/>
      <c r="P10" s="63">
        <v>480.89622000000003</v>
      </c>
      <c r="Q10" s="63">
        <v>732803.88916834735</v>
      </c>
      <c r="R10" s="7"/>
      <c r="S10" s="64">
        <v>1</v>
      </c>
      <c r="T10" s="64">
        <v>0.1129</v>
      </c>
      <c r="U10" s="30"/>
      <c r="BH10" s="14"/>
      <c r="BI10" s="16"/>
      <c r="BJ10" s="14"/>
      <c r="BM10" s="14"/>
    </row>
    <row r="11" spans="1:65">
      <c r="A11" s="67" t="s">
        <v>203</v>
      </c>
      <c r="B11" s="14"/>
      <c r="C11" s="14"/>
      <c r="D11" s="14"/>
      <c r="E11" s="14"/>
      <c r="J11" s="69">
        <v>4.53</v>
      </c>
      <c r="M11" s="68">
        <v>-3.0000000000000001E-3</v>
      </c>
      <c r="N11" s="69">
        <v>541494034.99000001</v>
      </c>
      <c r="P11" s="69">
        <v>30.45072</v>
      </c>
      <c r="Q11" s="69">
        <v>595553.54931127897</v>
      </c>
      <c r="S11" s="68">
        <v>0.81269999999999998</v>
      </c>
      <c r="T11" s="68">
        <v>9.1800000000000007E-2</v>
      </c>
    </row>
    <row r="12" spans="1:65">
      <c r="A12" s="67" t="s">
        <v>300</v>
      </c>
      <c r="B12" s="14"/>
      <c r="C12" s="14"/>
      <c r="D12" s="14"/>
      <c r="E12" s="14"/>
      <c r="J12" s="69">
        <v>4.37</v>
      </c>
      <c r="M12" s="68">
        <v>-7.6E-3</v>
      </c>
      <c r="N12" s="69">
        <v>455421618.06999999</v>
      </c>
      <c r="P12" s="69">
        <v>30.45072</v>
      </c>
      <c r="Q12" s="69">
        <v>505363.94498199999</v>
      </c>
      <c r="S12" s="68">
        <v>0.68959999999999999</v>
      </c>
      <c r="T12" s="68">
        <v>7.7899999999999997E-2</v>
      </c>
    </row>
    <row r="13" spans="1:65">
      <c r="A13" t="s">
        <v>304</v>
      </c>
      <c r="B13" t="s">
        <v>305</v>
      </c>
      <c r="C13" t="s">
        <v>99</v>
      </c>
      <c r="D13" t="s">
        <v>122</v>
      </c>
      <c r="E13" t="s">
        <v>306</v>
      </c>
      <c r="F13" t="s">
        <v>307</v>
      </c>
      <c r="G13" t="s">
        <v>208</v>
      </c>
      <c r="H13" t="s">
        <v>209</v>
      </c>
      <c r="I13" t="s">
        <v>308</v>
      </c>
      <c r="J13" s="65">
        <v>4.1900000000000004</v>
      </c>
      <c r="K13" t="s">
        <v>101</v>
      </c>
      <c r="L13" s="66">
        <v>1E-3</v>
      </c>
      <c r="M13" s="66">
        <v>-9.1000000000000004E-3</v>
      </c>
      <c r="N13" s="65">
        <v>37594499</v>
      </c>
      <c r="O13" s="65">
        <v>105.27</v>
      </c>
      <c r="P13" s="65">
        <v>0</v>
      </c>
      <c r="Q13" s="65">
        <v>39575.729097299998</v>
      </c>
      <c r="R13" s="66">
        <v>2.5100000000000001E-2</v>
      </c>
      <c r="S13" s="66">
        <v>5.3999999999999999E-2</v>
      </c>
      <c r="T13" s="66">
        <v>6.1000000000000004E-3</v>
      </c>
    </row>
    <row r="14" spans="1:65">
      <c r="A14" t="s">
        <v>309</v>
      </c>
      <c r="B14" t="s">
        <v>310</v>
      </c>
      <c r="C14" t="s">
        <v>99</v>
      </c>
      <c r="D14" t="s">
        <v>122</v>
      </c>
      <c r="E14" t="s">
        <v>311</v>
      </c>
      <c r="F14" t="s">
        <v>307</v>
      </c>
      <c r="G14" t="s">
        <v>208</v>
      </c>
      <c r="H14" t="s">
        <v>209</v>
      </c>
      <c r="I14" t="s">
        <v>312</v>
      </c>
      <c r="J14" s="65">
        <v>3.97</v>
      </c>
      <c r="K14" t="s">
        <v>101</v>
      </c>
      <c r="L14" s="66">
        <v>8.3000000000000001E-3</v>
      </c>
      <c r="M14" s="66">
        <v>-7.1000000000000004E-3</v>
      </c>
      <c r="N14" s="65">
        <v>10522404</v>
      </c>
      <c r="O14" s="65">
        <v>108.85</v>
      </c>
      <c r="P14" s="65">
        <v>0</v>
      </c>
      <c r="Q14" s="65">
        <v>11453.636753999999</v>
      </c>
      <c r="R14" s="66">
        <v>8.2000000000000007E-3</v>
      </c>
      <c r="S14" s="66">
        <v>1.5599999999999999E-2</v>
      </c>
      <c r="T14" s="66">
        <v>1.8E-3</v>
      </c>
    </row>
    <row r="15" spans="1:65">
      <c r="A15" t="s">
        <v>313</v>
      </c>
      <c r="B15" t="s">
        <v>314</v>
      </c>
      <c r="C15" t="s">
        <v>99</v>
      </c>
      <c r="D15" t="s">
        <v>122</v>
      </c>
      <c r="E15" t="s">
        <v>311</v>
      </c>
      <c r="F15" t="s">
        <v>307</v>
      </c>
      <c r="G15" t="s">
        <v>315</v>
      </c>
      <c r="H15" t="s">
        <v>149</v>
      </c>
      <c r="I15" t="s">
        <v>316</v>
      </c>
      <c r="J15" s="65">
        <v>2.16</v>
      </c>
      <c r="K15" t="s">
        <v>101</v>
      </c>
      <c r="L15" s="66">
        <v>0.01</v>
      </c>
      <c r="M15" s="66">
        <v>-1.23E-2</v>
      </c>
      <c r="N15" s="65">
        <v>33600113</v>
      </c>
      <c r="O15" s="65">
        <v>107.05</v>
      </c>
      <c r="P15" s="65">
        <v>0</v>
      </c>
      <c r="Q15" s="65">
        <v>35968.920966500002</v>
      </c>
      <c r="R15" s="66">
        <v>1.4500000000000001E-2</v>
      </c>
      <c r="S15" s="66">
        <v>4.9099999999999998E-2</v>
      </c>
      <c r="T15" s="66">
        <v>5.4999999999999997E-3</v>
      </c>
    </row>
    <row r="16" spans="1:65">
      <c r="A16" t="s">
        <v>317</v>
      </c>
      <c r="B16" t="s">
        <v>318</v>
      </c>
      <c r="C16" t="s">
        <v>99</v>
      </c>
      <c r="D16" t="s">
        <v>122</v>
      </c>
      <c r="E16" t="s">
        <v>319</v>
      </c>
      <c r="F16" t="s">
        <v>307</v>
      </c>
      <c r="G16" t="s">
        <v>208</v>
      </c>
      <c r="H16" t="s">
        <v>209</v>
      </c>
      <c r="I16" t="s">
        <v>320</v>
      </c>
      <c r="J16" s="65">
        <v>3.2</v>
      </c>
      <c r="K16" t="s">
        <v>101</v>
      </c>
      <c r="L16" s="66">
        <v>8.6E-3</v>
      </c>
      <c r="M16" s="66">
        <v>-1.0500000000000001E-2</v>
      </c>
      <c r="N16" s="65">
        <v>78000000</v>
      </c>
      <c r="O16" s="65">
        <v>109.56</v>
      </c>
      <c r="P16" s="65">
        <v>0</v>
      </c>
      <c r="Q16" s="65">
        <v>85456.8</v>
      </c>
      <c r="R16" s="66">
        <v>3.1199999999999999E-2</v>
      </c>
      <c r="S16" s="66">
        <v>0.1166</v>
      </c>
      <c r="T16" s="66">
        <v>1.32E-2</v>
      </c>
    </row>
    <row r="17" spans="1:20">
      <c r="A17" t="s">
        <v>321</v>
      </c>
      <c r="B17" t="s">
        <v>322</v>
      </c>
      <c r="C17" t="s">
        <v>99</v>
      </c>
      <c r="D17" t="s">
        <v>122</v>
      </c>
      <c r="E17" t="s">
        <v>319</v>
      </c>
      <c r="F17" t="s">
        <v>307</v>
      </c>
      <c r="G17" t="s">
        <v>208</v>
      </c>
      <c r="H17" t="s">
        <v>209</v>
      </c>
      <c r="I17" t="s">
        <v>323</v>
      </c>
      <c r="J17" s="65">
        <v>8.94</v>
      </c>
      <c r="K17" t="s">
        <v>101</v>
      </c>
      <c r="L17" s="66">
        <v>2E-3</v>
      </c>
      <c r="M17" s="66">
        <v>-4.0000000000000002E-4</v>
      </c>
      <c r="N17" s="65">
        <v>15000000</v>
      </c>
      <c r="O17" s="65">
        <v>103.7</v>
      </c>
      <c r="P17" s="65">
        <v>30.45072</v>
      </c>
      <c r="Q17" s="65">
        <v>15585.450720000001</v>
      </c>
      <c r="R17" s="66">
        <v>3.6299999999999999E-2</v>
      </c>
      <c r="S17" s="66">
        <v>2.1299999999999999E-2</v>
      </c>
      <c r="T17" s="66">
        <v>2.3999999999999998E-3</v>
      </c>
    </row>
    <row r="18" spans="1:20">
      <c r="A18" t="s">
        <v>324</v>
      </c>
      <c r="B18" t="s">
        <v>325</v>
      </c>
      <c r="C18" t="s">
        <v>99</v>
      </c>
      <c r="D18" t="s">
        <v>122</v>
      </c>
      <c r="E18" t="s">
        <v>319</v>
      </c>
      <c r="F18" t="s">
        <v>307</v>
      </c>
      <c r="G18" t="s">
        <v>208</v>
      </c>
      <c r="H18" t="s">
        <v>209</v>
      </c>
      <c r="I18" t="s">
        <v>326</v>
      </c>
      <c r="J18" s="65">
        <v>0.09</v>
      </c>
      <c r="K18" t="s">
        <v>101</v>
      </c>
      <c r="L18" s="66">
        <v>0.04</v>
      </c>
      <c r="M18" s="66">
        <v>1.7299999999999999E-2</v>
      </c>
      <c r="N18" s="65">
        <v>1867289</v>
      </c>
      <c r="O18" s="65">
        <v>106.9</v>
      </c>
      <c r="P18" s="65">
        <v>0</v>
      </c>
      <c r="Q18" s="65">
        <v>1996.1319410000001</v>
      </c>
      <c r="R18" s="66">
        <v>8.9999999999999998E-4</v>
      </c>
      <c r="S18" s="66">
        <v>2.7000000000000001E-3</v>
      </c>
      <c r="T18" s="66">
        <v>2.9999999999999997E-4</v>
      </c>
    </row>
    <row r="19" spans="1:20">
      <c r="A19" t="s">
        <v>327</v>
      </c>
      <c r="B19" t="s">
        <v>328</v>
      </c>
      <c r="C19" t="s">
        <v>99</v>
      </c>
      <c r="D19" t="s">
        <v>122</v>
      </c>
      <c r="E19" t="s">
        <v>319</v>
      </c>
      <c r="F19" t="s">
        <v>307</v>
      </c>
      <c r="G19" t="s">
        <v>208</v>
      </c>
      <c r="H19" t="s">
        <v>209</v>
      </c>
      <c r="I19" t="s">
        <v>329</v>
      </c>
      <c r="J19" s="65">
        <v>4.95</v>
      </c>
      <c r="K19" t="s">
        <v>101</v>
      </c>
      <c r="L19" s="66">
        <v>3.8E-3</v>
      </c>
      <c r="M19" s="66">
        <v>-8.0000000000000002E-3</v>
      </c>
      <c r="N19" s="65">
        <v>42950876</v>
      </c>
      <c r="O19" s="65">
        <v>105.95</v>
      </c>
      <c r="P19" s="65">
        <v>0</v>
      </c>
      <c r="Q19" s="65">
        <v>45506.453121999999</v>
      </c>
      <c r="R19" s="66">
        <v>1.43E-2</v>
      </c>
      <c r="S19" s="66">
        <v>6.2100000000000002E-2</v>
      </c>
      <c r="T19" s="66">
        <v>7.0000000000000001E-3</v>
      </c>
    </row>
    <row r="20" spans="1:20">
      <c r="A20" t="s">
        <v>330</v>
      </c>
      <c r="B20" t="s">
        <v>331</v>
      </c>
      <c r="C20" t="s">
        <v>99</v>
      </c>
      <c r="D20" t="s">
        <v>122</v>
      </c>
      <c r="E20" t="s">
        <v>332</v>
      </c>
      <c r="F20" t="s">
        <v>307</v>
      </c>
      <c r="G20" t="s">
        <v>208</v>
      </c>
      <c r="H20" t="s">
        <v>209</v>
      </c>
      <c r="I20" t="s">
        <v>333</v>
      </c>
      <c r="J20" s="65">
        <v>3.85</v>
      </c>
      <c r="K20" t="s">
        <v>101</v>
      </c>
      <c r="L20" s="66">
        <v>6.0000000000000001E-3</v>
      </c>
      <c r="M20" s="66">
        <v>-9.4000000000000004E-3</v>
      </c>
      <c r="N20" s="65">
        <v>6952075.96</v>
      </c>
      <c r="O20" s="65">
        <v>108.62</v>
      </c>
      <c r="P20" s="65">
        <v>0</v>
      </c>
      <c r="Q20" s="65">
        <v>7551.3449077519999</v>
      </c>
      <c r="R20" s="66">
        <v>4.4999999999999997E-3</v>
      </c>
      <c r="S20" s="66">
        <v>1.03E-2</v>
      </c>
      <c r="T20" s="66">
        <v>1.1999999999999999E-3</v>
      </c>
    </row>
    <row r="21" spans="1:20">
      <c r="A21" t="s">
        <v>334</v>
      </c>
      <c r="B21" t="s">
        <v>335</v>
      </c>
      <c r="C21" t="s">
        <v>99</v>
      </c>
      <c r="D21" t="s">
        <v>122</v>
      </c>
      <c r="E21" t="s">
        <v>332</v>
      </c>
      <c r="F21" t="s">
        <v>307</v>
      </c>
      <c r="G21" t="s">
        <v>208</v>
      </c>
      <c r="H21" t="s">
        <v>209</v>
      </c>
      <c r="I21" t="s">
        <v>308</v>
      </c>
      <c r="J21" s="65">
        <v>4.88</v>
      </c>
      <c r="K21" t="s">
        <v>101</v>
      </c>
      <c r="L21" s="66">
        <v>1.7500000000000002E-2</v>
      </c>
      <c r="M21" s="66">
        <v>-9.7000000000000003E-3</v>
      </c>
      <c r="N21" s="65">
        <v>51137831.670000002</v>
      </c>
      <c r="O21" s="65">
        <v>114.9</v>
      </c>
      <c r="P21" s="65">
        <v>0</v>
      </c>
      <c r="Q21" s="65">
        <v>58757.368588830002</v>
      </c>
      <c r="R21" s="66">
        <v>1.24E-2</v>
      </c>
      <c r="S21" s="66">
        <v>8.0199999999999994E-2</v>
      </c>
      <c r="T21" s="66">
        <v>9.1000000000000004E-3</v>
      </c>
    </row>
    <row r="22" spans="1:20">
      <c r="A22" t="s">
        <v>336</v>
      </c>
      <c r="B22" t="s">
        <v>337</v>
      </c>
      <c r="C22" t="s">
        <v>99</v>
      </c>
      <c r="D22" t="s">
        <v>122</v>
      </c>
      <c r="E22" t="s">
        <v>338</v>
      </c>
      <c r="F22" t="s">
        <v>339</v>
      </c>
      <c r="G22" t="s">
        <v>340</v>
      </c>
      <c r="H22" t="s">
        <v>209</v>
      </c>
      <c r="I22" t="s">
        <v>341</v>
      </c>
      <c r="J22" s="65">
        <v>6.09</v>
      </c>
      <c r="K22" t="s">
        <v>101</v>
      </c>
      <c r="L22" s="66">
        <v>3.85E-2</v>
      </c>
      <c r="M22" s="66">
        <v>-3.7000000000000002E-3</v>
      </c>
      <c r="N22" s="65">
        <v>28336180.43</v>
      </c>
      <c r="O22" s="65">
        <v>132.38999999999999</v>
      </c>
      <c r="P22" s="65">
        <v>0</v>
      </c>
      <c r="Q22" s="65">
        <v>37514.269271277</v>
      </c>
      <c r="R22" s="66">
        <v>1.0699999999999999E-2</v>
      </c>
      <c r="S22" s="66">
        <v>5.1200000000000002E-2</v>
      </c>
      <c r="T22" s="66">
        <v>5.7999999999999996E-3</v>
      </c>
    </row>
    <row r="23" spans="1:20">
      <c r="A23" t="s">
        <v>342</v>
      </c>
      <c r="B23" t="s">
        <v>343</v>
      </c>
      <c r="C23" t="s">
        <v>99</v>
      </c>
      <c r="D23" t="s">
        <v>344</v>
      </c>
      <c r="E23" t="s">
        <v>319</v>
      </c>
      <c r="F23" t="s">
        <v>307</v>
      </c>
      <c r="G23" t="s">
        <v>345</v>
      </c>
      <c r="H23" t="s">
        <v>149</v>
      </c>
      <c r="I23" t="s">
        <v>274</v>
      </c>
      <c r="J23" s="65">
        <v>2.1800000000000002</v>
      </c>
      <c r="K23" t="s">
        <v>101</v>
      </c>
      <c r="L23" s="66">
        <v>9.4999999999999998E-3</v>
      </c>
      <c r="M23" s="66">
        <v>-1.11E-2</v>
      </c>
      <c r="N23" s="65">
        <v>10293007.02</v>
      </c>
      <c r="O23" s="65">
        <v>107.11</v>
      </c>
      <c r="P23" s="65">
        <v>0</v>
      </c>
      <c r="Q23" s="65">
        <v>11024.839819122</v>
      </c>
      <c r="R23" s="66">
        <v>1.6E-2</v>
      </c>
      <c r="S23" s="66">
        <v>1.4999999999999999E-2</v>
      </c>
      <c r="T23" s="66">
        <v>1.6999999999999999E-3</v>
      </c>
    </row>
    <row r="24" spans="1:20">
      <c r="A24" t="s">
        <v>346</v>
      </c>
      <c r="B24" t="s">
        <v>347</v>
      </c>
      <c r="C24" t="s">
        <v>99</v>
      </c>
      <c r="D24" t="s">
        <v>122</v>
      </c>
      <c r="E24" t="s">
        <v>319</v>
      </c>
      <c r="F24" t="s">
        <v>307</v>
      </c>
      <c r="G24" t="s">
        <v>345</v>
      </c>
      <c r="H24" t="s">
        <v>149</v>
      </c>
      <c r="I24" t="s">
        <v>274</v>
      </c>
      <c r="J24" s="65">
        <v>5.37</v>
      </c>
      <c r="K24" t="s">
        <v>101</v>
      </c>
      <c r="L24" s="66">
        <v>5.0000000000000001E-3</v>
      </c>
      <c r="M24" s="66">
        <v>-6.1999999999999998E-3</v>
      </c>
      <c r="N24" s="65">
        <v>31692835</v>
      </c>
      <c r="O24" s="65">
        <v>106.96</v>
      </c>
      <c r="P24" s="65">
        <v>0</v>
      </c>
      <c r="Q24" s="65">
        <v>33898.656316000001</v>
      </c>
      <c r="R24" s="66">
        <v>4.1500000000000002E-2</v>
      </c>
      <c r="S24" s="66">
        <v>4.6300000000000001E-2</v>
      </c>
      <c r="T24" s="66">
        <v>5.1999999999999998E-3</v>
      </c>
    </row>
    <row r="25" spans="1:20">
      <c r="A25" t="s">
        <v>348</v>
      </c>
      <c r="B25" t="s">
        <v>349</v>
      </c>
      <c r="C25" t="s">
        <v>99</v>
      </c>
      <c r="D25" t="s">
        <v>122</v>
      </c>
      <c r="E25" t="s">
        <v>350</v>
      </c>
      <c r="F25" t="s">
        <v>351</v>
      </c>
      <c r="G25" t="s">
        <v>345</v>
      </c>
      <c r="H25" t="s">
        <v>149</v>
      </c>
      <c r="I25" t="s">
        <v>352</v>
      </c>
      <c r="J25" s="65">
        <v>4.0999999999999996</v>
      </c>
      <c r="K25" t="s">
        <v>101</v>
      </c>
      <c r="L25" s="66">
        <v>8.3000000000000001E-3</v>
      </c>
      <c r="M25" s="66">
        <v>-9.4999999999999998E-3</v>
      </c>
      <c r="N25" s="65">
        <v>29000000</v>
      </c>
      <c r="O25" s="65">
        <v>110.03</v>
      </c>
      <c r="P25" s="65">
        <v>0</v>
      </c>
      <c r="Q25" s="65">
        <v>31908.7</v>
      </c>
      <c r="R25" s="66">
        <v>1.89E-2</v>
      </c>
      <c r="S25" s="66">
        <v>4.3499999999999997E-2</v>
      </c>
      <c r="T25" s="66">
        <v>4.8999999999999998E-3</v>
      </c>
    </row>
    <row r="26" spans="1:20">
      <c r="A26" t="s">
        <v>353</v>
      </c>
      <c r="B26" t="s">
        <v>354</v>
      </c>
      <c r="C26" t="s">
        <v>99</v>
      </c>
      <c r="D26" t="s">
        <v>122</v>
      </c>
      <c r="E26" t="s">
        <v>355</v>
      </c>
      <c r="F26" t="s">
        <v>351</v>
      </c>
      <c r="G26" t="s">
        <v>345</v>
      </c>
      <c r="H26" t="s">
        <v>149</v>
      </c>
      <c r="I26" t="s">
        <v>356</v>
      </c>
      <c r="J26" s="65">
        <v>4.93</v>
      </c>
      <c r="K26" t="s">
        <v>101</v>
      </c>
      <c r="L26" s="66">
        <v>1.77E-2</v>
      </c>
      <c r="M26" s="66">
        <v>-3.3E-3</v>
      </c>
      <c r="N26" s="65">
        <v>49831315</v>
      </c>
      <c r="O26" s="65">
        <v>112.29</v>
      </c>
      <c r="P26" s="65">
        <v>0</v>
      </c>
      <c r="Q26" s="65">
        <v>55955.583613499999</v>
      </c>
      <c r="R26" s="66">
        <v>1.54E-2</v>
      </c>
      <c r="S26" s="66">
        <v>7.6399999999999996E-2</v>
      </c>
      <c r="T26" s="66">
        <v>8.6E-3</v>
      </c>
    </row>
    <row r="27" spans="1:20">
      <c r="A27" t="s">
        <v>357</v>
      </c>
      <c r="B27" t="s">
        <v>358</v>
      </c>
      <c r="C27" t="s">
        <v>99</v>
      </c>
      <c r="D27" t="s">
        <v>122</v>
      </c>
      <c r="E27" t="s">
        <v>332</v>
      </c>
      <c r="F27" t="s">
        <v>307</v>
      </c>
      <c r="G27" t="s">
        <v>340</v>
      </c>
      <c r="H27" t="s">
        <v>209</v>
      </c>
      <c r="I27" t="s">
        <v>326</v>
      </c>
      <c r="J27" s="65">
        <v>0.93</v>
      </c>
      <c r="K27" t="s">
        <v>101</v>
      </c>
      <c r="L27" s="66">
        <v>0.04</v>
      </c>
      <c r="M27" s="66">
        <v>-9.4999999999999998E-3</v>
      </c>
      <c r="N27" s="65">
        <v>2886284.5</v>
      </c>
      <c r="O27" s="65">
        <v>112.78</v>
      </c>
      <c r="P27" s="65">
        <v>0</v>
      </c>
      <c r="Q27" s="65">
        <v>3255.1516591</v>
      </c>
      <c r="R27" s="66">
        <v>2E-3</v>
      </c>
      <c r="S27" s="66">
        <v>4.4000000000000003E-3</v>
      </c>
      <c r="T27" s="66">
        <v>5.0000000000000001E-4</v>
      </c>
    </row>
    <row r="28" spans="1:20">
      <c r="A28" t="s">
        <v>359</v>
      </c>
      <c r="B28" t="s">
        <v>360</v>
      </c>
      <c r="C28" t="s">
        <v>99</v>
      </c>
      <c r="D28" t="s">
        <v>122</v>
      </c>
      <c r="E28" t="s">
        <v>361</v>
      </c>
      <c r="F28" t="s">
        <v>351</v>
      </c>
      <c r="G28" t="s">
        <v>362</v>
      </c>
      <c r="H28" t="s">
        <v>209</v>
      </c>
      <c r="I28" t="s">
        <v>363</v>
      </c>
      <c r="J28" s="65">
        <v>5.1100000000000003</v>
      </c>
      <c r="K28" t="s">
        <v>101</v>
      </c>
      <c r="L28" s="66">
        <v>2.35E-2</v>
      </c>
      <c r="M28" s="66">
        <v>-1.4E-3</v>
      </c>
      <c r="N28" s="65">
        <v>18703220.170000002</v>
      </c>
      <c r="O28" s="65">
        <v>117.05</v>
      </c>
      <c r="P28" s="65">
        <v>0</v>
      </c>
      <c r="Q28" s="65">
        <v>21892.119208985001</v>
      </c>
      <c r="R28" s="66">
        <v>2.4400000000000002E-2</v>
      </c>
      <c r="S28" s="66">
        <v>2.9899999999999999E-2</v>
      </c>
      <c r="T28" s="66">
        <v>3.3999999999999998E-3</v>
      </c>
    </row>
    <row r="29" spans="1:20">
      <c r="A29" t="s">
        <v>364</v>
      </c>
      <c r="B29" t="s">
        <v>365</v>
      </c>
      <c r="C29" t="s">
        <v>99</v>
      </c>
      <c r="D29" t="s">
        <v>122</v>
      </c>
      <c r="E29" t="s">
        <v>366</v>
      </c>
      <c r="F29" t="s">
        <v>351</v>
      </c>
      <c r="G29" t="s">
        <v>367</v>
      </c>
      <c r="H29" t="s">
        <v>209</v>
      </c>
      <c r="I29" t="s">
        <v>368</v>
      </c>
      <c r="J29" s="65">
        <v>1.1499999999999999</v>
      </c>
      <c r="K29" t="s">
        <v>101</v>
      </c>
      <c r="L29" s="66">
        <v>4.4499999999999998E-2</v>
      </c>
      <c r="M29" s="66">
        <v>-7.0000000000000001E-3</v>
      </c>
      <c r="N29" s="65">
        <v>2861386.1</v>
      </c>
      <c r="O29" s="65">
        <v>112.61</v>
      </c>
      <c r="P29" s="65">
        <v>0</v>
      </c>
      <c r="Q29" s="65">
        <v>3222.2068872099999</v>
      </c>
      <c r="R29" s="66">
        <v>6.8999999999999999E-3</v>
      </c>
      <c r="S29" s="66">
        <v>4.4000000000000003E-3</v>
      </c>
      <c r="T29" s="66">
        <v>5.0000000000000001E-4</v>
      </c>
    </row>
    <row r="30" spans="1:20">
      <c r="A30" t="s">
        <v>369</v>
      </c>
      <c r="B30" t="s">
        <v>370</v>
      </c>
      <c r="C30" t="s">
        <v>99</v>
      </c>
      <c r="D30" t="s">
        <v>122</v>
      </c>
      <c r="E30" t="s">
        <v>361</v>
      </c>
      <c r="F30" t="s">
        <v>351</v>
      </c>
      <c r="G30" t="s">
        <v>367</v>
      </c>
      <c r="H30" t="s">
        <v>209</v>
      </c>
      <c r="I30" t="s">
        <v>371</v>
      </c>
      <c r="J30" s="65">
        <v>1.27</v>
      </c>
      <c r="K30" t="s">
        <v>101</v>
      </c>
      <c r="L30" s="66">
        <v>4.9000000000000002E-2</v>
      </c>
      <c r="M30" s="66">
        <v>-6.8999999999999999E-3</v>
      </c>
      <c r="N30" s="65">
        <v>2574645.46</v>
      </c>
      <c r="O30" s="65">
        <v>113.16</v>
      </c>
      <c r="P30" s="65">
        <v>0</v>
      </c>
      <c r="Q30" s="65">
        <v>2913.4688025360001</v>
      </c>
      <c r="R30" s="66">
        <v>6.4999999999999997E-3</v>
      </c>
      <c r="S30" s="66">
        <v>4.0000000000000001E-3</v>
      </c>
      <c r="T30" s="66">
        <v>4.0000000000000002E-4</v>
      </c>
    </row>
    <row r="31" spans="1:20">
      <c r="A31" t="s">
        <v>372</v>
      </c>
      <c r="B31" t="s">
        <v>373</v>
      </c>
      <c r="C31" t="s">
        <v>99</v>
      </c>
      <c r="D31" t="s">
        <v>122</v>
      </c>
      <c r="E31" t="s">
        <v>361</v>
      </c>
      <c r="F31" t="s">
        <v>351</v>
      </c>
      <c r="G31" t="s">
        <v>367</v>
      </c>
      <c r="H31" t="s">
        <v>209</v>
      </c>
      <c r="I31" t="s">
        <v>374</v>
      </c>
      <c r="J31" s="65">
        <v>1.1499999999999999</v>
      </c>
      <c r="K31" t="s">
        <v>101</v>
      </c>
      <c r="L31" s="66">
        <v>5.8500000000000003E-2</v>
      </c>
      <c r="M31" s="66">
        <v>-9.1999999999999998E-3</v>
      </c>
      <c r="N31" s="65">
        <v>1617655.76</v>
      </c>
      <c r="O31" s="65">
        <v>119.13</v>
      </c>
      <c r="P31" s="65">
        <v>0</v>
      </c>
      <c r="Q31" s="65">
        <v>1927.1133068879999</v>
      </c>
      <c r="R31" s="66">
        <v>3.3999999999999998E-3</v>
      </c>
      <c r="S31" s="66">
        <v>2.5999999999999999E-3</v>
      </c>
      <c r="T31" s="66">
        <v>2.9999999999999997E-4</v>
      </c>
    </row>
    <row r="32" spans="1:20">
      <c r="A32" s="67" t="s">
        <v>248</v>
      </c>
      <c r="B32" s="14"/>
      <c r="C32" s="14"/>
      <c r="D32" s="14"/>
      <c r="E32" s="14"/>
      <c r="J32" s="69">
        <v>5.59</v>
      </c>
      <c r="M32" s="68">
        <v>1.44E-2</v>
      </c>
      <c r="N32" s="69">
        <v>66141942.469999999</v>
      </c>
      <c r="P32" s="69">
        <v>0</v>
      </c>
      <c r="Q32" s="69">
        <v>71392.163218878995</v>
      </c>
      <c r="S32" s="68">
        <v>9.74E-2</v>
      </c>
      <c r="T32" s="68">
        <v>1.0999999999999999E-2</v>
      </c>
    </row>
    <row r="33" spans="1:20">
      <c r="A33" t="s">
        <v>375</v>
      </c>
      <c r="B33" t="s">
        <v>376</v>
      </c>
      <c r="C33" t="s">
        <v>99</v>
      </c>
      <c r="D33" t="s">
        <v>122</v>
      </c>
      <c r="E33" t="s">
        <v>377</v>
      </c>
      <c r="F33" t="s">
        <v>307</v>
      </c>
      <c r="G33" t="s">
        <v>208</v>
      </c>
      <c r="H33" t="s">
        <v>209</v>
      </c>
      <c r="I33" t="s">
        <v>378</v>
      </c>
      <c r="J33" s="65">
        <v>4.67</v>
      </c>
      <c r="K33" t="s">
        <v>101</v>
      </c>
      <c r="L33" s="66">
        <v>2.6800000000000001E-2</v>
      </c>
      <c r="M33" s="66">
        <v>9.7000000000000003E-3</v>
      </c>
      <c r="N33" s="65">
        <v>26212780.960000001</v>
      </c>
      <c r="O33" s="65">
        <v>109.65</v>
      </c>
      <c r="P33" s="65">
        <v>0</v>
      </c>
      <c r="Q33" s="65">
        <v>28742.314322639999</v>
      </c>
      <c r="R33" s="66">
        <v>1.2E-2</v>
      </c>
      <c r="S33" s="66">
        <v>3.9199999999999999E-2</v>
      </c>
      <c r="T33" s="66">
        <v>4.4000000000000003E-3</v>
      </c>
    </row>
    <row r="34" spans="1:20">
      <c r="A34" t="s">
        <v>379</v>
      </c>
      <c r="B34" t="s">
        <v>380</v>
      </c>
      <c r="C34" t="s">
        <v>99</v>
      </c>
      <c r="D34" t="s">
        <v>122</v>
      </c>
      <c r="E34" t="s">
        <v>319</v>
      </c>
      <c r="F34" t="s">
        <v>307</v>
      </c>
      <c r="G34" t="s">
        <v>208</v>
      </c>
      <c r="H34" t="s">
        <v>209</v>
      </c>
      <c r="I34" t="s">
        <v>381</v>
      </c>
      <c r="J34" s="65">
        <v>0.94</v>
      </c>
      <c r="K34" t="s">
        <v>101</v>
      </c>
      <c r="L34" s="66">
        <v>2.47E-2</v>
      </c>
      <c r="M34" s="66">
        <v>1.4E-3</v>
      </c>
      <c r="N34" s="65">
        <v>3100288</v>
      </c>
      <c r="O34" s="65">
        <v>102.34</v>
      </c>
      <c r="P34" s="65">
        <v>0</v>
      </c>
      <c r="Q34" s="65">
        <v>3172.8347392000001</v>
      </c>
      <c r="R34" s="66">
        <v>8.9999999999999998E-4</v>
      </c>
      <c r="S34" s="66">
        <v>4.3E-3</v>
      </c>
      <c r="T34" s="66">
        <v>5.0000000000000001E-4</v>
      </c>
    </row>
    <row r="35" spans="1:20">
      <c r="A35" t="s">
        <v>382</v>
      </c>
      <c r="B35" t="s">
        <v>383</v>
      </c>
      <c r="C35" t="s">
        <v>99</v>
      </c>
      <c r="D35" t="s">
        <v>122</v>
      </c>
      <c r="E35" t="s">
        <v>384</v>
      </c>
      <c r="F35" t="s">
        <v>351</v>
      </c>
      <c r="G35" t="s">
        <v>362</v>
      </c>
      <c r="H35" t="s">
        <v>209</v>
      </c>
      <c r="I35" t="s">
        <v>363</v>
      </c>
      <c r="J35" s="65">
        <v>7.56</v>
      </c>
      <c r="K35" t="s">
        <v>101</v>
      </c>
      <c r="L35" s="66">
        <v>2.5499999999999998E-2</v>
      </c>
      <c r="M35" s="66">
        <v>2.01E-2</v>
      </c>
      <c r="N35" s="65">
        <v>22403880.41</v>
      </c>
      <c r="O35" s="65">
        <v>104.19</v>
      </c>
      <c r="P35" s="65">
        <v>0</v>
      </c>
      <c r="Q35" s="65">
        <v>23342.602999178998</v>
      </c>
      <c r="R35" s="66">
        <v>1.5299999999999999E-2</v>
      </c>
      <c r="S35" s="66">
        <v>3.1899999999999998E-2</v>
      </c>
      <c r="T35" s="66">
        <v>3.5999999999999999E-3</v>
      </c>
    </row>
    <row r="36" spans="1:20">
      <c r="A36" t="s">
        <v>385</v>
      </c>
      <c r="B36" t="s">
        <v>386</v>
      </c>
      <c r="C36" t="s">
        <v>99</v>
      </c>
      <c r="D36" t="s">
        <v>122</v>
      </c>
      <c r="E36" t="s">
        <v>387</v>
      </c>
      <c r="F36" t="s">
        <v>388</v>
      </c>
      <c r="G36" t="s">
        <v>362</v>
      </c>
      <c r="H36" t="s">
        <v>209</v>
      </c>
      <c r="I36" t="s">
        <v>389</v>
      </c>
      <c r="J36" s="65">
        <v>5.71</v>
      </c>
      <c r="K36" t="s">
        <v>101</v>
      </c>
      <c r="L36" s="66">
        <v>3.5200000000000002E-2</v>
      </c>
      <c r="M36" s="66">
        <v>1.4E-2</v>
      </c>
      <c r="N36" s="65">
        <v>11828000</v>
      </c>
      <c r="O36" s="65">
        <v>114</v>
      </c>
      <c r="P36" s="65">
        <v>0</v>
      </c>
      <c r="Q36" s="65">
        <v>13483.92</v>
      </c>
      <c r="R36" s="66">
        <v>1.38E-2</v>
      </c>
      <c r="S36" s="66">
        <v>1.84E-2</v>
      </c>
      <c r="T36" s="66">
        <v>2.0999999999999999E-3</v>
      </c>
    </row>
    <row r="37" spans="1:20">
      <c r="A37" t="s">
        <v>390</v>
      </c>
      <c r="B37" t="s">
        <v>391</v>
      </c>
      <c r="C37" t="s">
        <v>99</v>
      </c>
      <c r="D37" t="s">
        <v>122</v>
      </c>
      <c r="E37" t="s">
        <v>392</v>
      </c>
      <c r="F37" t="s">
        <v>131</v>
      </c>
      <c r="G37" t="s">
        <v>393</v>
      </c>
      <c r="H37" t="s">
        <v>149</v>
      </c>
      <c r="I37" t="s">
        <v>394</v>
      </c>
      <c r="J37" s="65">
        <v>3.23</v>
      </c>
      <c r="K37" t="s">
        <v>101</v>
      </c>
      <c r="L37" s="66">
        <v>3.85E-2</v>
      </c>
      <c r="M37" s="66">
        <v>3.3300000000000003E-2</v>
      </c>
      <c r="N37" s="65">
        <v>2596993.1</v>
      </c>
      <c r="O37" s="65">
        <v>102.06</v>
      </c>
      <c r="P37" s="65">
        <v>0</v>
      </c>
      <c r="Q37" s="65">
        <v>2650.4911578599999</v>
      </c>
      <c r="R37" s="66">
        <v>1.4E-3</v>
      </c>
      <c r="S37" s="66">
        <v>3.5999999999999999E-3</v>
      </c>
      <c r="T37" s="66">
        <v>4.0000000000000002E-4</v>
      </c>
    </row>
    <row r="38" spans="1:20">
      <c r="A38" s="67" t="s">
        <v>301</v>
      </c>
      <c r="B38" s="14"/>
      <c r="C38" s="14"/>
      <c r="D38" s="14"/>
      <c r="E38" s="14"/>
      <c r="J38" s="69">
        <v>4.72</v>
      </c>
      <c r="M38" s="68">
        <v>5.45E-2</v>
      </c>
      <c r="N38" s="69">
        <v>19930474.449999999</v>
      </c>
      <c r="P38" s="69">
        <v>0</v>
      </c>
      <c r="Q38" s="69">
        <v>18797.441110399999</v>
      </c>
      <c r="S38" s="68">
        <v>2.5700000000000001E-2</v>
      </c>
      <c r="T38" s="68">
        <v>2.8999999999999998E-3</v>
      </c>
    </row>
    <row r="39" spans="1:20">
      <c r="A39" t="s">
        <v>395</v>
      </c>
      <c r="B39" t="s">
        <v>396</v>
      </c>
      <c r="C39" t="s">
        <v>99</v>
      </c>
      <c r="D39" t="s">
        <v>122</v>
      </c>
      <c r="E39" t="s">
        <v>397</v>
      </c>
      <c r="F39" t="s">
        <v>398</v>
      </c>
      <c r="G39" t="s">
        <v>399</v>
      </c>
      <c r="H39" t="s">
        <v>149</v>
      </c>
      <c r="I39" t="s">
        <v>400</v>
      </c>
      <c r="J39" s="65">
        <v>4.82</v>
      </c>
      <c r="K39" t="s">
        <v>101</v>
      </c>
      <c r="L39" s="66">
        <v>4.2999999999999997E-2</v>
      </c>
      <c r="M39" s="66">
        <v>5.1700000000000003E-2</v>
      </c>
      <c r="N39" s="65">
        <v>12875504.449999999</v>
      </c>
      <c r="O39" s="65">
        <v>97.2</v>
      </c>
      <c r="P39" s="65">
        <v>0</v>
      </c>
      <c r="Q39" s="65">
        <v>12514.9903254</v>
      </c>
      <c r="R39" s="66">
        <v>9.4999999999999998E-3</v>
      </c>
      <c r="S39" s="66">
        <v>1.7100000000000001E-2</v>
      </c>
      <c r="T39" s="66">
        <v>1.9E-3</v>
      </c>
    </row>
    <row r="40" spans="1:20">
      <c r="A40" t="s">
        <v>401</v>
      </c>
      <c r="B40" t="s">
        <v>402</v>
      </c>
      <c r="C40" t="s">
        <v>99</v>
      </c>
      <c r="D40" t="s">
        <v>122</v>
      </c>
      <c r="E40" t="s">
        <v>403</v>
      </c>
      <c r="F40" t="s">
        <v>404</v>
      </c>
      <c r="G40" t="s">
        <v>405</v>
      </c>
      <c r="H40" t="s">
        <v>149</v>
      </c>
      <c r="I40" t="s">
        <v>406</v>
      </c>
      <c r="J40" s="65">
        <v>4.54</v>
      </c>
      <c r="K40" t="s">
        <v>101</v>
      </c>
      <c r="L40" s="66">
        <v>4.6899999999999997E-2</v>
      </c>
      <c r="M40" s="66">
        <v>5.9900000000000002E-2</v>
      </c>
      <c r="N40" s="65">
        <v>7054970</v>
      </c>
      <c r="O40" s="65">
        <v>89.05</v>
      </c>
      <c r="P40" s="65">
        <v>0</v>
      </c>
      <c r="Q40" s="65">
        <v>6282.450785</v>
      </c>
      <c r="R40" s="66">
        <v>4.0000000000000001E-3</v>
      </c>
      <c r="S40" s="66">
        <v>8.6E-3</v>
      </c>
      <c r="T40" s="66">
        <v>1E-3</v>
      </c>
    </row>
    <row r="41" spans="1:20">
      <c r="A41" s="67" t="s">
        <v>407</v>
      </c>
      <c r="B41" s="14"/>
      <c r="C41" s="14"/>
      <c r="D41" s="14"/>
      <c r="E41" s="14"/>
      <c r="J41" s="69">
        <v>0</v>
      </c>
      <c r="M41" s="68">
        <v>0</v>
      </c>
      <c r="N41" s="69">
        <v>0</v>
      </c>
      <c r="P41" s="69">
        <v>0</v>
      </c>
      <c r="Q41" s="69">
        <v>0</v>
      </c>
      <c r="S41" s="68">
        <v>0</v>
      </c>
      <c r="T41" s="68">
        <v>0</v>
      </c>
    </row>
    <row r="42" spans="1:20">
      <c r="A42" t="s">
        <v>225</v>
      </c>
      <c r="B42" t="s">
        <v>225</v>
      </c>
      <c r="C42" s="14"/>
      <c r="D42" s="14"/>
      <c r="E42" s="14"/>
      <c r="F42" t="s">
        <v>225</v>
      </c>
      <c r="G42" t="s">
        <v>225</v>
      </c>
      <c r="J42" s="65">
        <v>0</v>
      </c>
      <c r="K42" t="s">
        <v>225</v>
      </c>
      <c r="L42" s="66">
        <v>0</v>
      </c>
      <c r="M42" s="66">
        <v>0</v>
      </c>
      <c r="N42" s="65">
        <v>0</v>
      </c>
      <c r="O42" s="65">
        <v>0</v>
      </c>
      <c r="Q42" s="65">
        <v>0</v>
      </c>
      <c r="R42" s="66">
        <v>0</v>
      </c>
      <c r="S42" s="66">
        <v>0</v>
      </c>
      <c r="T42" s="66">
        <v>0</v>
      </c>
    </row>
    <row r="43" spans="1:20">
      <c r="A43" s="67" t="s">
        <v>230</v>
      </c>
      <c r="B43" s="14"/>
      <c r="C43" s="14"/>
      <c r="D43" s="14"/>
      <c r="E43" s="14"/>
      <c r="J43" s="69">
        <v>6.41</v>
      </c>
      <c r="M43" s="68">
        <v>3.49E-2</v>
      </c>
      <c r="N43" s="69">
        <v>39857085.780000001</v>
      </c>
      <c r="P43" s="69">
        <v>450.44549999999998</v>
      </c>
      <c r="Q43" s="69">
        <v>137250.33985706832</v>
      </c>
      <c r="S43" s="68">
        <v>0.18729999999999999</v>
      </c>
      <c r="T43" s="68">
        <v>2.1100000000000001E-2</v>
      </c>
    </row>
    <row r="44" spans="1:20">
      <c r="A44" s="67" t="s">
        <v>302</v>
      </c>
      <c r="B44" s="14"/>
      <c r="C44" s="14"/>
      <c r="D44" s="14"/>
      <c r="E44" s="14"/>
      <c r="J44" s="69">
        <v>15.07</v>
      </c>
      <c r="M44" s="68">
        <v>5.0700000000000002E-2</v>
      </c>
      <c r="N44" s="69">
        <v>9875000</v>
      </c>
      <c r="P44" s="69">
        <v>0</v>
      </c>
      <c r="Q44" s="69">
        <v>28355.028806872</v>
      </c>
      <c r="S44" s="68">
        <v>3.8699999999999998E-2</v>
      </c>
      <c r="T44" s="68">
        <v>4.4000000000000003E-3</v>
      </c>
    </row>
    <row r="45" spans="1:20">
      <c r="A45" t="s">
        <v>408</v>
      </c>
      <c r="B45" t="s">
        <v>409</v>
      </c>
      <c r="C45" t="s">
        <v>410</v>
      </c>
      <c r="D45" t="s">
        <v>344</v>
      </c>
      <c r="E45" t="s">
        <v>411</v>
      </c>
      <c r="F45" t="s">
        <v>412</v>
      </c>
      <c r="G45" t="s">
        <v>413</v>
      </c>
      <c r="H45" t="s">
        <v>289</v>
      </c>
      <c r="I45" t="s">
        <v>414</v>
      </c>
      <c r="J45" s="65">
        <v>15.07</v>
      </c>
      <c r="K45" t="s">
        <v>105</v>
      </c>
      <c r="L45" s="66">
        <v>4.1000000000000002E-2</v>
      </c>
      <c r="M45" s="66">
        <v>5.0700000000000002E-2</v>
      </c>
      <c r="N45" s="65">
        <v>9875000</v>
      </c>
      <c r="O45" s="65">
        <v>88.079611110886077</v>
      </c>
      <c r="P45" s="65">
        <v>0</v>
      </c>
      <c r="Q45" s="65">
        <v>28355.028806872</v>
      </c>
      <c r="R45" s="66">
        <v>4.8999999999999998E-3</v>
      </c>
      <c r="S45" s="66">
        <v>3.8699999999999998E-2</v>
      </c>
      <c r="T45" s="66">
        <v>4.4000000000000003E-3</v>
      </c>
    </row>
    <row r="46" spans="1:20">
      <c r="A46" s="67" t="s">
        <v>303</v>
      </c>
      <c r="B46" s="14"/>
      <c r="C46" s="14"/>
      <c r="D46" s="14"/>
      <c r="E46" s="14"/>
      <c r="J46" s="69">
        <v>4.1500000000000004</v>
      </c>
      <c r="M46" s="68">
        <v>3.0800000000000001E-2</v>
      </c>
      <c r="N46" s="69">
        <v>29982085.780000001</v>
      </c>
      <c r="P46" s="69">
        <v>450.44549999999998</v>
      </c>
      <c r="Q46" s="69">
        <v>108895.31105019632</v>
      </c>
      <c r="S46" s="68">
        <v>0.14860000000000001</v>
      </c>
      <c r="T46" s="68">
        <v>1.6799999999999999E-2</v>
      </c>
    </row>
    <row r="47" spans="1:20">
      <c r="A47" t="s">
        <v>415</v>
      </c>
      <c r="B47" t="s">
        <v>416</v>
      </c>
      <c r="C47" t="s">
        <v>410</v>
      </c>
      <c r="D47" t="s">
        <v>344</v>
      </c>
      <c r="E47" t="s">
        <v>417</v>
      </c>
      <c r="F47" t="s">
        <v>418</v>
      </c>
      <c r="G47" t="s">
        <v>419</v>
      </c>
      <c r="H47" t="s">
        <v>289</v>
      </c>
      <c r="I47" t="s">
        <v>420</v>
      </c>
      <c r="J47" s="65">
        <v>6.57</v>
      </c>
      <c r="K47" t="s">
        <v>105</v>
      </c>
      <c r="L47" s="66">
        <v>4.4999999999999998E-2</v>
      </c>
      <c r="M47" s="66">
        <v>2.8000000000000001E-2</v>
      </c>
      <c r="N47" s="65">
        <v>2250000</v>
      </c>
      <c r="O47" s="65">
        <v>113.242</v>
      </c>
      <c r="P47" s="65">
        <v>0</v>
      </c>
      <c r="Q47" s="65">
        <v>8306.3006999999998</v>
      </c>
      <c r="R47" s="66">
        <v>1.5E-3</v>
      </c>
      <c r="S47" s="66">
        <v>1.1299999999999999E-2</v>
      </c>
      <c r="T47" s="66">
        <v>1.2999999999999999E-3</v>
      </c>
    </row>
    <row r="48" spans="1:20">
      <c r="A48" t="s">
        <v>421</v>
      </c>
      <c r="B48" t="s">
        <v>422</v>
      </c>
      <c r="C48" t="s">
        <v>423</v>
      </c>
      <c r="D48" t="s">
        <v>344</v>
      </c>
      <c r="E48" t="s">
        <v>424</v>
      </c>
      <c r="F48" t="s">
        <v>425</v>
      </c>
      <c r="G48" t="s">
        <v>426</v>
      </c>
      <c r="H48" t="s">
        <v>289</v>
      </c>
      <c r="I48" t="s">
        <v>427</v>
      </c>
      <c r="J48" s="65">
        <v>7.08</v>
      </c>
      <c r="K48" t="s">
        <v>109</v>
      </c>
      <c r="L48" s="66">
        <v>1.7500000000000002E-2</v>
      </c>
      <c r="M48" s="66">
        <v>6.1000000000000004E-3</v>
      </c>
      <c r="N48" s="65">
        <v>2115000</v>
      </c>
      <c r="O48" s="65">
        <v>108.99994444444444</v>
      </c>
      <c r="P48" s="65">
        <v>0</v>
      </c>
      <c r="Q48" s="65">
        <v>8932.7656271100004</v>
      </c>
      <c r="R48" s="66">
        <v>3.5000000000000001E-3</v>
      </c>
      <c r="S48" s="66">
        <v>1.2200000000000001E-2</v>
      </c>
      <c r="T48" s="66">
        <v>1.4E-3</v>
      </c>
    </row>
    <row r="49" spans="1:20">
      <c r="A49" t="s">
        <v>428</v>
      </c>
      <c r="B49" t="s">
        <v>429</v>
      </c>
      <c r="C49" t="s">
        <v>410</v>
      </c>
      <c r="D49" t="s">
        <v>344</v>
      </c>
      <c r="E49" t="s">
        <v>430</v>
      </c>
      <c r="F49" t="s">
        <v>425</v>
      </c>
      <c r="G49" t="s">
        <v>431</v>
      </c>
      <c r="H49" t="s">
        <v>294</v>
      </c>
      <c r="I49" t="s">
        <v>427</v>
      </c>
      <c r="J49" s="65">
        <v>2.83</v>
      </c>
      <c r="K49" t="s">
        <v>105</v>
      </c>
      <c r="L49" s="66">
        <v>4.6300000000000001E-2</v>
      </c>
      <c r="M49" s="66">
        <v>1.9300000000000001E-2</v>
      </c>
      <c r="N49" s="65">
        <v>1675000</v>
      </c>
      <c r="O49" s="65">
        <v>110.05379166567164</v>
      </c>
      <c r="P49" s="65">
        <v>0</v>
      </c>
      <c r="Q49" s="65">
        <v>6009.4872939039997</v>
      </c>
      <c r="R49" s="66">
        <v>4.1999999999999997E-3</v>
      </c>
      <c r="S49" s="66">
        <v>8.2000000000000007E-3</v>
      </c>
      <c r="T49" s="66">
        <v>8.9999999999999998E-4</v>
      </c>
    </row>
    <row r="50" spans="1:20">
      <c r="A50" t="s">
        <v>432</v>
      </c>
      <c r="B50" t="s">
        <v>433</v>
      </c>
      <c r="C50" t="s">
        <v>122</v>
      </c>
      <c r="D50" t="s">
        <v>344</v>
      </c>
      <c r="E50" t="s">
        <v>434</v>
      </c>
      <c r="F50" t="s">
        <v>425</v>
      </c>
      <c r="G50" t="s">
        <v>431</v>
      </c>
      <c r="H50" t="s">
        <v>294</v>
      </c>
      <c r="I50" t="s">
        <v>435</v>
      </c>
      <c r="J50" s="65">
        <v>3.38</v>
      </c>
      <c r="K50" t="s">
        <v>105</v>
      </c>
      <c r="L50" s="66">
        <v>3.7499999999999999E-2</v>
      </c>
      <c r="M50" s="66">
        <v>1.8200000000000001E-2</v>
      </c>
      <c r="N50" s="65">
        <v>1315000</v>
      </c>
      <c r="O50" s="65">
        <v>108.18933333079848</v>
      </c>
      <c r="P50" s="65">
        <v>0</v>
      </c>
      <c r="Q50" s="65">
        <v>4637.9685305579997</v>
      </c>
      <c r="R50" s="66">
        <v>3.7000000000000002E-3</v>
      </c>
      <c r="S50" s="66">
        <v>6.3E-3</v>
      </c>
      <c r="T50" s="66">
        <v>6.9999999999999999E-4</v>
      </c>
    </row>
    <row r="51" spans="1:20">
      <c r="A51" t="s">
        <v>436</v>
      </c>
      <c r="B51" t="s">
        <v>437</v>
      </c>
      <c r="C51" t="s">
        <v>122</v>
      </c>
      <c r="D51" t="s">
        <v>344</v>
      </c>
      <c r="E51" t="s">
        <v>438</v>
      </c>
      <c r="F51" t="s">
        <v>425</v>
      </c>
      <c r="G51" t="s">
        <v>439</v>
      </c>
      <c r="H51" t="s">
        <v>289</v>
      </c>
      <c r="I51" t="s">
        <v>440</v>
      </c>
      <c r="J51" s="65">
        <v>3.78</v>
      </c>
      <c r="K51" t="s">
        <v>105</v>
      </c>
      <c r="L51" s="66">
        <v>3.2500000000000001E-2</v>
      </c>
      <c r="M51" s="66">
        <v>1.95E-2</v>
      </c>
      <c r="N51" s="65">
        <v>2750000</v>
      </c>
      <c r="O51" s="65">
        <v>106.54858333454546</v>
      </c>
      <c r="P51" s="65">
        <v>0</v>
      </c>
      <c r="Q51" s="65">
        <v>9552.0804959420002</v>
      </c>
      <c r="R51" s="66">
        <v>2.2000000000000001E-3</v>
      </c>
      <c r="S51" s="66">
        <v>1.2999999999999999E-2</v>
      </c>
      <c r="T51" s="66">
        <v>1.5E-3</v>
      </c>
    </row>
    <row r="52" spans="1:20">
      <c r="A52" t="s">
        <v>441</v>
      </c>
      <c r="B52" t="s">
        <v>442</v>
      </c>
      <c r="C52" t="s">
        <v>122</v>
      </c>
      <c r="D52" t="s">
        <v>344</v>
      </c>
      <c r="E52" t="s">
        <v>430</v>
      </c>
      <c r="F52" t="s">
        <v>425</v>
      </c>
      <c r="G52" t="s">
        <v>431</v>
      </c>
      <c r="H52" t="s">
        <v>294</v>
      </c>
      <c r="I52" t="s">
        <v>414</v>
      </c>
      <c r="J52" s="65">
        <v>3.26</v>
      </c>
      <c r="K52" t="s">
        <v>105</v>
      </c>
      <c r="L52" s="66">
        <v>4.1300000000000003E-2</v>
      </c>
      <c r="M52" s="66">
        <v>1.7999999999999999E-2</v>
      </c>
      <c r="N52" s="65">
        <v>675000</v>
      </c>
      <c r="O52" s="65">
        <v>107.97029167407408</v>
      </c>
      <c r="P52" s="65">
        <v>0</v>
      </c>
      <c r="Q52" s="65">
        <v>2375.8862682879999</v>
      </c>
      <c r="R52" s="66">
        <v>1.4E-3</v>
      </c>
      <c r="S52" s="66">
        <v>3.2000000000000002E-3</v>
      </c>
      <c r="T52" s="66">
        <v>4.0000000000000002E-4</v>
      </c>
    </row>
    <row r="53" spans="1:20">
      <c r="A53" t="s">
        <v>443</v>
      </c>
      <c r="B53" t="s">
        <v>444</v>
      </c>
      <c r="C53" t="s">
        <v>445</v>
      </c>
      <c r="D53" t="s">
        <v>344</v>
      </c>
      <c r="E53" t="s">
        <v>446</v>
      </c>
      <c r="F53" t="s">
        <v>447</v>
      </c>
      <c r="G53" t="s">
        <v>439</v>
      </c>
      <c r="H53" t="s">
        <v>289</v>
      </c>
      <c r="I53" t="s">
        <v>448</v>
      </c>
      <c r="J53" s="65">
        <v>2.25</v>
      </c>
      <c r="K53" t="s">
        <v>109</v>
      </c>
      <c r="L53" s="66">
        <v>2.5000000000000001E-2</v>
      </c>
      <c r="M53" s="66">
        <v>1.49E-2</v>
      </c>
      <c r="N53" s="65">
        <v>1600000</v>
      </c>
      <c r="O53" s="65">
        <v>103.9746564375</v>
      </c>
      <c r="P53" s="65">
        <v>0</v>
      </c>
      <c r="Q53" s="65">
        <v>6446.0959802243997</v>
      </c>
      <c r="R53" s="66">
        <v>4.5999999999999999E-3</v>
      </c>
      <c r="S53" s="66">
        <v>8.8000000000000005E-3</v>
      </c>
      <c r="T53" s="66">
        <v>1E-3</v>
      </c>
    </row>
    <row r="54" spans="1:20">
      <c r="A54" t="s">
        <v>449</v>
      </c>
      <c r="B54" t="s">
        <v>450</v>
      </c>
      <c r="C54" t="s">
        <v>122</v>
      </c>
      <c r="D54" t="s">
        <v>344</v>
      </c>
      <c r="E54" t="s">
        <v>451</v>
      </c>
      <c r="F54" t="s">
        <v>425</v>
      </c>
      <c r="G54" t="s">
        <v>439</v>
      </c>
      <c r="H54" t="s">
        <v>289</v>
      </c>
      <c r="I54" t="s">
        <v>414</v>
      </c>
      <c r="J54" s="65">
        <v>3.76</v>
      </c>
      <c r="K54" t="s">
        <v>105</v>
      </c>
      <c r="L54" s="66">
        <v>3.7499999999999999E-2</v>
      </c>
      <c r="M54" s="66">
        <v>2.29E-2</v>
      </c>
      <c r="N54" s="65">
        <v>1700000</v>
      </c>
      <c r="O54" s="65">
        <v>107.32983333529411</v>
      </c>
      <c r="P54" s="65">
        <v>0</v>
      </c>
      <c r="Q54" s="65">
        <v>5948.219363442</v>
      </c>
      <c r="R54" s="66">
        <v>3.3999999999999998E-3</v>
      </c>
      <c r="S54" s="66">
        <v>8.0999999999999996E-3</v>
      </c>
      <c r="T54" s="66">
        <v>8.9999999999999998E-4</v>
      </c>
    </row>
    <row r="55" spans="1:20">
      <c r="A55" t="s">
        <v>452</v>
      </c>
      <c r="B55" t="s">
        <v>453</v>
      </c>
      <c r="C55" t="s">
        <v>122</v>
      </c>
      <c r="D55" t="s">
        <v>344</v>
      </c>
      <c r="E55" t="s">
        <v>454</v>
      </c>
      <c r="F55" t="s">
        <v>455</v>
      </c>
      <c r="G55" t="s">
        <v>439</v>
      </c>
      <c r="H55" t="s">
        <v>289</v>
      </c>
      <c r="I55" t="s">
        <v>456</v>
      </c>
      <c r="J55" s="65">
        <v>0.72</v>
      </c>
      <c r="K55" t="s">
        <v>109</v>
      </c>
      <c r="L55" s="66">
        <v>2.5000000000000001E-2</v>
      </c>
      <c r="M55" s="66">
        <v>5.4999999999999997E-3</v>
      </c>
      <c r="N55" s="65">
        <v>1650000</v>
      </c>
      <c r="O55" s="65">
        <v>102.09744444242425</v>
      </c>
      <c r="P55" s="65">
        <v>0</v>
      </c>
      <c r="Q55" s="65">
        <v>6527.5184324708398</v>
      </c>
      <c r="R55" s="66">
        <v>1.5E-3</v>
      </c>
      <c r="S55" s="66">
        <v>8.8999999999999999E-3</v>
      </c>
      <c r="T55" s="66">
        <v>1E-3</v>
      </c>
    </row>
    <row r="56" spans="1:20">
      <c r="A56" t="s">
        <v>457</v>
      </c>
      <c r="B56" t="s">
        <v>458</v>
      </c>
      <c r="C56" t="s">
        <v>122</v>
      </c>
      <c r="D56" t="s">
        <v>344</v>
      </c>
      <c r="E56" t="s">
        <v>459</v>
      </c>
      <c r="F56" t="s">
        <v>460</v>
      </c>
      <c r="G56" t="s">
        <v>461</v>
      </c>
      <c r="H56" t="s">
        <v>294</v>
      </c>
      <c r="I56" t="s">
        <v>462</v>
      </c>
      <c r="J56" s="65">
        <v>2.82</v>
      </c>
      <c r="K56" t="s">
        <v>105</v>
      </c>
      <c r="L56" s="66">
        <v>5.5E-2</v>
      </c>
      <c r="M56" s="66">
        <v>0.10290000000000001</v>
      </c>
      <c r="N56" s="65">
        <v>1750000</v>
      </c>
      <c r="O56" s="65">
        <v>88.766077777142854</v>
      </c>
      <c r="P56" s="65">
        <v>0</v>
      </c>
      <c r="Q56" s="65">
        <v>5064.1047371860004</v>
      </c>
      <c r="R56" s="66">
        <v>4.7999999999999996E-3</v>
      </c>
      <c r="S56" s="66">
        <v>6.8999999999999999E-3</v>
      </c>
      <c r="T56" s="66">
        <v>8.0000000000000004E-4</v>
      </c>
    </row>
    <row r="57" spans="1:20">
      <c r="A57" t="s">
        <v>463</v>
      </c>
      <c r="B57" t="s">
        <v>464</v>
      </c>
      <c r="C57" t="s">
        <v>410</v>
      </c>
      <c r="D57" t="s">
        <v>344</v>
      </c>
      <c r="E57" t="s">
        <v>465</v>
      </c>
      <c r="F57" t="s">
        <v>412</v>
      </c>
      <c r="G57" t="s">
        <v>466</v>
      </c>
      <c r="H57" t="s">
        <v>289</v>
      </c>
      <c r="I57" t="s">
        <v>414</v>
      </c>
      <c r="J57" s="65">
        <v>2.8</v>
      </c>
      <c r="K57" t="s">
        <v>109</v>
      </c>
      <c r="L57" s="66">
        <v>3.7499999999999999E-2</v>
      </c>
      <c r="M57" s="66">
        <v>3.09E-2</v>
      </c>
      <c r="N57" s="65">
        <v>3100000</v>
      </c>
      <c r="O57" s="65">
        <v>105.6</v>
      </c>
      <c r="P57" s="65">
        <v>450.44549999999998</v>
      </c>
      <c r="Q57" s="65">
        <v>13134.99078</v>
      </c>
      <c r="R57" s="66">
        <v>2.0999999999999999E-3</v>
      </c>
      <c r="S57" s="66">
        <v>1.7899999999999999E-2</v>
      </c>
      <c r="T57" s="66">
        <v>2E-3</v>
      </c>
    </row>
    <row r="58" spans="1:20">
      <c r="A58" t="s">
        <v>467</v>
      </c>
      <c r="B58" t="s">
        <v>468</v>
      </c>
      <c r="C58" t="s">
        <v>410</v>
      </c>
      <c r="D58" t="s">
        <v>344</v>
      </c>
      <c r="E58" t="s">
        <v>469</v>
      </c>
      <c r="F58" t="s">
        <v>470</v>
      </c>
      <c r="G58" t="s">
        <v>461</v>
      </c>
      <c r="H58" t="s">
        <v>294</v>
      </c>
      <c r="I58" t="s">
        <v>414</v>
      </c>
      <c r="J58" s="65">
        <v>1.35</v>
      </c>
      <c r="K58" t="s">
        <v>105</v>
      </c>
      <c r="L58" s="66">
        <v>3.7499999999999999E-2</v>
      </c>
      <c r="M58" s="66">
        <v>2.1499999999999998E-2</v>
      </c>
      <c r="N58" s="65">
        <v>1637714</v>
      </c>
      <c r="O58" s="65">
        <v>102.63233333536868</v>
      </c>
      <c r="P58" s="65">
        <v>0</v>
      </c>
      <c r="Q58" s="65">
        <v>5479.4865384856002</v>
      </c>
      <c r="R58" s="66">
        <v>4.0000000000000001E-3</v>
      </c>
      <c r="S58" s="66">
        <v>7.4999999999999997E-3</v>
      </c>
      <c r="T58" s="66">
        <v>8.0000000000000004E-4</v>
      </c>
    </row>
    <row r="59" spans="1:20">
      <c r="A59" t="s">
        <v>471</v>
      </c>
      <c r="B59" t="s">
        <v>472</v>
      </c>
      <c r="C59" t="s">
        <v>122</v>
      </c>
      <c r="D59" t="s">
        <v>344</v>
      </c>
      <c r="E59" t="s">
        <v>473</v>
      </c>
      <c r="F59" t="s">
        <v>474</v>
      </c>
      <c r="G59" t="s">
        <v>461</v>
      </c>
      <c r="H59" t="s">
        <v>294</v>
      </c>
      <c r="I59" t="s">
        <v>475</v>
      </c>
      <c r="J59" s="65">
        <v>7.16</v>
      </c>
      <c r="K59" t="s">
        <v>105</v>
      </c>
      <c r="L59" s="66">
        <v>3.9E-2</v>
      </c>
      <c r="M59" s="66">
        <v>3.0700000000000002E-2</v>
      </c>
      <c r="N59" s="65">
        <v>1750000</v>
      </c>
      <c r="O59" s="65">
        <v>106.9945</v>
      </c>
      <c r="P59" s="65">
        <v>0</v>
      </c>
      <c r="Q59" s="65">
        <v>6104.0362249999998</v>
      </c>
      <c r="R59" s="66">
        <v>5.0000000000000001E-3</v>
      </c>
      <c r="S59" s="66">
        <v>8.3000000000000001E-3</v>
      </c>
      <c r="T59" s="66">
        <v>8.9999999999999998E-4</v>
      </c>
    </row>
    <row r="60" spans="1:20">
      <c r="A60" t="s">
        <v>476</v>
      </c>
      <c r="B60" t="s">
        <v>477</v>
      </c>
      <c r="C60" t="s">
        <v>122</v>
      </c>
      <c r="D60" t="s">
        <v>344</v>
      </c>
      <c r="E60" t="s">
        <v>478</v>
      </c>
      <c r="F60" t="s">
        <v>460</v>
      </c>
      <c r="G60" t="s">
        <v>479</v>
      </c>
      <c r="H60" t="s">
        <v>294</v>
      </c>
      <c r="I60" t="s">
        <v>480</v>
      </c>
      <c r="J60" s="65">
        <v>7.22</v>
      </c>
      <c r="K60" t="s">
        <v>105</v>
      </c>
      <c r="L60" s="66">
        <v>5.9499999999999997E-2</v>
      </c>
      <c r="M60" s="66">
        <v>6.4799999999999996E-2</v>
      </c>
      <c r="N60" s="65">
        <v>703371.78</v>
      </c>
      <c r="O60" s="65">
        <v>99.422222227624772</v>
      </c>
      <c r="P60" s="65">
        <v>0</v>
      </c>
      <c r="Q60" s="65">
        <v>2279.74360468548</v>
      </c>
      <c r="R60" s="66">
        <v>2.0000000000000001E-4</v>
      </c>
      <c r="S60" s="66">
        <v>3.0999999999999999E-3</v>
      </c>
      <c r="T60" s="66">
        <v>4.0000000000000002E-4</v>
      </c>
    </row>
    <row r="61" spans="1:20">
      <c r="A61" t="s">
        <v>481</v>
      </c>
      <c r="B61" t="s">
        <v>482</v>
      </c>
      <c r="C61" t="s">
        <v>122</v>
      </c>
      <c r="D61" t="s">
        <v>344</v>
      </c>
      <c r="E61" t="s">
        <v>478</v>
      </c>
      <c r="F61" t="s">
        <v>460</v>
      </c>
      <c r="G61" t="s">
        <v>479</v>
      </c>
      <c r="H61" t="s">
        <v>294</v>
      </c>
      <c r="I61" t="s">
        <v>480</v>
      </c>
      <c r="J61" s="65">
        <v>6.47</v>
      </c>
      <c r="K61" t="s">
        <v>105</v>
      </c>
      <c r="L61" s="66">
        <v>6.8400000000000002E-2</v>
      </c>
      <c r="M61" s="66">
        <v>6.5000000000000002E-2</v>
      </c>
      <c r="N61" s="65">
        <v>2850000</v>
      </c>
      <c r="O61" s="65">
        <v>105.79</v>
      </c>
      <c r="P61" s="65">
        <v>0</v>
      </c>
      <c r="Q61" s="65">
        <v>9828.9488999999994</v>
      </c>
      <c r="R61" s="66">
        <v>5.9999999999999995E-4</v>
      </c>
      <c r="S61" s="66">
        <v>1.34E-2</v>
      </c>
      <c r="T61" s="66">
        <v>1.5E-3</v>
      </c>
    </row>
    <row r="62" spans="1:20">
      <c r="A62" t="s">
        <v>483</v>
      </c>
      <c r="B62" t="s">
        <v>484</v>
      </c>
      <c r="C62" t="s">
        <v>122</v>
      </c>
      <c r="D62" t="s">
        <v>344</v>
      </c>
      <c r="E62" t="s">
        <v>478</v>
      </c>
      <c r="F62" t="s">
        <v>460</v>
      </c>
      <c r="G62" t="s">
        <v>479</v>
      </c>
      <c r="H62" t="s">
        <v>294</v>
      </c>
      <c r="I62" t="s">
        <v>485</v>
      </c>
      <c r="J62" s="65">
        <v>4.1100000000000003</v>
      </c>
      <c r="K62" t="s">
        <v>105</v>
      </c>
      <c r="L62" s="66">
        <v>4.4999999999999998E-2</v>
      </c>
      <c r="M62" s="66">
        <v>4.2700000000000002E-2</v>
      </c>
      <c r="N62" s="65">
        <v>2461000</v>
      </c>
      <c r="O62" s="65">
        <v>103.0515</v>
      </c>
      <c r="P62" s="65">
        <v>0</v>
      </c>
      <c r="Q62" s="65">
        <v>8267.6775729000001</v>
      </c>
      <c r="R62" s="66">
        <v>1.8E-3</v>
      </c>
      <c r="S62" s="66">
        <v>1.1299999999999999E-2</v>
      </c>
      <c r="T62" s="66">
        <v>1.2999999999999999E-3</v>
      </c>
    </row>
    <row r="63" spans="1:20">
      <c r="A63" s="81" t="s">
        <v>232</v>
      </c>
      <c r="B63" s="14"/>
      <c r="C63" s="14"/>
      <c r="D63" s="14"/>
      <c r="E63" s="14"/>
    </row>
    <row r="64" spans="1:20">
      <c r="A64" s="81" t="s">
        <v>296</v>
      </c>
      <c r="B64" s="14"/>
      <c r="C64" s="14"/>
      <c r="D64" s="14"/>
      <c r="E64" s="14"/>
    </row>
    <row r="65" spans="1:5">
      <c r="A65" s="81" t="s">
        <v>297</v>
      </c>
      <c r="B65" s="14"/>
      <c r="C65" s="14"/>
      <c r="D65" s="14"/>
      <c r="E65" s="14"/>
    </row>
    <row r="66" spans="1:5">
      <c r="A66" s="81" t="s">
        <v>298</v>
      </c>
      <c r="B66" s="14"/>
      <c r="C66" s="14"/>
      <c r="D66" s="14"/>
      <c r="E66" s="14"/>
    </row>
    <row r="67" spans="1:5">
      <c r="A67" s="81" t="s">
        <v>299</v>
      </c>
      <c r="B67" s="14"/>
      <c r="C67" s="14"/>
      <c r="D67" s="14"/>
      <c r="E67" s="14"/>
    </row>
    <row r="68" spans="1:5" hidden="1">
      <c r="B68" s="14"/>
      <c r="C68" s="14"/>
      <c r="D68" s="14"/>
      <c r="E68" s="14"/>
    </row>
    <row r="69" spans="1:5" hidden="1">
      <c r="B69" s="14"/>
      <c r="C69" s="14"/>
      <c r="D69" s="14"/>
      <c r="E69" s="14"/>
    </row>
    <row r="70" spans="1:5" hidden="1">
      <c r="B70" s="14"/>
      <c r="C70" s="14"/>
      <c r="D70" s="14"/>
      <c r="E70" s="14"/>
    </row>
    <row r="71" spans="1:5" hidden="1">
      <c r="B71" s="14"/>
      <c r="C71" s="14"/>
      <c r="D71" s="14"/>
      <c r="E71" s="14"/>
    </row>
    <row r="72" spans="1:5" hidden="1">
      <c r="B72" s="14"/>
      <c r="C72" s="14"/>
      <c r="D72" s="14"/>
      <c r="E72" s="14"/>
    </row>
    <row r="73" spans="1:5" hidden="1">
      <c r="B73" s="14"/>
      <c r="C73" s="14"/>
      <c r="D73" s="14"/>
      <c r="E73" s="14"/>
    </row>
    <row r="74" spans="1:5" hidden="1">
      <c r="B74" s="14"/>
      <c r="C74" s="14"/>
      <c r="D74" s="14"/>
      <c r="E74" s="14"/>
    </row>
    <row r="75" spans="1:5" hidden="1">
      <c r="B75" s="14"/>
      <c r="C75" s="14"/>
      <c r="D75" s="14"/>
      <c r="E75" s="14"/>
    </row>
    <row r="76" spans="1:5" hidden="1">
      <c r="B76" s="14"/>
      <c r="C76" s="14"/>
      <c r="D76" s="14"/>
      <c r="E76" s="14"/>
    </row>
    <row r="77" spans="1:5" hidden="1">
      <c r="B77" s="14"/>
      <c r="C77" s="14"/>
      <c r="D77" s="14"/>
      <c r="E77" s="14"/>
    </row>
    <row r="78" spans="1:5" hidden="1">
      <c r="B78" s="14"/>
      <c r="C78" s="14"/>
      <c r="D78" s="14"/>
      <c r="E78" s="14"/>
    </row>
    <row r="79" spans="1:5" hidden="1">
      <c r="B79" s="14"/>
      <c r="C79" s="14"/>
      <c r="D79" s="14"/>
      <c r="E79" s="14"/>
    </row>
    <row r="80" spans="1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workbookViewId="0">
      <selection activeCell="A7" sqref="A7"/>
    </sheetView>
  </sheetViews>
  <sheetFormatPr defaultColWidth="0" defaultRowHeight="18" zeroHeight="1"/>
  <cols>
    <col min="1" max="1" width="45.28515625" style="13" customWidth="1"/>
    <col min="2" max="2" width="14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9" t="s">
        <v>186</v>
      </c>
      <c r="I7" s="89" t="s">
        <v>187</v>
      </c>
      <c r="J7" s="89" t="s">
        <v>191</v>
      </c>
      <c r="K7" s="89" t="s">
        <v>55</v>
      </c>
      <c r="L7" s="89" t="s">
        <v>72</v>
      </c>
      <c r="M7" s="8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f>H11+H51</f>
        <v>17885082.149999999</v>
      </c>
      <c r="I10" s="7"/>
      <c r="J10" s="63">
        <v>2052.2709100000002</v>
      </c>
      <c r="K10" s="63">
        <v>1736314.0655559883</v>
      </c>
      <c r="L10" s="7"/>
      <c r="M10" s="64">
        <v>1</v>
      </c>
      <c r="N10" s="64">
        <v>0.26750000000000002</v>
      </c>
      <c r="BE10" s="14"/>
      <c r="BF10" s="16"/>
      <c r="BG10" s="14"/>
      <c r="BI10" s="14"/>
    </row>
    <row r="11" spans="1:61">
      <c r="A11" s="67" t="s">
        <v>203</v>
      </c>
      <c r="D11" s="14"/>
      <c r="E11" s="14"/>
      <c r="F11" s="14"/>
      <c r="H11" s="69">
        <f>H12+H26+H39+H49</f>
        <v>14568243.140000001</v>
      </c>
      <c r="J11" s="69">
        <v>1583.0690099999999</v>
      </c>
      <c r="K11" s="69">
        <v>421597.25751469343</v>
      </c>
      <c r="M11" s="68">
        <v>0.24279999999999999</v>
      </c>
      <c r="N11" s="68">
        <v>6.5000000000000002E-2</v>
      </c>
    </row>
    <row r="12" spans="1:61">
      <c r="A12" s="67" t="s">
        <v>486</v>
      </c>
      <c r="D12" s="14"/>
      <c r="E12" s="14"/>
      <c r="F12" s="14"/>
      <c r="H12" s="69">
        <f>SUM(H13:H25)</f>
        <v>9362618</v>
      </c>
      <c r="J12" s="69">
        <v>92.766000000000005</v>
      </c>
      <c r="K12" s="69">
        <v>274731.40243639343</v>
      </c>
      <c r="M12" s="68">
        <v>0.15820000000000001</v>
      </c>
      <c r="N12" s="68">
        <v>4.2299999999999997E-2</v>
      </c>
    </row>
    <row r="13" spans="1:61">
      <c r="A13" t="s">
        <v>488</v>
      </c>
      <c r="B13">
        <v>11415710</v>
      </c>
      <c r="C13" t="s">
        <v>99</v>
      </c>
      <c r="D13" t="s">
        <v>122</v>
      </c>
      <c r="E13" t="s">
        <v>487</v>
      </c>
      <c r="F13" t="s">
        <v>339</v>
      </c>
      <c r="G13" t="s">
        <v>101</v>
      </c>
      <c r="H13" s="65">
        <v>351000</v>
      </c>
      <c r="I13" s="65">
        <f>K13*1000/H13*100</f>
        <v>3085.6065573770511</v>
      </c>
      <c r="J13" s="65">
        <v>0</v>
      </c>
      <c r="K13" s="65">
        <f>11168.82-338.340983606551</f>
        <v>10830.479016393449</v>
      </c>
      <c r="L13" s="66">
        <v>1.9E-3</v>
      </c>
      <c r="M13" s="66">
        <v>6.4000000000000003E-3</v>
      </c>
      <c r="N13" s="66">
        <v>1.6999999999999999E-3</v>
      </c>
    </row>
    <row r="14" spans="1:61">
      <c r="A14" t="s">
        <v>489</v>
      </c>
      <c r="B14" t="s">
        <v>490</v>
      </c>
      <c r="C14" t="s">
        <v>99</v>
      </c>
      <c r="D14" t="s">
        <v>122</v>
      </c>
      <c r="E14" t="s">
        <v>491</v>
      </c>
      <c r="F14" t="s">
        <v>492</v>
      </c>
      <c r="G14" t="s">
        <v>101</v>
      </c>
      <c r="H14" s="65">
        <v>22275</v>
      </c>
      <c r="I14" s="65">
        <v>42200</v>
      </c>
      <c r="J14" s="65">
        <v>0</v>
      </c>
      <c r="K14" s="65">
        <v>9400.0499999999993</v>
      </c>
      <c r="L14" s="66">
        <v>5.0000000000000001E-4</v>
      </c>
      <c r="M14" s="66">
        <v>5.4000000000000003E-3</v>
      </c>
      <c r="N14" s="66">
        <v>1.4E-3</v>
      </c>
    </row>
    <row r="15" spans="1:61">
      <c r="A15" t="s">
        <v>493</v>
      </c>
      <c r="B15" t="s">
        <v>494</v>
      </c>
      <c r="C15" t="s">
        <v>99</v>
      </c>
      <c r="D15" t="s">
        <v>122</v>
      </c>
      <c r="E15" t="s">
        <v>495</v>
      </c>
      <c r="F15" t="s">
        <v>307</v>
      </c>
      <c r="G15" t="s">
        <v>101</v>
      </c>
      <c r="H15" s="65">
        <v>59500</v>
      </c>
      <c r="I15" s="65">
        <v>10440</v>
      </c>
      <c r="J15" s="65">
        <v>0</v>
      </c>
      <c r="K15" s="65">
        <v>6211.8</v>
      </c>
      <c r="L15" s="66">
        <v>5.9999999999999995E-4</v>
      </c>
      <c r="M15" s="66">
        <v>3.5999999999999999E-3</v>
      </c>
      <c r="N15" s="66">
        <v>1E-3</v>
      </c>
    </row>
    <row r="16" spans="1:61">
      <c r="A16" t="s">
        <v>496</v>
      </c>
      <c r="B16" t="s">
        <v>497</v>
      </c>
      <c r="C16" t="s">
        <v>99</v>
      </c>
      <c r="D16" t="s">
        <v>122</v>
      </c>
      <c r="E16" t="s">
        <v>498</v>
      </c>
      <c r="F16" t="s">
        <v>307</v>
      </c>
      <c r="G16" t="s">
        <v>101</v>
      </c>
      <c r="H16" s="65">
        <v>1235000</v>
      </c>
      <c r="I16" s="65">
        <v>1552</v>
      </c>
      <c r="J16" s="65">
        <v>0</v>
      </c>
      <c r="K16" s="65">
        <v>19167.2</v>
      </c>
      <c r="L16" s="66">
        <v>1.1000000000000001E-3</v>
      </c>
      <c r="M16" s="66">
        <v>1.0999999999999999E-2</v>
      </c>
      <c r="N16" s="66">
        <v>3.0000000000000001E-3</v>
      </c>
    </row>
    <row r="17" spans="1:14">
      <c r="A17" t="s">
        <v>499</v>
      </c>
      <c r="B17" t="s">
        <v>500</v>
      </c>
      <c r="C17" t="s">
        <v>99</v>
      </c>
      <c r="D17" t="s">
        <v>122</v>
      </c>
      <c r="E17" t="s">
        <v>311</v>
      </c>
      <c r="F17" t="s">
        <v>307</v>
      </c>
      <c r="G17" t="s">
        <v>101</v>
      </c>
      <c r="H17" s="65">
        <v>1835000</v>
      </c>
      <c r="I17" s="65">
        <v>2476</v>
      </c>
      <c r="J17" s="65">
        <v>0</v>
      </c>
      <c r="K17" s="65">
        <v>45434.6</v>
      </c>
      <c r="L17" s="66">
        <v>1.1999999999999999E-3</v>
      </c>
      <c r="M17" s="66">
        <v>2.6200000000000001E-2</v>
      </c>
      <c r="N17" s="66">
        <v>7.0000000000000001E-3</v>
      </c>
    </row>
    <row r="18" spans="1:14">
      <c r="A18" t="s">
        <v>501</v>
      </c>
      <c r="B18" t="s">
        <v>502</v>
      </c>
      <c r="C18" t="s">
        <v>99</v>
      </c>
      <c r="D18" t="s">
        <v>122</v>
      </c>
      <c r="E18" t="s">
        <v>503</v>
      </c>
      <c r="F18" t="s">
        <v>307</v>
      </c>
      <c r="G18" t="s">
        <v>101</v>
      </c>
      <c r="H18" s="65">
        <v>1661000</v>
      </c>
      <c r="I18" s="65">
        <v>2616</v>
      </c>
      <c r="J18" s="65">
        <v>0</v>
      </c>
      <c r="K18" s="65">
        <v>43451.76</v>
      </c>
      <c r="L18" s="66">
        <v>1.1999999999999999E-3</v>
      </c>
      <c r="M18" s="66">
        <v>2.5000000000000001E-2</v>
      </c>
      <c r="N18" s="66">
        <v>6.7000000000000002E-3</v>
      </c>
    </row>
    <row r="19" spans="1:14">
      <c r="A19" t="s">
        <v>504</v>
      </c>
      <c r="B19" t="s">
        <v>505</v>
      </c>
      <c r="C19" t="s">
        <v>99</v>
      </c>
      <c r="D19" t="s">
        <v>122</v>
      </c>
      <c r="E19" t="s">
        <v>506</v>
      </c>
      <c r="F19" t="s">
        <v>507</v>
      </c>
      <c r="G19" t="s">
        <v>101</v>
      </c>
      <c r="H19" s="65">
        <v>1114000</v>
      </c>
      <c r="I19" s="65">
        <v>2211</v>
      </c>
      <c r="J19" s="65">
        <v>0</v>
      </c>
      <c r="K19" s="65">
        <v>24630.54</v>
      </c>
      <c r="L19" s="66">
        <v>8.9999999999999998E-4</v>
      </c>
      <c r="M19" s="66">
        <v>1.4200000000000001E-2</v>
      </c>
      <c r="N19" s="66">
        <v>3.8E-3</v>
      </c>
    </row>
    <row r="20" spans="1:14">
      <c r="A20" t="s">
        <v>508</v>
      </c>
      <c r="B20" t="s">
        <v>509</v>
      </c>
      <c r="C20" t="s">
        <v>99</v>
      </c>
      <c r="D20" t="s">
        <v>122</v>
      </c>
      <c r="E20" t="s">
        <v>387</v>
      </c>
      <c r="F20" t="s">
        <v>388</v>
      </c>
      <c r="G20" t="s">
        <v>101</v>
      </c>
      <c r="H20" s="65">
        <v>965843</v>
      </c>
      <c r="I20" s="65">
        <v>2594</v>
      </c>
      <c r="J20" s="65">
        <v>0</v>
      </c>
      <c r="K20" s="65">
        <v>25053.967420000001</v>
      </c>
      <c r="L20" s="66">
        <v>3.5000000000000001E-3</v>
      </c>
      <c r="M20" s="66">
        <v>1.44E-2</v>
      </c>
      <c r="N20" s="66">
        <v>3.8999999999999998E-3</v>
      </c>
    </row>
    <row r="21" spans="1:14">
      <c r="A21" t="s">
        <v>510</v>
      </c>
      <c r="B21" t="s">
        <v>511</v>
      </c>
      <c r="C21" t="s">
        <v>99</v>
      </c>
      <c r="D21" t="s">
        <v>122</v>
      </c>
      <c r="E21" t="s">
        <v>512</v>
      </c>
      <c r="F21" t="s">
        <v>513</v>
      </c>
      <c r="G21" t="s">
        <v>101</v>
      </c>
      <c r="H21" s="65">
        <v>650000</v>
      </c>
      <c r="I21" s="65">
        <v>2485</v>
      </c>
      <c r="J21" s="65">
        <v>0</v>
      </c>
      <c r="K21" s="65">
        <v>16152.5</v>
      </c>
      <c r="L21" s="66">
        <v>1.8E-3</v>
      </c>
      <c r="M21" s="66">
        <v>9.2999999999999992E-3</v>
      </c>
      <c r="N21" s="66">
        <v>2.5000000000000001E-3</v>
      </c>
    </row>
    <row r="22" spans="1:14">
      <c r="A22" t="s">
        <v>514</v>
      </c>
      <c r="B22" t="s">
        <v>515</v>
      </c>
      <c r="C22" t="s">
        <v>99</v>
      </c>
      <c r="D22" t="s">
        <v>122</v>
      </c>
      <c r="E22" t="s">
        <v>366</v>
      </c>
      <c r="F22" t="s">
        <v>351</v>
      </c>
      <c r="G22" t="s">
        <v>101</v>
      </c>
      <c r="H22" s="65">
        <v>750000</v>
      </c>
      <c r="I22" s="65">
        <v>4540</v>
      </c>
      <c r="J22" s="65">
        <v>0</v>
      </c>
      <c r="K22" s="65">
        <v>34050</v>
      </c>
      <c r="L22" s="66">
        <v>4.3E-3</v>
      </c>
      <c r="M22" s="66">
        <v>1.9599999999999999E-2</v>
      </c>
      <c r="N22" s="66">
        <v>5.1999999999999998E-3</v>
      </c>
    </row>
    <row r="23" spans="1:14">
      <c r="A23" t="s">
        <v>516</v>
      </c>
      <c r="B23" t="s">
        <v>517</v>
      </c>
      <c r="C23" t="s">
        <v>99</v>
      </c>
      <c r="D23" t="s">
        <v>122</v>
      </c>
      <c r="E23" t="s">
        <v>518</v>
      </c>
      <c r="F23" t="s">
        <v>351</v>
      </c>
      <c r="G23" t="s">
        <v>101</v>
      </c>
      <c r="H23" s="65">
        <v>598000</v>
      </c>
      <c r="I23" s="65">
        <v>2138</v>
      </c>
      <c r="J23" s="65">
        <v>0</v>
      </c>
      <c r="K23" s="65">
        <v>12785.24</v>
      </c>
      <c r="L23" s="66">
        <v>1.5E-3</v>
      </c>
      <c r="M23" s="66">
        <v>7.4000000000000003E-3</v>
      </c>
      <c r="N23" s="66">
        <v>2E-3</v>
      </c>
    </row>
    <row r="24" spans="1:14">
      <c r="A24" t="s">
        <v>519</v>
      </c>
      <c r="B24" t="s">
        <v>520</v>
      </c>
      <c r="C24" t="s">
        <v>99</v>
      </c>
      <c r="D24" t="s">
        <v>122</v>
      </c>
      <c r="E24" t="s">
        <v>361</v>
      </c>
      <c r="F24" t="s">
        <v>351</v>
      </c>
      <c r="G24" t="s">
        <v>101</v>
      </c>
      <c r="H24" s="65">
        <v>46000</v>
      </c>
      <c r="I24" s="65">
        <v>22300</v>
      </c>
      <c r="J24" s="65">
        <v>0</v>
      </c>
      <c r="K24" s="65">
        <v>10258</v>
      </c>
      <c r="L24" s="66">
        <v>1E-3</v>
      </c>
      <c r="M24" s="66">
        <v>5.8999999999999999E-3</v>
      </c>
      <c r="N24" s="66">
        <v>1.6000000000000001E-3</v>
      </c>
    </row>
    <row r="25" spans="1:14">
      <c r="A25" t="s">
        <v>521</v>
      </c>
      <c r="B25" t="s">
        <v>522</v>
      </c>
      <c r="C25" t="s">
        <v>99</v>
      </c>
      <c r="D25" t="s">
        <v>122</v>
      </c>
      <c r="E25" t="s">
        <v>355</v>
      </c>
      <c r="F25" t="s">
        <v>351</v>
      </c>
      <c r="G25" t="s">
        <v>101</v>
      </c>
      <c r="H25" s="65">
        <v>75000</v>
      </c>
      <c r="I25" s="65">
        <v>22950</v>
      </c>
      <c r="J25" s="65">
        <v>92.766000000000005</v>
      </c>
      <c r="K25" s="65">
        <v>17305.266</v>
      </c>
      <c r="L25" s="66">
        <v>5.9999999999999995E-4</v>
      </c>
      <c r="M25" s="66">
        <v>0.01</v>
      </c>
      <c r="N25" s="66">
        <v>2.7000000000000001E-3</v>
      </c>
    </row>
    <row r="26" spans="1:14">
      <c r="A26" s="67" t="s">
        <v>523</v>
      </c>
      <c r="D26" s="14"/>
      <c r="E26" s="14"/>
      <c r="F26" s="14"/>
      <c r="H26" s="69">
        <v>3434103.85</v>
      </c>
      <c r="J26" s="69">
        <v>1476</v>
      </c>
      <c r="K26" s="69">
        <v>123590.504856</v>
      </c>
      <c r="M26" s="68">
        <v>7.1199999999999999E-2</v>
      </c>
      <c r="N26" s="68">
        <v>1.9E-2</v>
      </c>
    </row>
    <row r="27" spans="1:14">
      <c r="A27" t="s">
        <v>524</v>
      </c>
      <c r="B27" t="s">
        <v>525</v>
      </c>
      <c r="C27" t="s">
        <v>99</v>
      </c>
      <c r="D27" t="s">
        <v>122</v>
      </c>
      <c r="E27" t="s">
        <v>526</v>
      </c>
      <c r="F27" t="s">
        <v>100</v>
      </c>
      <c r="G27" t="s">
        <v>101</v>
      </c>
      <c r="H27" s="65">
        <v>64993</v>
      </c>
      <c r="I27" s="65">
        <v>37340</v>
      </c>
      <c r="J27" s="65">
        <v>0</v>
      </c>
      <c r="K27" s="65">
        <v>24268.386200000001</v>
      </c>
      <c r="L27" s="66">
        <v>4.7999999999999996E-3</v>
      </c>
      <c r="M27" s="66">
        <v>1.4E-2</v>
      </c>
      <c r="N27" s="66">
        <v>3.7000000000000002E-3</v>
      </c>
    </row>
    <row r="28" spans="1:14">
      <c r="A28" t="s">
        <v>527</v>
      </c>
      <c r="B28" t="s">
        <v>528</v>
      </c>
      <c r="C28" t="s">
        <v>99</v>
      </c>
      <c r="D28" t="s">
        <v>122</v>
      </c>
      <c r="E28" t="s">
        <v>529</v>
      </c>
      <c r="F28" t="s">
        <v>530</v>
      </c>
      <c r="G28" t="s">
        <v>101</v>
      </c>
      <c r="H28" s="65">
        <v>52500</v>
      </c>
      <c r="I28" s="65">
        <v>7458</v>
      </c>
      <c r="J28" s="65">
        <v>0</v>
      </c>
      <c r="K28" s="65">
        <v>3915.45</v>
      </c>
      <c r="L28" s="66">
        <v>1.6999999999999999E-3</v>
      </c>
      <c r="M28" s="66">
        <v>2.3E-3</v>
      </c>
      <c r="N28" s="66">
        <v>5.9999999999999995E-4</v>
      </c>
    </row>
    <row r="29" spans="1:14">
      <c r="A29" t="s">
        <v>531</v>
      </c>
      <c r="B29" t="s">
        <v>532</v>
      </c>
      <c r="C29" t="s">
        <v>99</v>
      </c>
      <c r="D29" t="s">
        <v>122</v>
      </c>
      <c r="E29" t="s">
        <v>533</v>
      </c>
      <c r="F29" t="s">
        <v>534</v>
      </c>
      <c r="G29" t="s">
        <v>101</v>
      </c>
      <c r="H29" s="65">
        <v>31992</v>
      </c>
      <c r="I29" s="65">
        <v>7143</v>
      </c>
      <c r="J29" s="65">
        <v>0</v>
      </c>
      <c r="K29" s="65">
        <v>2285.1885600000001</v>
      </c>
      <c r="L29" s="66">
        <v>1.2999999999999999E-3</v>
      </c>
      <c r="M29" s="66">
        <v>1.2999999999999999E-3</v>
      </c>
      <c r="N29" s="66">
        <v>4.0000000000000002E-4</v>
      </c>
    </row>
    <row r="30" spans="1:14">
      <c r="A30" t="s">
        <v>535</v>
      </c>
      <c r="B30" t="s">
        <v>536</v>
      </c>
      <c r="C30" t="s">
        <v>99</v>
      </c>
      <c r="D30" t="s">
        <v>122</v>
      </c>
      <c r="E30" t="s">
        <v>537</v>
      </c>
      <c r="F30" t="s">
        <v>388</v>
      </c>
      <c r="G30" t="s">
        <v>101</v>
      </c>
      <c r="H30" s="65">
        <v>615000</v>
      </c>
      <c r="I30" s="65">
        <v>4280</v>
      </c>
      <c r="J30" s="65">
        <v>1476</v>
      </c>
      <c r="K30" s="65">
        <v>27798</v>
      </c>
      <c r="L30" s="66">
        <v>6.6E-3</v>
      </c>
      <c r="M30" s="66">
        <v>1.6E-2</v>
      </c>
      <c r="N30" s="66">
        <v>4.3E-3</v>
      </c>
    </row>
    <row r="31" spans="1:14">
      <c r="A31" t="s">
        <v>538</v>
      </c>
      <c r="B31" t="s">
        <v>539</v>
      </c>
      <c r="C31" t="s">
        <v>99</v>
      </c>
      <c r="D31" t="s">
        <v>122</v>
      </c>
      <c r="E31" t="s">
        <v>540</v>
      </c>
      <c r="F31" t="s">
        <v>388</v>
      </c>
      <c r="G31" t="s">
        <v>101</v>
      </c>
      <c r="H31" s="65">
        <v>58500</v>
      </c>
      <c r="I31" s="65">
        <v>6650</v>
      </c>
      <c r="J31" s="65">
        <v>0</v>
      </c>
      <c r="K31" s="65">
        <v>3890.25</v>
      </c>
      <c r="L31" s="66">
        <v>2.3E-3</v>
      </c>
      <c r="M31" s="66">
        <v>2.2000000000000001E-3</v>
      </c>
      <c r="N31" s="66">
        <v>5.9999999999999995E-4</v>
      </c>
    </row>
    <row r="32" spans="1:14">
      <c r="A32" t="s">
        <v>541</v>
      </c>
      <c r="B32" t="s">
        <v>542</v>
      </c>
      <c r="C32" t="s">
        <v>99</v>
      </c>
      <c r="D32" t="s">
        <v>122</v>
      </c>
      <c r="E32" t="s">
        <v>543</v>
      </c>
      <c r="F32" t="s">
        <v>388</v>
      </c>
      <c r="G32" t="s">
        <v>101</v>
      </c>
      <c r="H32" s="65">
        <v>760000</v>
      </c>
      <c r="I32" s="65">
        <v>1220</v>
      </c>
      <c r="J32" s="65">
        <v>0</v>
      </c>
      <c r="K32" s="65">
        <v>9272</v>
      </c>
      <c r="L32" s="66">
        <v>5.0000000000000001E-3</v>
      </c>
      <c r="M32" s="66">
        <v>5.3E-3</v>
      </c>
      <c r="N32" s="66">
        <v>1.4E-3</v>
      </c>
    </row>
    <row r="33" spans="1:14">
      <c r="A33" t="s">
        <v>544</v>
      </c>
      <c r="B33" t="s">
        <v>545</v>
      </c>
      <c r="C33" t="s">
        <v>99</v>
      </c>
      <c r="D33" t="s">
        <v>122</v>
      </c>
      <c r="E33" t="s">
        <v>546</v>
      </c>
      <c r="F33" t="s">
        <v>388</v>
      </c>
      <c r="G33" t="s">
        <v>101</v>
      </c>
      <c r="H33" s="65">
        <v>33500</v>
      </c>
      <c r="I33" s="65">
        <v>21440</v>
      </c>
      <c r="J33" s="65">
        <v>0</v>
      </c>
      <c r="K33" s="65">
        <v>7182.4</v>
      </c>
      <c r="L33" s="66">
        <v>2.3999999999999998E-3</v>
      </c>
      <c r="M33" s="66">
        <v>4.1000000000000003E-3</v>
      </c>
      <c r="N33" s="66">
        <v>1.1000000000000001E-3</v>
      </c>
    </row>
    <row r="34" spans="1:14">
      <c r="A34" t="s">
        <v>547</v>
      </c>
      <c r="B34" t="s">
        <v>548</v>
      </c>
      <c r="C34" t="s">
        <v>99</v>
      </c>
      <c r="D34" t="s">
        <v>122</v>
      </c>
      <c r="E34" t="s">
        <v>549</v>
      </c>
      <c r="F34" t="s">
        <v>513</v>
      </c>
      <c r="G34" t="s">
        <v>101</v>
      </c>
      <c r="H34" s="65">
        <v>755206</v>
      </c>
      <c r="I34" s="65">
        <v>1500</v>
      </c>
      <c r="J34" s="65">
        <v>0</v>
      </c>
      <c r="K34" s="65">
        <v>11328.09</v>
      </c>
      <c r="L34" s="66">
        <v>6.0000000000000001E-3</v>
      </c>
      <c r="M34" s="66">
        <v>6.4999999999999997E-3</v>
      </c>
      <c r="N34" s="66">
        <v>1.6999999999999999E-3</v>
      </c>
    </row>
    <row r="35" spans="1:14">
      <c r="A35" t="s">
        <v>550</v>
      </c>
      <c r="B35" t="s">
        <v>551</v>
      </c>
      <c r="C35" t="s">
        <v>99</v>
      </c>
      <c r="D35" t="s">
        <v>122</v>
      </c>
      <c r="E35" t="s">
        <v>552</v>
      </c>
      <c r="F35" t="s">
        <v>351</v>
      </c>
      <c r="G35" t="s">
        <v>101</v>
      </c>
      <c r="H35" s="65">
        <v>43694</v>
      </c>
      <c r="I35" s="65">
        <v>8579</v>
      </c>
      <c r="J35" s="65">
        <v>0</v>
      </c>
      <c r="K35" s="65">
        <v>3748.5082600000001</v>
      </c>
      <c r="L35" s="66">
        <v>3.0000000000000001E-3</v>
      </c>
      <c r="M35" s="66">
        <v>2.2000000000000001E-3</v>
      </c>
      <c r="N35" s="66">
        <v>5.9999999999999995E-4</v>
      </c>
    </row>
    <row r="36" spans="1:14">
      <c r="A36" t="s">
        <v>553</v>
      </c>
      <c r="B36" t="s">
        <v>554</v>
      </c>
      <c r="C36" t="s">
        <v>99</v>
      </c>
      <c r="D36" t="s">
        <v>122</v>
      </c>
      <c r="E36" t="s">
        <v>555</v>
      </c>
      <c r="F36" t="s">
        <v>351</v>
      </c>
      <c r="G36" t="s">
        <v>101</v>
      </c>
      <c r="H36" s="65">
        <v>785000</v>
      </c>
      <c r="I36" s="65">
        <v>1722</v>
      </c>
      <c r="J36" s="65">
        <v>0</v>
      </c>
      <c r="K36" s="65">
        <v>13517.7</v>
      </c>
      <c r="L36" s="66">
        <v>4.4000000000000003E-3</v>
      </c>
      <c r="M36" s="66">
        <v>7.7999999999999996E-3</v>
      </c>
      <c r="N36" s="66">
        <v>2.0999999999999999E-3</v>
      </c>
    </row>
    <row r="37" spans="1:14">
      <c r="A37" t="s">
        <v>556</v>
      </c>
      <c r="B37" t="s">
        <v>557</v>
      </c>
      <c r="C37" t="s">
        <v>99</v>
      </c>
      <c r="D37" t="s">
        <v>122</v>
      </c>
      <c r="E37" t="s">
        <v>558</v>
      </c>
      <c r="F37" t="s">
        <v>559</v>
      </c>
      <c r="G37" t="s">
        <v>101</v>
      </c>
      <c r="H37" s="65">
        <v>92200</v>
      </c>
      <c r="I37" s="65">
        <v>15720</v>
      </c>
      <c r="J37" s="65">
        <v>0</v>
      </c>
      <c r="K37" s="65">
        <v>14493.84</v>
      </c>
      <c r="L37" s="66">
        <v>4.0000000000000001E-3</v>
      </c>
      <c r="M37" s="66">
        <v>8.3000000000000001E-3</v>
      </c>
      <c r="N37" s="66">
        <v>2.2000000000000001E-3</v>
      </c>
    </row>
    <row r="38" spans="1:14">
      <c r="A38" t="s">
        <v>560</v>
      </c>
      <c r="B38" t="s">
        <v>561</v>
      </c>
      <c r="C38" t="s">
        <v>99</v>
      </c>
      <c r="D38" t="s">
        <v>122</v>
      </c>
      <c r="E38" t="s">
        <v>562</v>
      </c>
      <c r="F38" t="s">
        <v>563</v>
      </c>
      <c r="G38" t="s">
        <v>101</v>
      </c>
      <c r="H38" s="65">
        <v>141518.85</v>
      </c>
      <c r="I38" s="65">
        <v>1336</v>
      </c>
      <c r="J38" s="65">
        <v>0</v>
      </c>
      <c r="K38" s="65">
        <v>1890.691836</v>
      </c>
      <c r="L38" s="66">
        <v>6.9999999999999999E-4</v>
      </c>
      <c r="M38" s="66">
        <v>1.1000000000000001E-3</v>
      </c>
      <c r="N38" s="66">
        <v>2.9999999999999997E-4</v>
      </c>
    </row>
    <row r="39" spans="1:14">
      <c r="A39" s="67" t="s">
        <v>564</v>
      </c>
      <c r="D39" s="14"/>
      <c r="E39" s="14"/>
      <c r="F39" s="14"/>
      <c r="H39" s="69">
        <v>1771521.29</v>
      </c>
      <c r="J39" s="69">
        <v>14.30301</v>
      </c>
      <c r="K39" s="69">
        <v>23275.3502223</v>
      </c>
      <c r="M39" s="68">
        <v>1.34E-2</v>
      </c>
      <c r="N39" s="68">
        <v>3.5999999999999999E-3</v>
      </c>
    </row>
    <row r="40" spans="1:14">
      <c r="A40" t="s">
        <v>565</v>
      </c>
      <c r="B40" t="s">
        <v>566</v>
      </c>
      <c r="C40" t="s">
        <v>99</v>
      </c>
      <c r="D40" t="s">
        <v>122</v>
      </c>
      <c r="E40" t="s">
        <v>567</v>
      </c>
      <c r="F40" t="s">
        <v>568</v>
      </c>
      <c r="G40" t="s">
        <v>101</v>
      </c>
      <c r="H40" s="65">
        <v>130000</v>
      </c>
      <c r="I40" s="65">
        <v>2486</v>
      </c>
      <c r="J40" s="65">
        <v>0</v>
      </c>
      <c r="K40" s="65">
        <v>3231.8</v>
      </c>
      <c r="L40" s="66">
        <v>4.0000000000000001E-3</v>
      </c>
      <c r="M40" s="66">
        <v>1.9E-3</v>
      </c>
      <c r="N40" s="66">
        <v>5.0000000000000001E-4</v>
      </c>
    </row>
    <row r="41" spans="1:14">
      <c r="A41" t="s">
        <v>569</v>
      </c>
      <c r="B41" t="s">
        <v>570</v>
      </c>
      <c r="C41" t="s">
        <v>99</v>
      </c>
      <c r="D41" t="s">
        <v>122</v>
      </c>
      <c r="E41" t="s">
        <v>571</v>
      </c>
      <c r="F41" t="s">
        <v>568</v>
      </c>
      <c r="G41" t="s">
        <v>101</v>
      </c>
      <c r="H41" s="65">
        <v>46000</v>
      </c>
      <c r="I41" s="65">
        <v>4159</v>
      </c>
      <c r="J41" s="65">
        <v>14.30301</v>
      </c>
      <c r="K41" s="65">
        <v>1927.44301</v>
      </c>
      <c r="L41" s="66">
        <v>1.1999999999999999E-3</v>
      </c>
      <c r="M41" s="66">
        <v>1.1000000000000001E-3</v>
      </c>
      <c r="N41" s="66">
        <v>2.9999999999999997E-4</v>
      </c>
    </row>
    <row r="42" spans="1:14">
      <c r="A42" t="s">
        <v>572</v>
      </c>
      <c r="B42" t="s">
        <v>573</v>
      </c>
      <c r="C42" t="s">
        <v>99</v>
      </c>
      <c r="D42" t="s">
        <v>122</v>
      </c>
      <c r="E42" t="s">
        <v>574</v>
      </c>
      <c r="F42" t="s">
        <v>530</v>
      </c>
      <c r="G42" t="s">
        <v>101</v>
      </c>
      <c r="H42" s="65">
        <v>409714.29</v>
      </c>
      <c r="I42" s="65">
        <v>87</v>
      </c>
      <c r="J42" s="65">
        <v>0</v>
      </c>
      <c r="K42" s="65">
        <v>356.45143230000002</v>
      </c>
      <c r="L42" s="66">
        <v>2.5000000000000001E-3</v>
      </c>
      <c r="M42" s="66">
        <v>2.0000000000000001E-4</v>
      </c>
      <c r="N42" s="66">
        <v>1E-4</v>
      </c>
    </row>
    <row r="43" spans="1:14">
      <c r="A43" t="s">
        <v>575</v>
      </c>
      <c r="B43" t="s">
        <v>576</v>
      </c>
      <c r="C43" t="s">
        <v>99</v>
      </c>
      <c r="D43" t="s">
        <v>122</v>
      </c>
      <c r="E43" t="s">
        <v>577</v>
      </c>
      <c r="F43" t="s">
        <v>530</v>
      </c>
      <c r="G43" t="s">
        <v>101</v>
      </c>
      <c r="H43" s="65">
        <v>145500</v>
      </c>
      <c r="I43" s="65">
        <v>2036</v>
      </c>
      <c r="J43" s="65">
        <v>0</v>
      </c>
      <c r="K43" s="65">
        <v>2962.38</v>
      </c>
      <c r="L43" s="66">
        <v>7.6E-3</v>
      </c>
      <c r="M43" s="66">
        <v>1.6999999999999999E-3</v>
      </c>
      <c r="N43" s="66">
        <v>5.0000000000000001E-4</v>
      </c>
    </row>
    <row r="44" spans="1:14">
      <c r="A44" t="s">
        <v>578</v>
      </c>
      <c r="B44" t="s">
        <v>579</v>
      </c>
      <c r="C44" t="s">
        <v>99</v>
      </c>
      <c r="D44" t="s">
        <v>122</v>
      </c>
      <c r="E44" t="s">
        <v>580</v>
      </c>
      <c r="F44" t="s">
        <v>581</v>
      </c>
      <c r="G44" t="s">
        <v>101</v>
      </c>
      <c r="H44" s="65">
        <v>25240</v>
      </c>
      <c r="I44" s="65">
        <v>4251</v>
      </c>
      <c r="J44" s="65">
        <v>0</v>
      </c>
      <c r="K44" s="65">
        <v>1072.9523999999999</v>
      </c>
      <c r="L44" s="66">
        <v>2.5000000000000001E-3</v>
      </c>
      <c r="M44" s="66">
        <v>5.9999999999999995E-4</v>
      </c>
      <c r="N44" s="66">
        <v>2.0000000000000001E-4</v>
      </c>
    </row>
    <row r="45" spans="1:14">
      <c r="A45" t="s">
        <v>582</v>
      </c>
      <c r="B45" t="s">
        <v>583</v>
      </c>
      <c r="C45" t="s">
        <v>99</v>
      </c>
      <c r="D45" t="s">
        <v>122</v>
      </c>
      <c r="E45" t="s">
        <v>584</v>
      </c>
      <c r="F45" t="s">
        <v>388</v>
      </c>
      <c r="G45" t="s">
        <v>101</v>
      </c>
      <c r="H45" s="65">
        <v>9077</v>
      </c>
      <c r="I45" s="65">
        <v>6294</v>
      </c>
      <c r="J45" s="65">
        <v>0</v>
      </c>
      <c r="K45" s="65">
        <v>571.30637999999999</v>
      </c>
      <c r="L45" s="66">
        <v>2.0000000000000001E-4</v>
      </c>
      <c r="M45" s="66">
        <v>2.9999999999999997E-4</v>
      </c>
      <c r="N45" s="66">
        <v>1E-4</v>
      </c>
    </row>
    <row r="46" spans="1:14">
      <c r="A46" t="s">
        <v>585</v>
      </c>
      <c r="B46" t="s">
        <v>586</v>
      </c>
      <c r="C46" t="s">
        <v>99</v>
      </c>
      <c r="D46" t="s">
        <v>122</v>
      </c>
      <c r="E46" t="s">
        <v>587</v>
      </c>
      <c r="F46" t="s">
        <v>351</v>
      </c>
      <c r="G46" t="s">
        <v>101</v>
      </c>
      <c r="H46" s="65">
        <v>68490</v>
      </c>
      <c r="I46" s="65">
        <v>16330</v>
      </c>
      <c r="J46" s="65">
        <v>0</v>
      </c>
      <c r="K46" s="65">
        <v>11184.416999999999</v>
      </c>
      <c r="L46" s="66">
        <v>3.0999999999999999E-3</v>
      </c>
      <c r="M46" s="66">
        <v>6.4000000000000003E-3</v>
      </c>
      <c r="N46" s="66">
        <v>1.6999999999999999E-3</v>
      </c>
    </row>
    <row r="47" spans="1:14">
      <c r="A47" t="s">
        <v>588</v>
      </c>
      <c r="B47" t="s">
        <v>589</v>
      </c>
      <c r="C47" t="s">
        <v>99</v>
      </c>
      <c r="D47" t="s">
        <v>122</v>
      </c>
      <c r="E47" t="s">
        <v>590</v>
      </c>
      <c r="F47" t="s">
        <v>591</v>
      </c>
      <c r="G47" t="s">
        <v>101</v>
      </c>
      <c r="H47" s="65">
        <v>600000</v>
      </c>
      <c r="I47" s="65">
        <v>95</v>
      </c>
      <c r="J47" s="65">
        <v>0</v>
      </c>
      <c r="K47" s="65">
        <v>570</v>
      </c>
      <c r="L47" s="66">
        <v>5.0000000000000001E-3</v>
      </c>
      <c r="M47" s="66">
        <v>2.9999999999999997E-4</v>
      </c>
      <c r="N47" s="66">
        <v>1E-4</v>
      </c>
    </row>
    <row r="48" spans="1:14">
      <c r="A48" t="s">
        <v>592</v>
      </c>
      <c r="B48" t="s">
        <v>593</v>
      </c>
      <c r="C48" t="s">
        <v>99</v>
      </c>
      <c r="D48" t="s">
        <v>122</v>
      </c>
      <c r="E48" t="s">
        <v>594</v>
      </c>
      <c r="F48" t="s">
        <v>591</v>
      </c>
      <c r="G48" t="s">
        <v>101</v>
      </c>
      <c r="H48" s="65">
        <v>337500</v>
      </c>
      <c r="I48" s="65">
        <v>414.4</v>
      </c>
      <c r="J48" s="65">
        <v>0</v>
      </c>
      <c r="K48" s="65">
        <v>1398.6</v>
      </c>
      <c r="L48" s="66">
        <v>3.8999999999999998E-3</v>
      </c>
      <c r="M48" s="66">
        <v>8.0000000000000004E-4</v>
      </c>
      <c r="N48" s="66">
        <v>2.0000000000000001E-4</v>
      </c>
    </row>
    <row r="49" spans="1:14">
      <c r="A49" s="67" t="s">
        <v>595</v>
      </c>
      <c r="D49" s="14"/>
      <c r="E49" s="14"/>
      <c r="F49" s="14"/>
      <c r="H49" s="69">
        <v>0</v>
      </c>
      <c r="J49" s="69">
        <v>0</v>
      </c>
      <c r="K49" s="69">
        <v>0</v>
      </c>
      <c r="M49" s="68">
        <v>0</v>
      </c>
      <c r="N49" s="68">
        <v>0</v>
      </c>
    </row>
    <row r="50" spans="1:14">
      <c r="A50" t="s">
        <v>225</v>
      </c>
      <c r="B50" t="s">
        <v>225</v>
      </c>
      <c r="D50" s="14"/>
      <c r="E50" s="14"/>
      <c r="F50" t="s">
        <v>225</v>
      </c>
      <c r="G50" t="s">
        <v>225</v>
      </c>
      <c r="H50" s="65">
        <v>0</v>
      </c>
      <c r="I50" s="65">
        <v>0</v>
      </c>
      <c r="K50" s="65">
        <v>0</v>
      </c>
      <c r="L50" s="66">
        <v>0</v>
      </c>
      <c r="M50" s="66">
        <v>0</v>
      </c>
      <c r="N50" s="66">
        <v>0</v>
      </c>
    </row>
    <row r="51" spans="1:14">
      <c r="A51" s="67" t="s">
        <v>230</v>
      </c>
      <c r="D51" s="14"/>
      <c r="E51" s="14"/>
      <c r="F51" s="14"/>
      <c r="H51" s="69">
        <v>3316839.01</v>
      </c>
      <c r="J51" s="69">
        <v>469.20190000000002</v>
      </c>
      <c r="K51" s="69">
        <v>1314716.808041295</v>
      </c>
      <c r="M51" s="68">
        <v>0.75719999999999998</v>
      </c>
      <c r="N51" s="68">
        <v>0.2026</v>
      </c>
    </row>
    <row r="52" spans="1:14">
      <c r="A52" s="67" t="s">
        <v>302</v>
      </c>
      <c r="D52" s="14"/>
      <c r="E52" s="14"/>
      <c r="F52" s="14"/>
      <c r="H52" s="69">
        <v>80600</v>
      </c>
      <c r="J52" s="69">
        <v>0</v>
      </c>
      <c r="K52" s="69">
        <v>43997.418030000001</v>
      </c>
      <c r="M52" s="68">
        <v>2.53E-2</v>
      </c>
      <c r="N52" s="68">
        <v>6.7999999999999996E-3</v>
      </c>
    </row>
    <row r="53" spans="1:14">
      <c r="A53" t="s">
        <v>596</v>
      </c>
      <c r="B53" t="s">
        <v>597</v>
      </c>
      <c r="C53" t="s">
        <v>410</v>
      </c>
      <c r="D53" t="s">
        <v>344</v>
      </c>
      <c r="E53" t="s">
        <v>598</v>
      </c>
      <c r="F53" t="s">
        <v>599</v>
      </c>
      <c r="G53" t="s">
        <v>105</v>
      </c>
      <c r="H53" s="65">
        <v>56850</v>
      </c>
      <c r="I53" s="65">
        <v>11613</v>
      </c>
      <c r="J53" s="65">
        <v>0</v>
      </c>
      <c r="K53" s="65">
        <v>21522.489030000001</v>
      </c>
      <c r="L53" s="66">
        <v>4.0000000000000002E-4</v>
      </c>
      <c r="M53" s="66">
        <v>1.24E-2</v>
      </c>
      <c r="N53" s="66">
        <v>3.3E-3</v>
      </c>
    </row>
    <row r="54" spans="1:14">
      <c r="A54" t="s">
        <v>600</v>
      </c>
      <c r="B54" t="s">
        <v>601</v>
      </c>
      <c r="C54" t="s">
        <v>602</v>
      </c>
      <c r="D54" t="s">
        <v>344</v>
      </c>
      <c r="E54" t="s">
        <v>603</v>
      </c>
      <c r="F54" t="s">
        <v>599</v>
      </c>
      <c r="G54" t="s">
        <v>105</v>
      </c>
      <c r="H54" s="65">
        <v>23750</v>
      </c>
      <c r="I54" s="65">
        <v>29028</v>
      </c>
      <c r="J54" s="65">
        <v>0</v>
      </c>
      <c r="K54" s="65">
        <v>22474.929</v>
      </c>
      <c r="L54" s="66">
        <v>4.0000000000000002E-4</v>
      </c>
      <c r="M54" s="66">
        <v>1.29E-2</v>
      </c>
      <c r="N54" s="66">
        <v>3.5000000000000001E-3</v>
      </c>
    </row>
    <row r="55" spans="1:14">
      <c r="A55" s="67" t="s">
        <v>303</v>
      </c>
      <c r="D55" s="14"/>
      <c r="E55" s="14"/>
      <c r="F55" s="14"/>
      <c r="H55" s="69">
        <v>3236239.01</v>
      </c>
      <c r="J55" s="69">
        <v>469.20190000000002</v>
      </c>
      <c r="K55" s="69">
        <v>1270719.390011295</v>
      </c>
      <c r="M55" s="68">
        <v>0.73180000000000001</v>
      </c>
      <c r="N55" s="68">
        <v>0.1958</v>
      </c>
    </row>
    <row r="56" spans="1:14">
      <c r="A56" t="s">
        <v>604</v>
      </c>
      <c r="B56" t="s">
        <v>605</v>
      </c>
      <c r="C56" t="s">
        <v>606</v>
      </c>
      <c r="D56" t="s">
        <v>344</v>
      </c>
      <c r="E56" t="s">
        <v>607</v>
      </c>
      <c r="F56" t="s">
        <v>608</v>
      </c>
      <c r="G56" t="s">
        <v>112</v>
      </c>
      <c r="H56" s="65">
        <v>215000</v>
      </c>
      <c r="I56" s="65">
        <v>300.60000000000002</v>
      </c>
      <c r="J56" s="65">
        <v>0</v>
      </c>
      <c r="K56" s="65">
        <v>2919.7443330000001</v>
      </c>
      <c r="L56" s="66">
        <v>0</v>
      </c>
      <c r="M56" s="66">
        <v>1.6999999999999999E-3</v>
      </c>
      <c r="N56" s="66">
        <v>4.0000000000000002E-4</v>
      </c>
    </row>
    <row r="57" spans="1:14">
      <c r="A57" t="s">
        <v>609</v>
      </c>
      <c r="B57" t="s">
        <v>610</v>
      </c>
      <c r="C57" t="s">
        <v>410</v>
      </c>
      <c r="D57" t="s">
        <v>344</v>
      </c>
      <c r="E57" t="s">
        <v>611</v>
      </c>
      <c r="F57" t="s">
        <v>608</v>
      </c>
      <c r="G57" t="s">
        <v>105</v>
      </c>
      <c r="H57" s="65">
        <v>125900</v>
      </c>
      <c r="I57" s="65">
        <v>14102</v>
      </c>
      <c r="J57" s="65">
        <v>0</v>
      </c>
      <c r="K57" s="65">
        <v>57879.402679999999</v>
      </c>
      <c r="L57" s="66">
        <v>0</v>
      </c>
      <c r="M57" s="66">
        <v>3.3300000000000003E-2</v>
      </c>
      <c r="N57" s="66">
        <v>8.8999999999999999E-3</v>
      </c>
    </row>
    <row r="58" spans="1:14">
      <c r="A58" t="s">
        <v>612</v>
      </c>
      <c r="B58" t="s">
        <v>613</v>
      </c>
      <c r="C58" t="s">
        <v>122</v>
      </c>
      <c r="D58" t="s">
        <v>344</v>
      </c>
      <c r="E58" t="s">
        <v>614</v>
      </c>
      <c r="F58" t="s">
        <v>470</v>
      </c>
      <c r="G58" t="s">
        <v>109</v>
      </c>
      <c r="H58" s="65">
        <v>83500</v>
      </c>
      <c r="I58" s="65">
        <v>5937</v>
      </c>
      <c r="J58" s="65">
        <v>0</v>
      </c>
      <c r="K58" s="65">
        <v>19208.914145999999</v>
      </c>
      <c r="L58" s="66">
        <v>1E-4</v>
      </c>
      <c r="M58" s="66">
        <v>1.11E-2</v>
      </c>
      <c r="N58" s="66">
        <v>3.0000000000000001E-3</v>
      </c>
    </row>
    <row r="59" spans="1:14">
      <c r="A59" t="s">
        <v>615</v>
      </c>
      <c r="B59" t="s">
        <v>616</v>
      </c>
      <c r="C59" t="s">
        <v>410</v>
      </c>
      <c r="D59" t="s">
        <v>344</v>
      </c>
      <c r="E59" t="s">
        <v>617</v>
      </c>
      <c r="F59" t="s">
        <v>470</v>
      </c>
      <c r="G59" t="s">
        <v>105</v>
      </c>
      <c r="H59" s="65">
        <v>61000</v>
      </c>
      <c r="I59" s="65">
        <v>5273</v>
      </c>
      <c r="J59" s="65">
        <v>0</v>
      </c>
      <c r="K59" s="65">
        <v>10485.8878</v>
      </c>
      <c r="L59" s="66">
        <v>5.0000000000000001E-4</v>
      </c>
      <c r="M59" s="66">
        <v>6.0000000000000001E-3</v>
      </c>
      <c r="N59" s="66">
        <v>1.6000000000000001E-3</v>
      </c>
    </row>
    <row r="60" spans="1:14">
      <c r="A60" t="s">
        <v>618</v>
      </c>
      <c r="B60" t="s">
        <v>619</v>
      </c>
      <c r="C60" t="s">
        <v>122</v>
      </c>
      <c r="D60" t="s">
        <v>344</v>
      </c>
      <c r="E60" t="s">
        <v>620</v>
      </c>
      <c r="F60" t="s">
        <v>470</v>
      </c>
      <c r="G60" t="s">
        <v>109</v>
      </c>
      <c r="H60" s="65">
        <v>61250.01</v>
      </c>
      <c r="I60" s="65">
        <v>4936.4999999999918</v>
      </c>
      <c r="J60" s="65">
        <v>0</v>
      </c>
      <c r="K60" s="65">
        <v>11715.871410295</v>
      </c>
      <c r="L60" s="66">
        <v>0</v>
      </c>
      <c r="M60" s="66">
        <v>6.7000000000000002E-3</v>
      </c>
      <c r="N60" s="66">
        <v>1.8E-3</v>
      </c>
    </row>
    <row r="61" spans="1:14">
      <c r="A61" t="s">
        <v>621</v>
      </c>
      <c r="B61" t="s">
        <v>622</v>
      </c>
      <c r="C61" t="s">
        <v>410</v>
      </c>
      <c r="D61" t="s">
        <v>344</v>
      </c>
      <c r="E61" t="s">
        <v>623</v>
      </c>
      <c r="F61" t="s">
        <v>470</v>
      </c>
      <c r="G61" t="s">
        <v>105</v>
      </c>
      <c r="H61" s="65">
        <v>30250</v>
      </c>
      <c r="I61" s="65">
        <v>23382</v>
      </c>
      <c r="J61" s="65">
        <v>0</v>
      </c>
      <c r="K61" s="65">
        <v>23058.159299999999</v>
      </c>
      <c r="L61" s="66">
        <v>0</v>
      </c>
      <c r="M61" s="66">
        <v>1.3299999999999999E-2</v>
      </c>
      <c r="N61" s="66">
        <v>3.5999999999999999E-3</v>
      </c>
    </row>
    <row r="62" spans="1:14">
      <c r="A62" t="s">
        <v>624</v>
      </c>
      <c r="B62" t="s">
        <v>625</v>
      </c>
      <c r="C62" t="s">
        <v>410</v>
      </c>
      <c r="D62" t="s">
        <v>344</v>
      </c>
      <c r="E62" t="s">
        <v>626</v>
      </c>
      <c r="F62" t="s">
        <v>425</v>
      </c>
      <c r="G62" t="s">
        <v>105</v>
      </c>
      <c r="H62" s="65">
        <v>6800</v>
      </c>
      <c r="I62" s="65">
        <v>87497</v>
      </c>
      <c r="J62" s="65">
        <v>0</v>
      </c>
      <c r="K62" s="65">
        <v>19396.33496</v>
      </c>
      <c r="L62" s="66">
        <v>0</v>
      </c>
      <c r="M62" s="66">
        <v>1.12E-2</v>
      </c>
      <c r="N62" s="66">
        <v>3.0000000000000001E-3</v>
      </c>
    </row>
    <row r="63" spans="1:14">
      <c r="A63" t="s">
        <v>627</v>
      </c>
      <c r="B63" t="s">
        <v>628</v>
      </c>
      <c r="C63" t="s">
        <v>410</v>
      </c>
      <c r="D63" t="s">
        <v>344</v>
      </c>
      <c r="E63" t="s">
        <v>629</v>
      </c>
      <c r="F63" t="s">
        <v>425</v>
      </c>
      <c r="G63" t="s">
        <v>105</v>
      </c>
      <c r="H63" s="65">
        <v>18750</v>
      </c>
      <c r="I63" s="65">
        <v>36509</v>
      </c>
      <c r="J63" s="65">
        <v>0</v>
      </c>
      <c r="K63" s="65">
        <v>22316.126250000001</v>
      </c>
      <c r="L63" s="66">
        <v>0</v>
      </c>
      <c r="M63" s="66">
        <v>1.29E-2</v>
      </c>
      <c r="N63" s="66">
        <v>3.3999999999999998E-3</v>
      </c>
    </row>
    <row r="64" spans="1:14">
      <c r="A64" t="s">
        <v>630</v>
      </c>
      <c r="B64" t="s">
        <v>631</v>
      </c>
      <c r="C64" t="s">
        <v>122</v>
      </c>
      <c r="D64" t="s">
        <v>344</v>
      </c>
      <c r="E64" t="s">
        <v>632</v>
      </c>
      <c r="F64" t="s">
        <v>633</v>
      </c>
      <c r="G64" t="s">
        <v>200</v>
      </c>
      <c r="H64" s="65">
        <v>256000</v>
      </c>
      <c r="I64" s="65">
        <v>21900</v>
      </c>
      <c r="J64" s="65">
        <v>0</v>
      </c>
      <c r="K64" s="65">
        <v>21337.9584</v>
      </c>
      <c r="L64" s="66">
        <v>5.0000000000000001E-4</v>
      </c>
      <c r="M64" s="66">
        <v>1.23E-2</v>
      </c>
      <c r="N64" s="66">
        <v>3.3E-3</v>
      </c>
    </row>
    <row r="65" spans="1:14">
      <c r="A65" t="s">
        <v>634</v>
      </c>
      <c r="B65" t="s">
        <v>635</v>
      </c>
      <c r="C65" t="s">
        <v>122</v>
      </c>
      <c r="D65" t="s">
        <v>344</v>
      </c>
      <c r="E65" t="s">
        <v>636</v>
      </c>
      <c r="F65" t="s">
        <v>637</v>
      </c>
      <c r="G65" t="s">
        <v>199</v>
      </c>
      <c r="H65" s="65">
        <v>182000</v>
      </c>
      <c r="I65" s="65">
        <v>11522</v>
      </c>
      <c r="J65" s="65">
        <v>0</v>
      </c>
      <c r="K65" s="65">
        <v>74066.181280000004</v>
      </c>
      <c r="L65" s="66">
        <v>1E-4</v>
      </c>
      <c r="M65" s="66">
        <v>4.2700000000000002E-2</v>
      </c>
      <c r="N65" s="66">
        <v>1.14E-2</v>
      </c>
    </row>
    <row r="66" spans="1:14">
      <c r="A66" t="s">
        <v>638</v>
      </c>
      <c r="B66" t="s">
        <v>639</v>
      </c>
      <c r="C66" t="s">
        <v>410</v>
      </c>
      <c r="D66" t="s">
        <v>344</v>
      </c>
      <c r="E66" t="s">
        <v>640</v>
      </c>
      <c r="F66" t="s">
        <v>474</v>
      </c>
      <c r="G66" t="s">
        <v>105</v>
      </c>
      <c r="H66" s="65">
        <v>81750</v>
      </c>
      <c r="I66" s="65">
        <v>7293</v>
      </c>
      <c r="J66" s="65">
        <v>0</v>
      </c>
      <c r="K66" s="65">
        <v>19436.209650000001</v>
      </c>
      <c r="L66" s="66">
        <v>1E-4</v>
      </c>
      <c r="M66" s="66">
        <v>1.12E-2</v>
      </c>
      <c r="N66" s="66">
        <v>3.0000000000000001E-3</v>
      </c>
    </row>
    <row r="67" spans="1:14">
      <c r="A67" t="s">
        <v>641</v>
      </c>
      <c r="B67" t="s">
        <v>642</v>
      </c>
      <c r="C67" t="s">
        <v>99</v>
      </c>
      <c r="D67" t="s">
        <v>344</v>
      </c>
      <c r="E67" t="s">
        <v>643</v>
      </c>
      <c r="F67" t="s">
        <v>644</v>
      </c>
      <c r="G67" t="s">
        <v>105</v>
      </c>
      <c r="H67" s="65">
        <v>22650</v>
      </c>
      <c r="I67" s="65">
        <v>34771</v>
      </c>
      <c r="J67" s="65">
        <v>0</v>
      </c>
      <c r="K67" s="65">
        <v>25674.558690000002</v>
      </c>
      <c r="L67" s="66">
        <v>0</v>
      </c>
      <c r="M67" s="66">
        <v>1.4800000000000001E-2</v>
      </c>
      <c r="N67" s="66">
        <v>4.0000000000000001E-3</v>
      </c>
    </row>
    <row r="68" spans="1:14">
      <c r="A68" t="s">
        <v>645</v>
      </c>
      <c r="B68" t="s">
        <v>646</v>
      </c>
      <c r="C68" t="s">
        <v>423</v>
      </c>
      <c r="D68" t="s">
        <v>344</v>
      </c>
      <c r="E68" t="s">
        <v>647</v>
      </c>
      <c r="F68" t="s">
        <v>644</v>
      </c>
      <c r="G68" t="s">
        <v>105</v>
      </c>
      <c r="H68" s="65">
        <v>14624</v>
      </c>
      <c r="I68" s="65">
        <v>178350</v>
      </c>
      <c r="J68" s="65">
        <v>0</v>
      </c>
      <c r="K68" s="65">
        <v>85027.007039999997</v>
      </c>
      <c r="L68" s="66">
        <v>1E-4</v>
      </c>
      <c r="M68" s="66">
        <v>4.9000000000000002E-2</v>
      </c>
      <c r="N68" s="66">
        <v>1.3100000000000001E-2</v>
      </c>
    </row>
    <row r="69" spans="1:14">
      <c r="A69" t="s">
        <v>648</v>
      </c>
      <c r="B69" t="s">
        <v>649</v>
      </c>
      <c r="C69" t="s">
        <v>602</v>
      </c>
      <c r="D69" t="s">
        <v>344</v>
      </c>
      <c r="E69" t="s">
        <v>650</v>
      </c>
      <c r="F69" t="s">
        <v>651</v>
      </c>
      <c r="G69" t="s">
        <v>105</v>
      </c>
      <c r="H69" s="65">
        <v>23890</v>
      </c>
      <c r="I69" s="65">
        <v>199</v>
      </c>
      <c r="J69" s="65">
        <v>0</v>
      </c>
      <c r="K69" s="65">
        <v>154.98398599999999</v>
      </c>
      <c r="L69" s="66">
        <v>2.9999999999999997E-4</v>
      </c>
      <c r="M69" s="66">
        <v>1E-4</v>
      </c>
      <c r="N69" s="66">
        <v>0</v>
      </c>
    </row>
    <row r="70" spans="1:14">
      <c r="A70" t="s">
        <v>652</v>
      </c>
      <c r="B70" t="s">
        <v>653</v>
      </c>
      <c r="C70" t="s">
        <v>410</v>
      </c>
      <c r="D70" t="s">
        <v>344</v>
      </c>
      <c r="E70" t="s">
        <v>654</v>
      </c>
      <c r="F70" t="s">
        <v>651</v>
      </c>
      <c r="G70" t="s">
        <v>105</v>
      </c>
      <c r="H70" s="65">
        <v>255000</v>
      </c>
      <c r="I70" s="65">
        <v>3916</v>
      </c>
      <c r="J70" s="65">
        <v>0</v>
      </c>
      <c r="K70" s="65">
        <v>32553.707999999999</v>
      </c>
      <c r="L70" s="66">
        <v>0</v>
      </c>
      <c r="M70" s="66">
        <v>1.8700000000000001E-2</v>
      </c>
      <c r="N70" s="66">
        <v>5.0000000000000001E-3</v>
      </c>
    </row>
    <row r="71" spans="1:14">
      <c r="A71" t="s">
        <v>655</v>
      </c>
      <c r="B71" t="s">
        <v>656</v>
      </c>
      <c r="C71" t="s">
        <v>657</v>
      </c>
      <c r="D71" t="s">
        <v>344</v>
      </c>
      <c r="E71" t="s">
        <v>658</v>
      </c>
      <c r="F71" t="s">
        <v>651</v>
      </c>
      <c r="G71" t="s">
        <v>199</v>
      </c>
      <c r="H71" s="65">
        <v>25500</v>
      </c>
      <c r="I71" s="65">
        <v>34855</v>
      </c>
      <c r="J71" s="65">
        <v>0</v>
      </c>
      <c r="K71" s="65">
        <v>31392.504300000001</v>
      </c>
      <c r="L71" s="66">
        <v>0</v>
      </c>
      <c r="M71" s="66">
        <v>1.8100000000000002E-2</v>
      </c>
      <c r="N71" s="66">
        <v>4.7999999999999996E-3</v>
      </c>
    </row>
    <row r="72" spans="1:14">
      <c r="A72" t="s">
        <v>659</v>
      </c>
      <c r="B72" t="s">
        <v>660</v>
      </c>
      <c r="C72" t="s">
        <v>410</v>
      </c>
      <c r="D72" t="s">
        <v>344</v>
      </c>
      <c r="E72" t="s">
        <v>661</v>
      </c>
      <c r="F72" t="s">
        <v>447</v>
      </c>
      <c r="G72" t="s">
        <v>105</v>
      </c>
      <c r="H72" s="65">
        <v>41000</v>
      </c>
      <c r="I72" s="65">
        <v>16194</v>
      </c>
      <c r="J72" s="65">
        <v>0</v>
      </c>
      <c r="K72" s="65">
        <v>21644.900399999999</v>
      </c>
      <c r="L72" s="66">
        <v>1.6000000000000001E-3</v>
      </c>
      <c r="M72" s="66">
        <v>1.2500000000000001E-2</v>
      </c>
      <c r="N72" s="66">
        <v>3.3E-3</v>
      </c>
    </row>
    <row r="73" spans="1:14">
      <c r="A73" t="s">
        <v>662</v>
      </c>
      <c r="B73" t="s">
        <v>663</v>
      </c>
      <c r="C73" t="s">
        <v>410</v>
      </c>
      <c r="D73" t="s">
        <v>344</v>
      </c>
      <c r="E73" t="s">
        <v>664</v>
      </c>
      <c r="F73" t="s">
        <v>447</v>
      </c>
      <c r="G73" t="s">
        <v>105</v>
      </c>
      <c r="H73" s="65">
        <v>53380</v>
      </c>
      <c r="I73" s="65">
        <v>13048</v>
      </c>
      <c r="J73" s="65">
        <v>183.44837999999999</v>
      </c>
      <c r="K73" s="65">
        <v>22889.421404000001</v>
      </c>
      <c r="L73" s="66">
        <v>2.0000000000000001E-4</v>
      </c>
      <c r="M73" s="66">
        <v>1.32E-2</v>
      </c>
      <c r="N73" s="66">
        <v>3.5000000000000001E-3</v>
      </c>
    </row>
    <row r="74" spans="1:14">
      <c r="A74" t="s">
        <v>665</v>
      </c>
      <c r="B74" t="s">
        <v>666</v>
      </c>
      <c r="C74" t="s">
        <v>122</v>
      </c>
      <c r="D74" t="s">
        <v>344</v>
      </c>
      <c r="E74" t="s">
        <v>667</v>
      </c>
      <c r="F74" t="s">
        <v>668</v>
      </c>
      <c r="G74" t="s">
        <v>109</v>
      </c>
      <c r="H74" s="65">
        <v>186500</v>
      </c>
      <c r="I74" s="65">
        <v>3382</v>
      </c>
      <c r="J74" s="65">
        <v>0</v>
      </c>
      <c r="K74" s="65">
        <v>24440.029763999999</v>
      </c>
      <c r="L74" s="66">
        <v>1E-4</v>
      </c>
      <c r="M74" s="66">
        <v>1.41E-2</v>
      </c>
      <c r="N74" s="66">
        <v>3.8E-3</v>
      </c>
    </row>
    <row r="75" spans="1:14">
      <c r="A75" t="s">
        <v>669</v>
      </c>
      <c r="B75" t="s">
        <v>670</v>
      </c>
      <c r="C75" t="s">
        <v>410</v>
      </c>
      <c r="D75" t="s">
        <v>344</v>
      </c>
      <c r="E75" t="s">
        <v>671</v>
      </c>
      <c r="F75" t="s">
        <v>668</v>
      </c>
      <c r="G75" t="s">
        <v>105</v>
      </c>
      <c r="H75" s="65">
        <v>310000</v>
      </c>
      <c r="I75" s="65">
        <v>12016</v>
      </c>
      <c r="J75" s="65">
        <v>285.75351999999998</v>
      </c>
      <c r="K75" s="65">
        <v>121719.44951999999</v>
      </c>
      <c r="L75" s="66">
        <v>1E-4</v>
      </c>
      <c r="M75" s="66">
        <v>7.0099999999999996E-2</v>
      </c>
      <c r="N75" s="66">
        <v>1.8800000000000001E-2</v>
      </c>
    </row>
    <row r="76" spans="1:14">
      <c r="A76" t="s">
        <v>672</v>
      </c>
      <c r="B76" t="s">
        <v>673</v>
      </c>
      <c r="C76" t="s">
        <v>602</v>
      </c>
      <c r="D76" t="s">
        <v>344</v>
      </c>
      <c r="E76" t="s">
        <v>674</v>
      </c>
      <c r="F76" t="s">
        <v>599</v>
      </c>
      <c r="G76" t="s">
        <v>105</v>
      </c>
      <c r="H76" s="65">
        <v>39825</v>
      </c>
      <c r="I76" s="65">
        <v>9544</v>
      </c>
      <c r="J76" s="65">
        <v>0</v>
      </c>
      <c r="K76" s="65">
        <v>12390.92748</v>
      </c>
      <c r="L76" s="66">
        <v>1E-4</v>
      </c>
      <c r="M76" s="66">
        <v>7.1000000000000004E-3</v>
      </c>
      <c r="N76" s="66">
        <v>1.9E-3</v>
      </c>
    </row>
    <row r="77" spans="1:14">
      <c r="A77" t="s">
        <v>675</v>
      </c>
      <c r="B77" t="s">
        <v>676</v>
      </c>
      <c r="C77" t="s">
        <v>410</v>
      </c>
      <c r="D77" t="s">
        <v>344</v>
      </c>
      <c r="E77" t="s">
        <v>677</v>
      </c>
      <c r="F77" t="s">
        <v>599</v>
      </c>
      <c r="G77" t="s">
        <v>105</v>
      </c>
      <c r="H77" s="65">
        <v>95250</v>
      </c>
      <c r="I77" s="65">
        <v>22678</v>
      </c>
      <c r="J77" s="65">
        <v>0</v>
      </c>
      <c r="K77" s="65">
        <v>70418.591700000004</v>
      </c>
      <c r="L77" s="66">
        <v>0</v>
      </c>
      <c r="M77" s="66">
        <v>4.0599999999999997E-2</v>
      </c>
      <c r="N77" s="66">
        <v>1.09E-2</v>
      </c>
    </row>
    <row r="78" spans="1:14">
      <c r="A78" t="s">
        <v>678</v>
      </c>
      <c r="B78" t="s">
        <v>679</v>
      </c>
      <c r="C78" t="s">
        <v>410</v>
      </c>
      <c r="D78" t="s">
        <v>344</v>
      </c>
      <c r="E78" t="s">
        <v>680</v>
      </c>
      <c r="F78" t="s">
        <v>599</v>
      </c>
      <c r="G78" t="s">
        <v>105</v>
      </c>
      <c r="H78" s="65">
        <v>5140</v>
      </c>
      <c r="I78" s="65">
        <v>344016</v>
      </c>
      <c r="J78" s="65">
        <v>0</v>
      </c>
      <c r="K78" s="65">
        <v>57644.697024000001</v>
      </c>
      <c r="L78" s="66">
        <v>0</v>
      </c>
      <c r="M78" s="66">
        <v>3.32E-2</v>
      </c>
      <c r="N78" s="66">
        <v>8.8999999999999999E-3</v>
      </c>
    </row>
    <row r="79" spans="1:14">
      <c r="A79" t="s">
        <v>681</v>
      </c>
      <c r="B79" t="s">
        <v>682</v>
      </c>
      <c r="C79" t="s">
        <v>410</v>
      </c>
      <c r="D79" t="s">
        <v>344</v>
      </c>
      <c r="E79" t="s">
        <v>683</v>
      </c>
      <c r="F79" t="s">
        <v>599</v>
      </c>
      <c r="G79" t="s">
        <v>105</v>
      </c>
      <c r="H79" s="65">
        <v>26750</v>
      </c>
      <c r="I79" s="65">
        <v>14383</v>
      </c>
      <c r="J79" s="65">
        <v>0</v>
      </c>
      <c r="K79" s="65">
        <v>12542.69515</v>
      </c>
      <c r="L79" s="66">
        <v>1E-4</v>
      </c>
      <c r="M79" s="66">
        <v>7.1999999999999998E-3</v>
      </c>
      <c r="N79" s="66">
        <v>1.9E-3</v>
      </c>
    </row>
    <row r="80" spans="1:14">
      <c r="A80" t="s">
        <v>684</v>
      </c>
      <c r="B80" t="s">
        <v>685</v>
      </c>
      <c r="C80" t="s">
        <v>410</v>
      </c>
      <c r="D80" t="s">
        <v>344</v>
      </c>
      <c r="E80" t="s">
        <v>686</v>
      </c>
      <c r="F80" t="s">
        <v>599</v>
      </c>
      <c r="G80" t="s">
        <v>105</v>
      </c>
      <c r="H80" s="65">
        <v>141125</v>
      </c>
      <c r="I80" s="65">
        <v>27090</v>
      </c>
      <c r="J80" s="65">
        <v>0</v>
      </c>
      <c r="K80" s="65">
        <v>124632.28575</v>
      </c>
      <c r="L80" s="66">
        <v>0</v>
      </c>
      <c r="M80" s="66">
        <v>7.1800000000000003E-2</v>
      </c>
      <c r="N80" s="66">
        <v>1.9199999999999998E-2</v>
      </c>
    </row>
    <row r="81" spans="1:14">
      <c r="A81" t="s">
        <v>687</v>
      </c>
      <c r="B81" t="s">
        <v>688</v>
      </c>
      <c r="C81" t="s">
        <v>122</v>
      </c>
      <c r="D81" t="s">
        <v>344</v>
      </c>
      <c r="E81" t="s">
        <v>689</v>
      </c>
      <c r="F81" t="s">
        <v>599</v>
      </c>
      <c r="G81" t="s">
        <v>201</v>
      </c>
      <c r="H81" s="65">
        <v>7100</v>
      </c>
      <c r="I81" s="65">
        <v>6462000</v>
      </c>
      <c r="J81" s="65">
        <v>0</v>
      </c>
      <c r="K81" s="65">
        <v>13533.741395999999</v>
      </c>
      <c r="L81" s="66">
        <v>1E-4</v>
      </c>
      <c r="M81" s="66">
        <v>7.7999999999999996E-3</v>
      </c>
      <c r="N81" s="66">
        <v>2.0999999999999999E-3</v>
      </c>
    </row>
    <row r="82" spans="1:14">
      <c r="A82" t="s">
        <v>690</v>
      </c>
      <c r="B82" t="s">
        <v>691</v>
      </c>
      <c r="C82" t="s">
        <v>410</v>
      </c>
      <c r="D82" t="s">
        <v>344</v>
      </c>
      <c r="E82" t="s">
        <v>692</v>
      </c>
      <c r="F82" t="s">
        <v>599</v>
      </c>
      <c r="G82" t="s">
        <v>105</v>
      </c>
      <c r="H82" s="65">
        <v>37300</v>
      </c>
      <c r="I82" s="65">
        <v>37105</v>
      </c>
      <c r="J82" s="65">
        <v>0</v>
      </c>
      <c r="K82" s="65">
        <v>45118.937899999997</v>
      </c>
      <c r="L82" s="66">
        <v>4.0000000000000002E-4</v>
      </c>
      <c r="M82" s="66">
        <v>2.5999999999999999E-2</v>
      </c>
      <c r="N82" s="66">
        <v>7.0000000000000001E-3</v>
      </c>
    </row>
    <row r="83" spans="1:14">
      <c r="A83" t="s">
        <v>693</v>
      </c>
      <c r="B83" t="s">
        <v>694</v>
      </c>
      <c r="C83" t="s">
        <v>602</v>
      </c>
      <c r="D83" t="s">
        <v>344</v>
      </c>
      <c r="E83" t="s">
        <v>695</v>
      </c>
      <c r="F83" t="s">
        <v>599</v>
      </c>
      <c r="G83" t="s">
        <v>105</v>
      </c>
      <c r="H83" s="65">
        <v>9249</v>
      </c>
      <c r="I83" s="65">
        <v>17702</v>
      </c>
      <c r="J83" s="65">
        <v>0</v>
      </c>
      <c r="K83" s="65">
        <v>5337.4610148000002</v>
      </c>
      <c r="L83" s="66">
        <v>1E-4</v>
      </c>
      <c r="M83" s="66">
        <v>3.0999999999999999E-3</v>
      </c>
      <c r="N83" s="66">
        <v>8.0000000000000004E-4</v>
      </c>
    </row>
    <row r="84" spans="1:14">
      <c r="A84" t="s">
        <v>696</v>
      </c>
      <c r="B84" t="s">
        <v>697</v>
      </c>
      <c r="C84" t="s">
        <v>410</v>
      </c>
      <c r="D84" t="s">
        <v>344</v>
      </c>
      <c r="E84" t="s">
        <v>698</v>
      </c>
      <c r="F84" t="s">
        <v>599</v>
      </c>
      <c r="G84" t="s">
        <v>202</v>
      </c>
      <c r="H84" s="65">
        <v>110000</v>
      </c>
      <c r="I84" s="65">
        <v>58400</v>
      </c>
      <c r="J84" s="65">
        <v>0</v>
      </c>
      <c r="K84" s="65">
        <v>26967.952000000001</v>
      </c>
      <c r="L84" s="66">
        <v>0</v>
      </c>
      <c r="M84" s="66">
        <v>1.55E-2</v>
      </c>
      <c r="N84" s="66">
        <v>4.1999999999999997E-3</v>
      </c>
    </row>
    <row r="85" spans="1:14">
      <c r="A85" t="s">
        <v>699</v>
      </c>
      <c r="B85" t="s">
        <v>700</v>
      </c>
      <c r="C85" t="s">
        <v>410</v>
      </c>
      <c r="D85" t="s">
        <v>344</v>
      </c>
      <c r="E85" t="s">
        <v>701</v>
      </c>
      <c r="F85" t="s">
        <v>702</v>
      </c>
      <c r="G85" t="s">
        <v>105</v>
      </c>
      <c r="H85" s="65">
        <v>189700</v>
      </c>
      <c r="I85" s="65">
        <v>13696</v>
      </c>
      <c r="J85" s="65">
        <v>0</v>
      </c>
      <c r="K85" s="65">
        <v>84699.077120000002</v>
      </c>
      <c r="L85" s="66">
        <v>0</v>
      </c>
      <c r="M85" s="66">
        <v>4.8800000000000003E-2</v>
      </c>
      <c r="N85" s="66">
        <v>1.3100000000000001E-2</v>
      </c>
    </row>
    <row r="86" spans="1:14">
      <c r="A86" t="s">
        <v>703</v>
      </c>
      <c r="B86" t="s">
        <v>704</v>
      </c>
      <c r="C86" t="s">
        <v>410</v>
      </c>
      <c r="D86" t="s">
        <v>344</v>
      </c>
      <c r="E86" t="s">
        <v>705</v>
      </c>
      <c r="F86" t="s">
        <v>702</v>
      </c>
      <c r="G86" t="s">
        <v>105</v>
      </c>
      <c r="H86" s="65">
        <v>28650</v>
      </c>
      <c r="I86" s="65">
        <v>20390</v>
      </c>
      <c r="J86" s="65">
        <v>0</v>
      </c>
      <c r="K86" s="65">
        <v>19044.056100000002</v>
      </c>
      <c r="L86" s="66">
        <v>1E-4</v>
      </c>
      <c r="M86" s="66">
        <v>1.0999999999999999E-2</v>
      </c>
      <c r="N86" s="66">
        <v>2.8999999999999998E-3</v>
      </c>
    </row>
    <row r="87" spans="1:14">
      <c r="A87" t="s">
        <v>706</v>
      </c>
      <c r="B87" t="s">
        <v>707</v>
      </c>
      <c r="C87" t="s">
        <v>410</v>
      </c>
      <c r="D87" t="s">
        <v>344</v>
      </c>
      <c r="E87" t="s">
        <v>708</v>
      </c>
      <c r="F87" t="s">
        <v>702</v>
      </c>
      <c r="G87" t="s">
        <v>105</v>
      </c>
      <c r="H87" s="65">
        <v>49500</v>
      </c>
      <c r="I87" s="65">
        <v>23819</v>
      </c>
      <c r="J87" s="65">
        <v>0</v>
      </c>
      <c r="K87" s="65">
        <v>38436.720300000001</v>
      </c>
      <c r="L87" s="66">
        <v>2.9999999999999997E-4</v>
      </c>
      <c r="M87" s="66">
        <v>2.2100000000000002E-2</v>
      </c>
      <c r="N87" s="66">
        <v>5.8999999999999999E-3</v>
      </c>
    </row>
    <row r="88" spans="1:14">
      <c r="A88" t="s">
        <v>709</v>
      </c>
      <c r="B88" t="s">
        <v>710</v>
      </c>
      <c r="C88" t="s">
        <v>410</v>
      </c>
      <c r="D88" t="s">
        <v>344</v>
      </c>
      <c r="E88" t="s">
        <v>711</v>
      </c>
      <c r="F88" t="s">
        <v>702</v>
      </c>
      <c r="G88" t="s">
        <v>105</v>
      </c>
      <c r="H88" s="65">
        <v>6406</v>
      </c>
      <c r="I88" s="65">
        <v>250632</v>
      </c>
      <c r="J88" s="65">
        <v>0</v>
      </c>
      <c r="K88" s="65">
        <v>52340.884099199997</v>
      </c>
      <c r="L88" s="66">
        <v>0</v>
      </c>
      <c r="M88" s="66">
        <v>3.0099999999999998E-2</v>
      </c>
      <c r="N88" s="66">
        <v>8.0999999999999996E-3</v>
      </c>
    </row>
    <row r="89" spans="1:14">
      <c r="A89" t="s">
        <v>712</v>
      </c>
      <c r="B89" t="s">
        <v>713</v>
      </c>
      <c r="C89" t="s">
        <v>410</v>
      </c>
      <c r="D89" t="s">
        <v>344</v>
      </c>
      <c r="E89" t="s">
        <v>714</v>
      </c>
      <c r="F89" t="s">
        <v>702</v>
      </c>
      <c r="G89" t="s">
        <v>105</v>
      </c>
      <c r="H89" s="65">
        <v>79000</v>
      </c>
      <c r="I89" s="65">
        <v>9722</v>
      </c>
      <c r="J89" s="65">
        <v>0</v>
      </c>
      <c r="K89" s="65">
        <v>25038.038799999998</v>
      </c>
      <c r="L89" s="66">
        <v>1E-4</v>
      </c>
      <c r="M89" s="66">
        <v>1.44E-2</v>
      </c>
      <c r="N89" s="66">
        <v>3.8999999999999998E-3</v>
      </c>
    </row>
    <row r="90" spans="1:14">
      <c r="A90" t="s">
        <v>715</v>
      </c>
      <c r="B90" t="s">
        <v>716</v>
      </c>
      <c r="C90" t="s">
        <v>122</v>
      </c>
      <c r="D90" t="s">
        <v>344</v>
      </c>
      <c r="E90" t="s">
        <v>717</v>
      </c>
      <c r="F90" t="s">
        <v>718</v>
      </c>
      <c r="G90" t="s">
        <v>105</v>
      </c>
      <c r="H90" s="65">
        <v>256000</v>
      </c>
      <c r="I90" s="65">
        <v>1548</v>
      </c>
      <c r="J90" s="65">
        <v>0</v>
      </c>
      <c r="K90" s="65">
        <v>12918.988799999999</v>
      </c>
      <c r="L90" s="66">
        <v>2.9999999999999997E-4</v>
      </c>
      <c r="M90" s="66">
        <v>7.4000000000000003E-3</v>
      </c>
      <c r="N90" s="66">
        <v>2E-3</v>
      </c>
    </row>
    <row r="91" spans="1:14">
      <c r="A91" t="s">
        <v>719</v>
      </c>
      <c r="B91" t="s">
        <v>720</v>
      </c>
      <c r="C91" t="s">
        <v>423</v>
      </c>
      <c r="D91" t="s">
        <v>344</v>
      </c>
      <c r="E91" t="s">
        <v>721</v>
      </c>
      <c r="F91" t="s">
        <v>591</v>
      </c>
      <c r="G91" t="s">
        <v>109</v>
      </c>
      <c r="H91" s="65">
        <v>100500</v>
      </c>
      <c r="I91" s="65">
        <v>5736</v>
      </c>
      <c r="J91" s="65">
        <v>0</v>
      </c>
      <c r="K91" s="65">
        <v>22336.982064</v>
      </c>
      <c r="L91" s="66">
        <v>1E-4</v>
      </c>
      <c r="M91" s="66">
        <v>1.29E-2</v>
      </c>
      <c r="N91" s="66">
        <v>3.3999999999999998E-3</v>
      </c>
    </row>
    <row r="92" spans="1:14">
      <c r="A92" s="81" t="s">
        <v>232</v>
      </c>
      <c r="D92" s="14"/>
      <c r="E92" s="14"/>
      <c r="F92" s="14"/>
    </row>
    <row r="93" spans="1:14">
      <c r="A93" s="81" t="s">
        <v>296</v>
      </c>
      <c r="D93" s="14"/>
      <c r="E93" s="14"/>
      <c r="F93" s="14"/>
    </row>
    <row r="94" spans="1:14">
      <c r="A94" s="81" t="s">
        <v>297</v>
      </c>
      <c r="D94" s="14"/>
      <c r="E94" s="14"/>
      <c r="F94" s="14"/>
    </row>
    <row r="95" spans="1:14">
      <c r="A95" s="81" t="s">
        <v>298</v>
      </c>
      <c r="D95" s="14"/>
      <c r="E95" s="14"/>
      <c r="F95" s="14"/>
    </row>
    <row r="96" spans="1:14">
      <c r="A96" s="81" t="s">
        <v>299</v>
      </c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4.1406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6537500</v>
      </c>
      <c r="H10" s="7"/>
      <c r="I10" s="63">
        <v>0</v>
      </c>
      <c r="J10" s="63">
        <v>555793.50745000003</v>
      </c>
      <c r="K10" s="7"/>
      <c r="L10" s="64">
        <v>1</v>
      </c>
      <c r="M10" s="64">
        <v>8.5599999999999996E-2</v>
      </c>
      <c r="N10" s="30"/>
      <c r="BG10" s="14"/>
      <c r="BH10" s="16"/>
      <c r="BJ10" s="14"/>
    </row>
    <row r="11" spans="1:62">
      <c r="A11" s="67" t="s">
        <v>203</v>
      </c>
      <c r="C11" s="14"/>
      <c r="D11" s="14"/>
      <c r="E11" s="14"/>
      <c r="F11" s="14"/>
      <c r="G11" s="69">
        <v>2486000</v>
      </c>
      <c r="I11" s="69">
        <v>0</v>
      </c>
      <c r="J11" s="69">
        <v>168674.84</v>
      </c>
      <c r="L11" s="68">
        <v>0.30349999999999999</v>
      </c>
      <c r="M11" s="68">
        <v>2.5999999999999999E-2</v>
      </c>
    </row>
    <row r="12" spans="1:62">
      <c r="A12" s="67" t="s">
        <v>722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723</v>
      </c>
      <c r="C14" s="14"/>
      <c r="D14" s="14"/>
      <c r="E14" s="14"/>
      <c r="F14" s="14"/>
      <c r="G14" s="69">
        <v>2486000</v>
      </c>
      <c r="I14" s="69">
        <v>0</v>
      </c>
      <c r="J14" s="69">
        <v>168674.84</v>
      </c>
      <c r="L14" s="68">
        <v>0.30349999999999999</v>
      </c>
      <c r="M14" s="68">
        <v>2.5999999999999999E-2</v>
      </c>
    </row>
    <row r="15" spans="1:62">
      <c r="A15" t="s">
        <v>724</v>
      </c>
      <c r="B15" t="s">
        <v>725</v>
      </c>
      <c r="C15" t="s">
        <v>99</v>
      </c>
      <c r="D15" t="s">
        <v>726</v>
      </c>
      <c r="E15" t="s">
        <v>727</v>
      </c>
      <c r="F15" t="s">
        <v>101</v>
      </c>
      <c r="G15" s="65">
        <v>2206000</v>
      </c>
      <c r="H15" s="65">
        <v>5754</v>
      </c>
      <c r="I15" s="65">
        <v>0</v>
      </c>
      <c r="J15" s="65">
        <v>126933.24</v>
      </c>
      <c r="K15" s="66">
        <v>9.0499999999999997E-2</v>
      </c>
      <c r="L15" s="66">
        <v>0.22839999999999999</v>
      </c>
      <c r="M15" s="66">
        <v>1.9599999999999999E-2</v>
      </c>
    </row>
    <row r="16" spans="1:62">
      <c r="A16" t="s">
        <v>728</v>
      </c>
      <c r="B16" t="s">
        <v>729</v>
      </c>
      <c r="C16" t="s">
        <v>99</v>
      </c>
      <c r="D16" t="s">
        <v>730</v>
      </c>
      <c r="E16" t="s">
        <v>727</v>
      </c>
      <c r="F16" t="s">
        <v>105</v>
      </c>
      <c r="G16" s="65">
        <v>24000</v>
      </c>
      <c r="H16" s="65">
        <v>28430</v>
      </c>
      <c r="I16" s="65">
        <v>0</v>
      </c>
      <c r="J16" s="65">
        <v>6823.2</v>
      </c>
      <c r="K16" s="66">
        <v>8.3999999999999995E-3</v>
      </c>
      <c r="L16" s="66">
        <v>1.23E-2</v>
      </c>
      <c r="M16" s="66">
        <v>1.1000000000000001E-3</v>
      </c>
    </row>
    <row r="17" spans="1:13">
      <c r="A17" t="s">
        <v>731</v>
      </c>
      <c r="B17" t="s">
        <v>732</v>
      </c>
      <c r="C17" t="s">
        <v>99</v>
      </c>
      <c r="D17" t="s">
        <v>730</v>
      </c>
      <c r="E17" t="s">
        <v>727</v>
      </c>
      <c r="F17" t="s">
        <v>101</v>
      </c>
      <c r="G17" s="65">
        <v>256000</v>
      </c>
      <c r="H17" s="65">
        <v>13640</v>
      </c>
      <c r="I17" s="65">
        <v>0</v>
      </c>
      <c r="J17" s="65">
        <v>34918.400000000001</v>
      </c>
      <c r="K17" s="66">
        <v>7.1999999999999998E-3</v>
      </c>
      <c r="L17" s="66">
        <v>6.2799999999999995E-2</v>
      </c>
      <c r="M17" s="66">
        <v>5.4000000000000003E-3</v>
      </c>
    </row>
    <row r="18" spans="1:13">
      <c r="A18" s="67" t="s">
        <v>733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734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225</v>
      </c>
      <c r="B21" t="s">
        <v>225</v>
      </c>
      <c r="C21" s="14"/>
      <c r="D21" s="14"/>
      <c r="E21" t="s">
        <v>225</v>
      </c>
      <c r="F21" t="s">
        <v>225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407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735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230</v>
      </c>
      <c r="C26" s="14"/>
      <c r="D26" s="14"/>
      <c r="E26" s="14"/>
      <c r="F26" s="14"/>
      <c r="G26" s="69">
        <v>4051500</v>
      </c>
      <c r="I26" s="69">
        <v>0</v>
      </c>
      <c r="J26" s="69">
        <v>387118.66745000001</v>
      </c>
      <c r="L26" s="68">
        <v>0.69650000000000001</v>
      </c>
      <c r="M26" s="68">
        <v>5.96E-2</v>
      </c>
    </row>
    <row r="27" spans="1:13">
      <c r="A27" s="67" t="s">
        <v>736</v>
      </c>
      <c r="C27" s="14"/>
      <c r="D27" s="14"/>
      <c r="E27" s="14"/>
      <c r="F27" s="14"/>
      <c r="G27" s="69">
        <v>3164000</v>
      </c>
      <c r="I27" s="69">
        <v>0</v>
      </c>
      <c r="J27" s="69">
        <v>277276.43119999999</v>
      </c>
      <c r="L27" s="68">
        <v>0.49890000000000001</v>
      </c>
      <c r="M27" s="68">
        <v>4.2700000000000002E-2</v>
      </c>
    </row>
    <row r="28" spans="1:13">
      <c r="A28" t="s">
        <v>737</v>
      </c>
      <c r="B28" t="s">
        <v>738</v>
      </c>
      <c r="C28" t="s">
        <v>410</v>
      </c>
      <c r="D28" t="s">
        <v>626</v>
      </c>
      <c r="E28" t="s">
        <v>727</v>
      </c>
      <c r="F28" t="s">
        <v>105</v>
      </c>
      <c r="G28" s="65">
        <v>324000</v>
      </c>
      <c r="H28" s="65">
        <v>9318</v>
      </c>
      <c r="I28" s="65">
        <v>0</v>
      </c>
      <c r="J28" s="65">
        <v>98420.443199999994</v>
      </c>
      <c r="K28" s="66">
        <v>0</v>
      </c>
      <c r="L28" s="66">
        <v>0.17710000000000001</v>
      </c>
      <c r="M28" s="66">
        <v>1.52E-2</v>
      </c>
    </row>
    <row r="29" spans="1:13">
      <c r="A29" t="s">
        <v>739</v>
      </c>
      <c r="B29" t="s">
        <v>740</v>
      </c>
      <c r="C29" t="s">
        <v>445</v>
      </c>
      <c r="D29" t="s">
        <v>741</v>
      </c>
      <c r="E29" t="s">
        <v>727</v>
      </c>
      <c r="F29" t="s">
        <v>105</v>
      </c>
      <c r="G29" s="65">
        <v>800000</v>
      </c>
      <c r="H29" s="65">
        <v>1925</v>
      </c>
      <c r="I29" s="65">
        <v>0</v>
      </c>
      <c r="J29" s="65">
        <v>50204</v>
      </c>
      <c r="K29" s="66">
        <v>4.0000000000000002E-4</v>
      </c>
      <c r="L29" s="66">
        <v>9.0300000000000005E-2</v>
      </c>
      <c r="M29" s="66">
        <v>7.7000000000000002E-3</v>
      </c>
    </row>
    <row r="30" spans="1:13">
      <c r="A30" t="s">
        <v>742</v>
      </c>
      <c r="B30" t="s">
        <v>743</v>
      </c>
      <c r="C30" t="s">
        <v>606</v>
      </c>
      <c r="D30" t="s">
        <v>744</v>
      </c>
      <c r="E30" t="s">
        <v>727</v>
      </c>
      <c r="F30" t="s">
        <v>105</v>
      </c>
      <c r="G30" s="65">
        <v>2040000</v>
      </c>
      <c r="H30" s="65">
        <v>1934.5</v>
      </c>
      <c r="I30" s="65">
        <v>0</v>
      </c>
      <c r="J30" s="65">
        <v>128651.988</v>
      </c>
      <c r="K30" s="66">
        <v>1.1000000000000001E-3</v>
      </c>
      <c r="L30" s="66">
        <v>0.23150000000000001</v>
      </c>
      <c r="M30" s="66">
        <v>1.9800000000000002E-2</v>
      </c>
    </row>
    <row r="31" spans="1:13">
      <c r="A31" s="67" t="s">
        <v>745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225</v>
      </c>
      <c r="B32" t="s">
        <v>225</v>
      </c>
      <c r="C32" s="14"/>
      <c r="D32" s="14"/>
      <c r="E32" t="s">
        <v>225</v>
      </c>
      <c r="F32" t="s">
        <v>225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407</v>
      </c>
      <c r="C33" s="14"/>
      <c r="D33" s="14"/>
      <c r="E33" s="14"/>
      <c r="F33" s="14"/>
      <c r="G33" s="69">
        <v>887500</v>
      </c>
      <c r="I33" s="69">
        <v>0</v>
      </c>
      <c r="J33" s="69">
        <v>109842.23625</v>
      </c>
      <c r="L33" s="68">
        <v>0.1976</v>
      </c>
      <c r="M33" s="68">
        <v>1.6899999999999998E-2</v>
      </c>
    </row>
    <row r="34" spans="1:13">
      <c r="A34" t="s">
        <v>746</v>
      </c>
      <c r="B34" t="s">
        <v>747</v>
      </c>
      <c r="C34" t="s">
        <v>606</v>
      </c>
      <c r="D34" t="s">
        <v>748</v>
      </c>
      <c r="E34" t="s">
        <v>727</v>
      </c>
      <c r="F34" t="s">
        <v>105</v>
      </c>
      <c r="G34" s="65">
        <v>887500</v>
      </c>
      <c r="H34" s="65">
        <v>3796.5</v>
      </c>
      <c r="I34" s="65">
        <v>0</v>
      </c>
      <c r="J34" s="65">
        <v>109842.23625</v>
      </c>
      <c r="K34" s="66">
        <v>1E-3</v>
      </c>
      <c r="L34" s="66">
        <v>0.1976</v>
      </c>
      <c r="M34" s="66">
        <v>1.6899999999999998E-2</v>
      </c>
    </row>
    <row r="35" spans="1:13">
      <c r="A35" s="67" t="s">
        <v>735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225</v>
      </c>
      <c r="B36" t="s">
        <v>225</v>
      </c>
      <c r="C36" s="14"/>
      <c r="D36" s="14"/>
      <c r="E36" t="s">
        <v>225</v>
      </c>
      <c r="F36" t="s">
        <v>225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81" t="s">
        <v>232</v>
      </c>
      <c r="C37" s="14"/>
      <c r="D37" s="14"/>
      <c r="E37" s="14"/>
      <c r="F37" s="14"/>
    </row>
    <row r="38" spans="1:13">
      <c r="A38" s="81" t="s">
        <v>296</v>
      </c>
      <c r="C38" s="14"/>
      <c r="D38" s="14"/>
      <c r="E38" s="14"/>
      <c r="F38" s="14"/>
    </row>
    <row r="39" spans="1:13">
      <c r="A39" s="81" t="s">
        <v>297</v>
      </c>
      <c r="C39" s="14"/>
      <c r="D39" s="14"/>
      <c r="E39" s="14"/>
      <c r="F39" s="14"/>
    </row>
    <row r="40" spans="1:13">
      <c r="A40" s="81" t="s">
        <v>298</v>
      </c>
      <c r="C40" s="14"/>
      <c r="D40" s="14"/>
      <c r="E40" s="14"/>
      <c r="F40" s="14"/>
    </row>
    <row r="41" spans="1:13">
      <c r="A41" s="81" t="s">
        <v>299</v>
      </c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44716131.109999999</v>
      </c>
      <c r="J10" s="7"/>
      <c r="K10" s="63">
        <v>395205.15042336727</v>
      </c>
      <c r="L10" s="7"/>
      <c r="M10" s="64">
        <v>1</v>
      </c>
      <c r="N10" s="64">
        <v>6.0900000000000003E-2</v>
      </c>
      <c r="O10" s="30"/>
      <c r="BF10" s="14"/>
      <c r="BG10" s="16"/>
      <c r="BH10" s="14"/>
      <c r="BL10" s="14"/>
    </row>
    <row r="11" spans="1:64">
      <c r="A11" s="67" t="s">
        <v>203</v>
      </c>
      <c r="B11" s="14"/>
      <c r="C11" s="14"/>
      <c r="D11" s="14"/>
      <c r="I11" s="69">
        <v>42750000</v>
      </c>
      <c r="K11" s="69">
        <v>57594.224999999999</v>
      </c>
      <c r="M11" s="68">
        <v>0.1457</v>
      </c>
      <c r="N11" s="68">
        <v>8.8999999999999999E-3</v>
      </c>
    </row>
    <row r="12" spans="1:64">
      <c r="A12" s="67" t="s">
        <v>749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H13" t="s">
        <v>225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750</v>
      </c>
      <c r="B14" s="14"/>
      <c r="C14" s="14"/>
      <c r="D14" s="14"/>
      <c r="I14" s="69">
        <v>42750000</v>
      </c>
      <c r="K14" s="69">
        <v>57594.224999999999</v>
      </c>
      <c r="M14" s="68">
        <v>0.1457</v>
      </c>
      <c r="N14" s="68">
        <v>8.8999999999999999E-3</v>
      </c>
    </row>
    <row r="15" spans="1:64">
      <c r="A15" t="s">
        <v>751</v>
      </c>
      <c r="B15" t="s">
        <v>752</v>
      </c>
      <c r="C15" t="s">
        <v>99</v>
      </c>
      <c r="D15" t="s">
        <v>753</v>
      </c>
      <c r="E15" t="s">
        <v>754</v>
      </c>
      <c r="F15" t="s">
        <v>755</v>
      </c>
      <c r="G15" t="s">
        <v>209</v>
      </c>
      <c r="H15" t="s">
        <v>101</v>
      </c>
      <c r="I15" s="65">
        <v>23750000</v>
      </c>
      <c r="J15" s="65">
        <v>148.87</v>
      </c>
      <c r="K15" s="65">
        <v>35356.625</v>
      </c>
      <c r="L15" s="66">
        <v>0</v>
      </c>
      <c r="M15" s="66">
        <v>8.9499999999999996E-2</v>
      </c>
      <c r="N15" s="66">
        <v>5.4000000000000003E-3</v>
      </c>
    </row>
    <row r="16" spans="1:64">
      <c r="A16" t="s">
        <v>756</v>
      </c>
      <c r="B16" t="s">
        <v>757</v>
      </c>
      <c r="C16" t="s">
        <v>99</v>
      </c>
      <c r="D16" t="s">
        <v>753</v>
      </c>
      <c r="E16" t="s">
        <v>754</v>
      </c>
      <c r="F16" t="s">
        <v>758</v>
      </c>
      <c r="G16" t="s">
        <v>209</v>
      </c>
      <c r="H16" t="s">
        <v>101</v>
      </c>
      <c r="I16" s="65">
        <v>19000000</v>
      </c>
      <c r="J16" s="65">
        <v>117.04</v>
      </c>
      <c r="K16" s="65">
        <v>22237.599999999999</v>
      </c>
      <c r="L16" s="66">
        <v>0</v>
      </c>
      <c r="M16" s="66">
        <v>5.6300000000000003E-2</v>
      </c>
      <c r="N16" s="66">
        <v>3.3999999999999998E-3</v>
      </c>
    </row>
    <row r="17" spans="1:14">
      <c r="A17" s="67" t="s">
        <v>91</v>
      </c>
      <c r="B17" s="14"/>
      <c r="C17" s="14"/>
      <c r="D17" s="14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225</v>
      </c>
      <c r="B18" t="s">
        <v>225</v>
      </c>
      <c r="C18" s="14"/>
      <c r="D18" s="14"/>
      <c r="E18" t="s">
        <v>225</v>
      </c>
      <c r="F18" t="s">
        <v>225</v>
      </c>
      <c r="H18" t="s">
        <v>225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407</v>
      </c>
      <c r="B19" s="14"/>
      <c r="C19" s="14"/>
      <c r="D19" s="14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H20" t="s">
        <v>225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230</v>
      </c>
      <c r="B21" s="14"/>
      <c r="C21" s="14"/>
      <c r="D21" s="14"/>
      <c r="I21" s="69">
        <v>1966131.11</v>
      </c>
      <c r="K21" s="69">
        <v>337610.9254233673</v>
      </c>
      <c r="M21" s="68">
        <v>0.85429999999999995</v>
      </c>
      <c r="N21" s="68">
        <v>5.1999999999999998E-2</v>
      </c>
    </row>
    <row r="22" spans="1:14">
      <c r="A22" s="67" t="s">
        <v>749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H23" t="s">
        <v>225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750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H25" t="s">
        <v>225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91</v>
      </c>
      <c r="B26" s="14"/>
      <c r="C26" s="14"/>
      <c r="D26" s="14"/>
      <c r="I26" s="69">
        <v>1966131.11</v>
      </c>
      <c r="K26" s="69">
        <v>337610.9254233673</v>
      </c>
      <c r="M26" s="68">
        <v>0.85429999999999995</v>
      </c>
      <c r="N26" s="68">
        <v>5.1999999999999998E-2</v>
      </c>
    </row>
    <row r="27" spans="1:14">
      <c r="A27" t="s">
        <v>759</v>
      </c>
      <c r="B27" t="s">
        <v>760</v>
      </c>
      <c r="C27" t="s">
        <v>122</v>
      </c>
      <c r="D27" t="s">
        <v>761</v>
      </c>
      <c r="E27" t="s">
        <v>727</v>
      </c>
      <c r="F27" t="s">
        <v>225</v>
      </c>
      <c r="G27" t="s">
        <v>762</v>
      </c>
      <c r="H27" t="s">
        <v>105</v>
      </c>
      <c r="I27" s="65">
        <v>100000</v>
      </c>
      <c r="J27" s="65">
        <v>3676</v>
      </c>
      <c r="K27" s="65">
        <v>11983.76</v>
      </c>
      <c r="L27" s="66">
        <v>1E-4</v>
      </c>
      <c r="M27" s="66">
        <v>3.0300000000000001E-2</v>
      </c>
      <c r="N27" s="66">
        <v>1.8E-3</v>
      </c>
    </row>
    <row r="28" spans="1:14">
      <c r="A28" t="s">
        <v>763</v>
      </c>
      <c r="B28" t="s">
        <v>764</v>
      </c>
      <c r="C28" t="s">
        <v>122</v>
      </c>
      <c r="D28" t="s">
        <v>765</v>
      </c>
      <c r="E28" t="s">
        <v>727</v>
      </c>
      <c r="F28" t="s">
        <v>225</v>
      </c>
      <c r="G28" t="s">
        <v>762</v>
      </c>
      <c r="H28" t="s">
        <v>105</v>
      </c>
      <c r="I28" s="65">
        <v>21500</v>
      </c>
      <c r="J28" s="65">
        <v>19248</v>
      </c>
      <c r="K28" s="65">
        <v>13490.923199999999</v>
      </c>
      <c r="L28" s="66">
        <v>0</v>
      </c>
      <c r="M28" s="66">
        <v>3.4099999999999998E-2</v>
      </c>
      <c r="N28" s="66">
        <v>2.0999999999999999E-3</v>
      </c>
    </row>
    <row r="29" spans="1:14">
      <c r="A29" t="s">
        <v>766</v>
      </c>
      <c r="B29" t="s">
        <v>767</v>
      </c>
      <c r="C29" t="s">
        <v>122</v>
      </c>
      <c r="D29" t="s">
        <v>768</v>
      </c>
      <c r="E29" t="s">
        <v>727</v>
      </c>
      <c r="F29" t="s">
        <v>225</v>
      </c>
      <c r="G29" t="s">
        <v>762</v>
      </c>
      <c r="H29" t="s">
        <v>105</v>
      </c>
      <c r="I29" s="65">
        <v>2150</v>
      </c>
      <c r="J29" s="65">
        <v>154517</v>
      </c>
      <c r="K29" s="65">
        <v>10830.096530000001</v>
      </c>
      <c r="L29" s="66">
        <v>0</v>
      </c>
      <c r="M29" s="66">
        <v>2.7400000000000001E-2</v>
      </c>
      <c r="N29" s="66">
        <v>1.6999999999999999E-3</v>
      </c>
    </row>
    <row r="30" spans="1:14">
      <c r="A30" t="s">
        <v>769</v>
      </c>
      <c r="B30" t="s">
        <v>770</v>
      </c>
      <c r="C30" t="s">
        <v>122</v>
      </c>
      <c r="D30" t="s">
        <v>771</v>
      </c>
      <c r="E30" t="s">
        <v>727</v>
      </c>
      <c r="F30" t="s">
        <v>225</v>
      </c>
      <c r="G30" t="s">
        <v>762</v>
      </c>
      <c r="H30" t="s">
        <v>109</v>
      </c>
      <c r="I30" s="65">
        <v>120000</v>
      </c>
      <c r="J30" s="65">
        <v>6006</v>
      </c>
      <c r="K30" s="65">
        <v>27926.458559999999</v>
      </c>
      <c r="L30" s="66">
        <v>1E-4</v>
      </c>
      <c r="M30" s="66">
        <v>7.0699999999999999E-2</v>
      </c>
      <c r="N30" s="66">
        <v>4.3E-3</v>
      </c>
    </row>
    <row r="31" spans="1:14">
      <c r="A31" t="s">
        <v>772</v>
      </c>
      <c r="B31" t="s">
        <v>773</v>
      </c>
      <c r="C31" t="s">
        <v>122</v>
      </c>
      <c r="D31" t="s">
        <v>771</v>
      </c>
      <c r="E31" t="s">
        <v>727</v>
      </c>
      <c r="F31" t="s">
        <v>225</v>
      </c>
      <c r="G31" t="s">
        <v>762</v>
      </c>
      <c r="H31" t="s">
        <v>201</v>
      </c>
      <c r="I31" s="65">
        <v>225000</v>
      </c>
      <c r="J31" s="65">
        <v>193300</v>
      </c>
      <c r="K31" s="65">
        <v>12829.417649999999</v>
      </c>
      <c r="L31" s="66">
        <v>0</v>
      </c>
      <c r="M31" s="66">
        <v>3.2500000000000001E-2</v>
      </c>
      <c r="N31" s="66">
        <v>2E-3</v>
      </c>
    </row>
    <row r="32" spans="1:14">
      <c r="A32" t="s">
        <v>774</v>
      </c>
      <c r="B32" t="s">
        <v>775</v>
      </c>
      <c r="C32" t="s">
        <v>122</v>
      </c>
      <c r="D32" t="s">
        <v>776</v>
      </c>
      <c r="E32" t="s">
        <v>727</v>
      </c>
      <c r="F32" t="s">
        <v>225</v>
      </c>
      <c r="G32" t="s">
        <v>762</v>
      </c>
      <c r="H32" t="s">
        <v>105</v>
      </c>
      <c r="I32" s="65">
        <v>3295</v>
      </c>
      <c r="J32" s="65">
        <v>201800</v>
      </c>
      <c r="K32" s="65">
        <v>21676.750599999999</v>
      </c>
      <c r="L32" s="66">
        <v>0</v>
      </c>
      <c r="M32" s="66">
        <v>5.4800000000000001E-2</v>
      </c>
      <c r="N32" s="66">
        <v>3.3E-3</v>
      </c>
    </row>
    <row r="33" spans="1:14">
      <c r="A33" t="s">
        <v>777</v>
      </c>
      <c r="B33" t="s">
        <v>778</v>
      </c>
      <c r="C33" t="s">
        <v>410</v>
      </c>
      <c r="D33" t="s">
        <v>779</v>
      </c>
      <c r="E33" t="s">
        <v>727</v>
      </c>
      <c r="F33" t="s">
        <v>225</v>
      </c>
      <c r="G33" t="s">
        <v>762</v>
      </c>
      <c r="H33" t="s">
        <v>199</v>
      </c>
      <c r="I33" s="65">
        <v>7750</v>
      </c>
      <c r="J33" s="65">
        <v>35550</v>
      </c>
      <c r="K33" s="65">
        <v>9731.1015000000007</v>
      </c>
      <c r="L33" s="66">
        <v>0</v>
      </c>
      <c r="M33" s="66">
        <v>2.46E-2</v>
      </c>
      <c r="N33" s="66">
        <v>1.5E-3</v>
      </c>
    </row>
    <row r="34" spans="1:14">
      <c r="A34" t="s">
        <v>780</v>
      </c>
      <c r="B34" t="s">
        <v>781</v>
      </c>
      <c r="C34" t="s">
        <v>122</v>
      </c>
      <c r="D34" t="s">
        <v>782</v>
      </c>
      <c r="E34" t="s">
        <v>727</v>
      </c>
      <c r="F34" t="s">
        <v>225</v>
      </c>
      <c r="G34" t="s">
        <v>762</v>
      </c>
      <c r="H34" t="s">
        <v>105</v>
      </c>
      <c r="I34" s="65">
        <v>350405.14</v>
      </c>
      <c r="J34" s="65">
        <v>2272.6400000000035</v>
      </c>
      <c r="K34" s="65">
        <v>25960.838438249</v>
      </c>
      <c r="L34" s="66">
        <v>2.0000000000000001E-4</v>
      </c>
      <c r="M34" s="66">
        <v>6.5699999999999995E-2</v>
      </c>
      <c r="N34" s="66">
        <v>4.0000000000000001E-3</v>
      </c>
    </row>
    <row r="35" spans="1:14">
      <c r="A35" t="s">
        <v>783</v>
      </c>
      <c r="B35" t="s">
        <v>784</v>
      </c>
      <c r="C35" t="s">
        <v>122</v>
      </c>
      <c r="D35" t="s">
        <v>785</v>
      </c>
      <c r="E35" t="s">
        <v>727</v>
      </c>
      <c r="F35" t="s">
        <v>225</v>
      </c>
      <c r="G35" t="s">
        <v>762</v>
      </c>
      <c r="H35" t="s">
        <v>112</v>
      </c>
      <c r="I35" s="65">
        <v>470000</v>
      </c>
      <c r="J35" s="65">
        <v>615.20000000000005</v>
      </c>
      <c r="K35" s="65">
        <v>13062.658487999999</v>
      </c>
      <c r="L35" s="66">
        <v>4.0000000000000002E-4</v>
      </c>
      <c r="M35" s="66">
        <v>3.3099999999999997E-2</v>
      </c>
      <c r="N35" s="66">
        <v>2E-3</v>
      </c>
    </row>
    <row r="36" spans="1:14">
      <c r="A36" t="s">
        <v>786</v>
      </c>
      <c r="B36" t="s">
        <v>787</v>
      </c>
      <c r="C36" t="s">
        <v>122</v>
      </c>
      <c r="D36" s="14"/>
      <c r="E36" t="s">
        <v>788</v>
      </c>
      <c r="F36" t="s">
        <v>225</v>
      </c>
      <c r="G36" t="s">
        <v>762</v>
      </c>
      <c r="H36" t="s">
        <v>105</v>
      </c>
      <c r="I36" s="65">
        <v>22000</v>
      </c>
      <c r="J36" s="65">
        <v>18739</v>
      </c>
      <c r="K36" s="65">
        <v>13439.6108</v>
      </c>
      <c r="L36" s="66">
        <v>0</v>
      </c>
      <c r="M36" s="66">
        <v>3.4000000000000002E-2</v>
      </c>
      <c r="N36" s="66">
        <v>2.0999999999999999E-3</v>
      </c>
    </row>
    <row r="37" spans="1:14">
      <c r="A37" t="s">
        <v>789</v>
      </c>
      <c r="B37" t="s">
        <v>790</v>
      </c>
      <c r="C37" t="s">
        <v>122</v>
      </c>
      <c r="D37" t="s">
        <v>791</v>
      </c>
      <c r="E37" t="s">
        <v>727</v>
      </c>
      <c r="F37" t="s">
        <v>225</v>
      </c>
      <c r="G37" t="s">
        <v>762</v>
      </c>
      <c r="H37" t="s">
        <v>105</v>
      </c>
      <c r="I37" s="65">
        <v>110000</v>
      </c>
      <c r="J37" s="65">
        <v>15181.87</v>
      </c>
      <c r="K37" s="65">
        <v>54442.185819999999</v>
      </c>
      <c r="L37" s="66">
        <v>0</v>
      </c>
      <c r="M37" s="66">
        <v>0.13780000000000001</v>
      </c>
      <c r="N37" s="66">
        <v>8.3999999999999995E-3</v>
      </c>
    </row>
    <row r="38" spans="1:14">
      <c r="A38" t="s">
        <v>792</v>
      </c>
      <c r="B38" t="s">
        <v>793</v>
      </c>
      <c r="C38" t="s">
        <v>122</v>
      </c>
      <c r="D38" t="s">
        <v>794</v>
      </c>
      <c r="E38" t="s">
        <v>727</v>
      </c>
      <c r="F38" t="s">
        <v>225</v>
      </c>
      <c r="G38" t="s">
        <v>762</v>
      </c>
      <c r="H38" t="s">
        <v>105</v>
      </c>
      <c r="I38" s="65">
        <v>218500</v>
      </c>
      <c r="J38" s="65">
        <v>1987.6</v>
      </c>
      <c r="K38" s="65">
        <v>14157.87356</v>
      </c>
      <c r="L38" s="66">
        <v>2.0000000000000001E-4</v>
      </c>
      <c r="M38" s="66">
        <v>3.5799999999999998E-2</v>
      </c>
      <c r="N38" s="66">
        <v>2.2000000000000001E-3</v>
      </c>
    </row>
    <row r="39" spans="1:14">
      <c r="A39" t="s">
        <v>795</v>
      </c>
      <c r="B39" t="s">
        <v>796</v>
      </c>
      <c r="C39" t="s">
        <v>122</v>
      </c>
      <c r="D39" t="s">
        <v>797</v>
      </c>
      <c r="E39" t="s">
        <v>727</v>
      </c>
      <c r="F39" t="s">
        <v>225</v>
      </c>
      <c r="G39" t="s">
        <v>762</v>
      </c>
      <c r="H39" t="s">
        <v>109</v>
      </c>
      <c r="I39" s="65">
        <v>14000</v>
      </c>
      <c r="J39" s="65">
        <v>11430</v>
      </c>
      <c r="K39" s="65">
        <v>6200.45496</v>
      </c>
      <c r="L39" s="66">
        <v>0</v>
      </c>
      <c r="M39" s="66">
        <v>1.5699999999999999E-2</v>
      </c>
      <c r="N39" s="66">
        <v>1E-3</v>
      </c>
    </row>
    <row r="40" spans="1:14">
      <c r="A40" t="s">
        <v>798</v>
      </c>
      <c r="B40" t="s">
        <v>799</v>
      </c>
      <c r="C40" t="s">
        <v>122</v>
      </c>
      <c r="D40" t="s">
        <v>800</v>
      </c>
      <c r="E40" t="s">
        <v>727</v>
      </c>
      <c r="F40" t="s">
        <v>225</v>
      </c>
      <c r="G40" t="s">
        <v>762</v>
      </c>
      <c r="H40" t="s">
        <v>105</v>
      </c>
      <c r="I40" s="65">
        <v>32725</v>
      </c>
      <c r="J40" s="65">
        <v>29517</v>
      </c>
      <c r="K40" s="65">
        <v>31489.768694999999</v>
      </c>
      <c r="L40" s="66">
        <v>0</v>
      </c>
      <c r="M40" s="66">
        <v>7.9699999999999993E-2</v>
      </c>
      <c r="N40" s="66">
        <v>4.8999999999999998E-3</v>
      </c>
    </row>
    <row r="41" spans="1:14">
      <c r="A41" t="s">
        <v>801</v>
      </c>
      <c r="B41" t="s">
        <v>802</v>
      </c>
      <c r="C41" t="s">
        <v>122</v>
      </c>
      <c r="D41" t="s">
        <v>800</v>
      </c>
      <c r="E41" t="s">
        <v>727</v>
      </c>
      <c r="F41" t="s">
        <v>225</v>
      </c>
      <c r="G41" t="s">
        <v>762</v>
      </c>
      <c r="H41" t="s">
        <v>105</v>
      </c>
      <c r="I41" s="65">
        <v>113750</v>
      </c>
      <c r="J41" s="65">
        <v>16136</v>
      </c>
      <c r="K41" s="65">
        <v>59836.322</v>
      </c>
      <c r="L41" s="66">
        <v>0</v>
      </c>
      <c r="M41" s="66">
        <v>0.15140000000000001</v>
      </c>
      <c r="N41" s="66">
        <v>9.1999999999999998E-3</v>
      </c>
    </row>
    <row r="42" spans="1:14">
      <c r="A42" t="s">
        <v>803</v>
      </c>
      <c r="B42" t="s">
        <v>804</v>
      </c>
      <c r="C42" t="s">
        <v>122</v>
      </c>
      <c r="D42" t="s">
        <v>805</v>
      </c>
      <c r="E42" t="s">
        <v>727</v>
      </c>
      <c r="F42" t="s">
        <v>225</v>
      </c>
      <c r="G42" t="s">
        <v>762</v>
      </c>
      <c r="H42" t="s">
        <v>105</v>
      </c>
      <c r="I42" s="65">
        <v>155055.97</v>
      </c>
      <c r="J42" s="65">
        <v>2087.65</v>
      </c>
      <c r="K42" s="65">
        <v>10552.704622118301</v>
      </c>
      <c r="L42" s="66">
        <v>2.0000000000000001E-4</v>
      </c>
      <c r="M42" s="66">
        <v>2.6700000000000002E-2</v>
      </c>
      <c r="N42" s="66">
        <v>1.6000000000000001E-3</v>
      </c>
    </row>
    <row r="43" spans="1:14">
      <c r="A43" s="67" t="s">
        <v>407</v>
      </c>
      <c r="B43" s="14"/>
      <c r="C43" s="14"/>
      <c r="D43" s="14"/>
      <c r="I43" s="69">
        <v>0</v>
      </c>
      <c r="K43" s="69">
        <v>0</v>
      </c>
      <c r="M43" s="68">
        <v>0</v>
      </c>
      <c r="N43" s="68">
        <v>0</v>
      </c>
    </row>
    <row r="44" spans="1:14">
      <c r="A44" t="s">
        <v>225</v>
      </c>
      <c r="B44" t="s">
        <v>225</v>
      </c>
      <c r="C44" s="14"/>
      <c r="D44" s="14"/>
      <c r="E44" t="s">
        <v>225</v>
      </c>
      <c r="F44" t="s">
        <v>225</v>
      </c>
      <c r="H44" t="s">
        <v>225</v>
      </c>
      <c r="I44" s="65">
        <v>0</v>
      </c>
      <c r="J44" s="65">
        <v>0</v>
      </c>
      <c r="K44" s="65">
        <v>0</v>
      </c>
      <c r="L44" s="66">
        <v>0</v>
      </c>
      <c r="M44" s="66">
        <v>0</v>
      </c>
      <c r="N44" s="66">
        <v>0</v>
      </c>
    </row>
    <row r="45" spans="1:14">
      <c r="A45" s="81" t="s">
        <v>232</v>
      </c>
      <c r="B45" s="14"/>
      <c r="C45" s="14"/>
      <c r="D45" s="14"/>
    </row>
    <row r="46" spans="1:14">
      <c r="A46" s="81" t="s">
        <v>296</v>
      </c>
      <c r="B46" s="14"/>
      <c r="C46" s="14"/>
      <c r="D46" s="14"/>
    </row>
    <row r="47" spans="1:14">
      <c r="A47" s="81" t="s">
        <v>297</v>
      </c>
      <c r="B47" s="14"/>
      <c r="C47" s="14"/>
      <c r="D47" s="14"/>
    </row>
    <row r="48" spans="1:14">
      <c r="A48" s="81" t="s">
        <v>298</v>
      </c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203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806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225</v>
      </c>
      <c r="B13" t="s">
        <v>225</v>
      </c>
      <c r="C13" s="14"/>
      <c r="D13" t="s">
        <v>225</v>
      </c>
      <c r="E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230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807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225</v>
      </c>
      <c r="B16" t="s">
        <v>225</v>
      </c>
      <c r="C16" s="14"/>
      <c r="D16" t="s">
        <v>225</v>
      </c>
      <c r="E16" t="s">
        <v>225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1" t="s">
        <v>232</v>
      </c>
      <c r="C17" s="14"/>
      <c r="D17" s="14"/>
    </row>
    <row r="18" spans="1:4">
      <c r="A18" s="81" t="s">
        <v>296</v>
      </c>
      <c r="C18" s="14"/>
      <c r="D18" s="14"/>
    </row>
    <row r="19" spans="1:4">
      <c r="A19" s="81" t="s">
        <v>297</v>
      </c>
      <c r="C19" s="14"/>
      <c r="D19" s="14"/>
    </row>
    <row r="20" spans="1:4">
      <c r="A20" s="81" t="s">
        <v>298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2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1.40331264E-2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203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808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225</v>
      </c>
      <c r="B13" t="s">
        <v>225</v>
      </c>
      <c r="C13" s="14"/>
      <c r="D13" t="s">
        <v>225</v>
      </c>
      <c r="E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809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225</v>
      </c>
      <c r="B15" t="s">
        <v>225</v>
      </c>
      <c r="C15" s="14"/>
      <c r="D15" t="s">
        <v>225</v>
      </c>
      <c r="E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810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407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s="14"/>
      <c r="D19" t="s">
        <v>225</v>
      </c>
      <c r="E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230</v>
      </c>
      <c r="B20" s="14"/>
      <c r="C20" s="14"/>
      <c r="D20" s="14"/>
      <c r="F20" s="69">
        <v>0</v>
      </c>
      <c r="H20" s="69">
        <v>1.40331264E-2</v>
      </c>
      <c r="J20" s="68">
        <v>1</v>
      </c>
      <c r="K20" s="68">
        <v>0</v>
      </c>
    </row>
    <row r="21" spans="1:11">
      <c r="A21" s="67" t="s">
        <v>808</v>
      </c>
      <c r="B21" s="14"/>
      <c r="C21" s="14"/>
      <c r="D21" s="14"/>
      <c r="F21" s="69">
        <v>0</v>
      </c>
      <c r="H21" s="69">
        <v>1.40331264E-2</v>
      </c>
      <c r="J21" s="68">
        <v>1</v>
      </c>
      <c r="K21" s="68">
        <v>0</v>
      </c>
    </row>
    <row r="22" spans="1:11">
      <c r="A22" t="s">
        <v>811</v>
      </c>
      <c r="B22" t="s">
        <v>812</v>
      </c>
      <c r="C22" t="s">
        <v>122</v>
      </c>
      <c r="D22" t="s">
        <v>788</v>
      </c>
      <c r="E22" t="s">
        <v>105</v>
      </c>
      <c r="F22" s="65">
        <v>-188800</v>
      </c>
      <c r="G22" s="65">
        <v>1.4300000000000001E-3</v>
      </c>
      <c r="H22" s="65">
        <v>-8.8014783999999999E-3</v>
      </c>
      <c r="I22" s="66">
        <v>0</v>
      </c>
      <c r="J22" s="66">
        <v>-0.62719999999999998</v>
      </c>
      <c r="K22" s="66">
        <v>0</v>
      </c>
    </row>
    <row r="23" spans="1:11">
      <c r="A23" t="s">
        <v>813</v>
      </c>
      <c r="B23" t="s">
        <v>814</v>
      </c>
      <c r="C23" t="s">
        <v>122</v>
      </c>
      <c r="D23" t="s">
        <v>788</v>
      </c>
      <c r="E23" t="s">
        <v>105</v>
      </c>
      <c r="F23" s="65">
        <v>188800</v>
      </c>
      <c r="G23" s="65">
        <v>3.7100000000000002E-3</v>
      </c>
      <c r="H23" s="65">
        <v>2.2834604800000002E-2</v>
      </c>
      <c r="I23" s="66">
        <v>0</v>
      </c>
      <c r="J23" s="66">
        <v>1.6272</v>
      </c>
      <c r="K23" s="66">
        <v>0</v>
      </c>
    </row>
    <row r="24" spans="1:11">
      <c r="A24" s="67" t="s">
        <v>815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225</v>
      </c>
      <c r="B25" t="s">
        <v>225</v>
      </c>
      <c r="C25" s="14"/>
      <c r="D25" t="s">
        <v>225</v>
      </c>
      <c r="E25" t="s">
        <v>225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810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225</v>
      </c>
      <c r="B27" t="s">
        <v>225</v>
      </c>
      <c r="C27" s="14"/>
      <c r="D27" t="s">
        <v>225</v>
      </c>
      <c r="E27" t="s">
        <v>225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816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225</v>
      </c>
      <c r="B29" t="s">
        <v>225</v>
      </c>
      <c r="C29" s="14"/>
      <c r="D29" t="s">
        <v>225</v>
      </c>
      <c r="E29" t="s">
        <v>225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407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225</v>
      </c>
      <c r="B31" t="s">
        <v>225</v>
      </c>
      <c r="C31" s="14"/>
      <c r="D31" t="s">
        <v>225</v>
      </c>
      <c r="E31" t="s">
        <v>225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1" t="s">
        <v>232</v>
      </c>
      <c r="B32" s="14"/>
      <c r="C32" s="14"/>
      <c r="D32" s="14"/>
    </row>
    <row r="33" spans="1:4">
      <c r="A33" s="81" t="s">
        <v>296</v>
      </c>
      <c r="B33" s="14"/>
      <c r="C33" s="14"/>
      <c r="D33" s="14"/>
    </row>
    <row r="34" spans="1:4">
      <c r="A34" s="81" t="s">
        <v>297</v>
      </c>
      <c r="B34" s="14"/>
      <c r="C34" s="14"/>
      <c r="D34" s="14"/>
    </row>
    <row r="35" spans="1:4">
      <c r="A35" s="81" t="s">
        <v>298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C5" s="14" t="s">
        <v>99</v>
      </c>
      <c r="BE5" s="14" t="s">
        <v>100</v>
      </c>
      <c r="BG5" s="16" t="s">
        <v>101</v>
      </c>
    </row>
    <row r="6" spans="1:59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3935879.94</v>
      </c>
      <c r="G10" s="22"/>
      <c r="H10" s="63">
        <v>13679.469258471276</v>
      </c>
      <c r="I10" s="64">
        <v>1</v>
      </c>
      <c r="J10" s="64">
        <v>2.0999999999999999E-3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203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225</v>
      </c>
      <c r="B12" t="s">
        <v>225</v>
      </c>
      <c r="C12" s="16"/>
      <c r="D12" t="s">
        <v>225</v>
      </c>
      <c r="E12" t="s">
        <v>225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230</v>
      </c>
      <c r="B13" s="16"/>
      <c r="C13" s="16"/>
      <c r="D13" s="16"/>
      <c r="E13" s="16"/>
      <c r="F13" s="69">
        <v>3935879.94</v>
      </c>
      <c r="G13" s="16"/>
      <c r="H13" s="69">
        <v>13679.469258471276</v>
      </c>
      <c r="I13" s="68">
        <v>1</v>
      </c>
      <c r="J13" s="68">
        <v>2.0999999999999999E-3</v>
      </c>
      <c r="BE13" s="14" t="s">
        <v>125</v>
      </c>
    </row>
    <row r="14" spans="1:59">
      <c r="A14" t="s">
        <v>817</v>
      </c>
      <c r="B14" t="s">
        <v>818</v>
      </c>
      <c r="C14" t="s">
        <v>122</v>
      </c>
      <c r="D14" t="s">
        <v>788</v>
      </c>
      <c r="E14" t="s">
        <v>202</v>
      </c>
      <c r="F14" s="65">
        <v>-299700</v>
      </c>
      <c r="G14" s="65">
        <v>100</v>
      </c>
      <c r="H14" s="65">
        <v>-125.81406</v>
      </c>
      <c r="I14" s="66">
        <v>-9.1999999999999998E-3</v>
      </c>
      <c r="J14" s="66">
        <v>0</v>
      </c>
      <c r="BE14" s="14" t="s">
        <v>126</v>
      </c>
    </row>
    <row r="15" spans="1:59">
      <c r="A15" t="s">
        <v>819</v>
      </c>
      <c r="B15" t="s">
        <v>820</v>
      </c>
      <c r="C15" t="s">
        <v>122</v>
      </c>
      <c r="D15" t="s">
        <v>788</v>
      </c>
      <c r="E15" t="s">
        <v>105</v>
      </c>
      <c r="F15" s="65">
        <v>2082425.94</v>
      </c>
      <c r="G15" s="65">
        <v>100</v>
      </c>
      <c r="H15" s="65">
        <v>6788.7085643999999</v>
      </c>
      <c r="I15" s="66">
        <v>0.49630000000000002</v>
      </c>
      <c r="J15" s="66">
        <v>1E-3</v>
      </c>
      <c r="BE15" s="14" t="s">
        <v>127</v>
      </c>
    </row>
    <row r="16" spans="1:59">
      <c r="A16" t="s">
        <v>821</v>
      </c>
      <c r="B16" t="s">
        <v>822</v>
      </c>
      <c r="C16" t="s">
        <v>122</v>
      </c>
      <c r="D16" t="s">
        <v>788</v>
      </c>
      <c r="E16" t="s">
        <v>202</v>
      </c>
      <c r="F16" s="65">
        <v>54</v>
      </c>
      <c r="G16" s="65">
        <v>2.863</v>
      </c>
      <c r="H16" s="65">
        <v>6.49019196E-4</v>
      </c>
      <c r="I16" s="66">
        <v>0</v>
      </c>
      <c r="J16" s="66">
        <v>0</v>
      </c>
      <c r="BE16" s="14" t="s">
        <v>128</v>
      </c>
    </row>
    <row r="17" spans="1:57">
      <c r="A17" t="s">
        <v>823</v>
      </c>
      <c r="B17" t="s">
        <v>824</v>
      </c>
      <c r="C17" t="s">
        <v>122</v>
      </c>
      <c r="D17" t="s">
        <v>788</v>
      </c>
      <c r="E17" t="s">
        <v>105</v>
      </c>
      <c r="F17" s="65">
        <v>780</v>
      </c>
      <c r="G17" s="65">
        <v>0.42886000000000002</v>
      </c>
      <c r="H17" s="65">
        <v>1.090505208E-2</v>
      </c>
      <c r="I17" s="66">
        <v>0</v>
      </c>
      <c r="J17" s="66">
        <v>0</v>
      </c>
      <c r="BE17" s="14" t="s">
        <v>129</v>
      </c>
    </row>
    <row r="18" spans="1:57">
      <c r="A18" t="s">
        <v>825</v>
      </c>
      <c r="B18" t="s">
        <v>826</v>
      </c>
      <c r="C18" t="s">
        <v>122</v>
      </c>
      <c r="D18" t="s">
        <v>788</v>
      </c>
      <c r="E18" t="s">
        <v>105</v>
      </c>
      <c r="F18" s="65">
        <v>2152320</v>
      </c>
      <c r="G18" s="65">
        <v>100</v>
      </c>
      <c r="H18" s="65">
        <v>7016.5631999999996</v>
      </c>
      <c r="I18" s="66">
        <v>0.51290000000000002</v>
      </c>
      <c r="J18" s="66">
        <v>1.1000000000000001E-3</v>
      </c>
      <c r="BE18" s="14" t="s">
        <v>130</v>
      </c>
    </row>
    <row r="19" spans="1:57">
      <c r="A19" s="81" t="s">
        <v>232</v>
      </c>
      <c r="B19" s="16"/>
      <c r="C19" s="16"/>
      <c r="D19" s="16"/>
      <c r="E19" s="16"/>
      <c r="F19" s="16"/>
      <c r="G19" s="16"/>
      <c r="BE19" s="14" t="s">
        <v>131</v>
      </c>
    </row>
    <row r="20" spans="1:57">
      <c r="A20" s="81" t="s">
        <v>296</v>
      </c>
      <c r="B20" s="16"/>
      <c r="C20" s="16"/>
      <c r="D20" s="16"/>
      <c r="E20" s="16"/>
      <c r="F20" s="16"/>
      <c r="G20" s="16"/>
      <c r="BE20" s="14" t="s">
        <v>122</v>
      </c>
    </row>
    <row r="21" spans="1:57">
      <c r="A21" s="81" t="s">
        <v>297</v>
      </c>
      <c r="B21" s="16"/>
      <c r="C21" s="16"/>
      <c r="D21" s="16"/>
      <c r="E21" s="16"/>
      <c r="F21" s="16"/>
      <c r="G21" s="16"/>
    </row>
    <row r="22" spans="1:57">
      <c r="A22" s="81" t="s">
        <v>298</v>
      </c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203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827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225</v>
      </c>
      <c r="B13" t="s">
        <v>225</v>
      </c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828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225</v>
      </c>
      <c r="B15" t="s">
        <v>225</v>
      </c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829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830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831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832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833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827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828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829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830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831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832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833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232</v>
      </c>
    </row>
    <row r="40" spans="1:16">
      <c r="A40" s="81" t="s">
        <v>296</v>
      </c>
    </row>
    <row r="41" spans="1:16">
      <c r="A41" s="81" t="s">
        <v>297</v>
      </c>
    </row>
    <row r="42" spans="1:16">
      <c r="A42" s="81" t="s">
        <v>298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203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834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225</v>
      </c>
      <c r="B13" t="s">
        <v>225</v>
      </c>
      <c r="C13" t="s">
        <v>225</v>
      </c>
      <c r="F13" s="65">
        <v>0</v>
      </c>
      <c r="G13" t="s">
        <v>225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835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225</v>
      </c>
      <c r="B15" t="s">
        <v>225</v>
      </c>
      <c r="C15" t="s">
        <v>225</v>
      </c>
      <c r="F15" s="65">
        <v>0</v>
      </c>
      <c r="G15" t="s">
        <v>225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836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225</v>
      </c>
      <c r="B17" t="s">
        <v>225</v>
      </c>
      <c r="C17" t="s">
        <v>225</v>
      </c>
      <c r="F17" s="65">
        <v>0</v>
      </c>
      <c r="G17" t="s">
        <v>225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837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225</v>
      </c>
      <c r="B19" t="s">
        <v>225</v>
      </c>
      <c r="C19" t="s">
        <v>225</v>
      </c>
      <c r="F19" s="65">
        <v>0</v>
      </c>
      <c r="G19" t="s">
        <v>225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407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F21" s="65">
        <v>0</v>
      </c>
      <c r="G21" t="s">
        <v>225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285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225</v>
      </c>
      <c r="B24" t="s">
        <v>225</v>
      </c>
      <c r="C24" t="s">
        <v>225</v>
      </c>
      <c r="F24" s="65">
        <v>0</v>
      </c>
      <c r="G24" t="s">
        <v>225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838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225</v>
      </c>
      <c r="B26" t="s">
        <v>225</v>
      </c>
      <c r="C26" t="s">
        <v>225</v>
      </c>
      <c r="F26" s="65">
        <v>0</v>
      </c>
      <c r="G26" t="s">
        <v>225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1" t="s">
        <v>296</v>
      </c>
    </row>
    <row r="28" spans="1:15">
      <c r="A28" s="81" t="s">
        <v>297</v>
      </c>
    </row>
    <row r="29" spans="1:15">
      <c r="A29" s="81" t="s">
        <v>298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203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839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225</v>
      </c>
      <c r="B13" t="s">
        <v>225</v>
      </c>
      <c r="C13" s="14"/>
      <c r="D13" s="14"/>
      <c r="E13" t="s">
        <v>225</v>
      </c>
      <c r="F13" t="s">
        <v>225</v>
      </c>
      <c r="I13" s="65">
        <v>0</v>
      </c>
      <c r="J13" t="s">
        <v>225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840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I15" s="65">
        <v>0</v>
      </c>
      <c r="J15" t="s">
        <v>225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I17" s="65">
        <v>0</v>
      </c>
      <c r="J17" t="s">
        <v>225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407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225</v>
      </c>
      <c r="B19" t="s">
        <v>225</v>
      </c>
      <c r="C19" s="14"/>
      <c r="D19" s="14"/>
      <c r="E19" t="s">
        <v>225</v>
      </c>
      <c r="F19" t="s">
        <v>225</v>
      </c>
      <c r="I19" s="65">
        <v>0</v>
      </c>
      <c r="J19" t="s">
        <v>225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841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I22" s="65">
        <v>0</v>
      </c>
      <c r="J22" t="s">
        <v>225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842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I24" s="65">
        <v>0</v>
      </c>
      <c r="J24" t="s">
        <v>225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232</v>
      </c>
      <c r="C25" s="14"/>
      <c r="D25" s="14"/>
      <c r="E25" s="14"/>
    </row>
    <row r="26" spans="1:18">
      <c r="A26" s="81" t="s">
        <v>296</v>
      </c>
      <c r="C26" s="14"/>
      <c r="D26" s="14"/>
      <c r="E26" s="14"/>
    </row>
    <row r="27" spans="1:18">
      <c r="A27" s="81" t="s">
        <v>297</v>
      </c>
      <c r="C27" s="14"/>
      <c r="D27" s="14"/>
      <c r="E27" s="14"/>
    </row>
    <row r="28" spans="1:18">
      <c r="A28" s="81" t="s">
        <v>298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9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6.06</v>
      </c>
      <c r="J10" s="7"/>
      <c r="K10" s="7"/>
      <c r="L10" s="64">
        <v>2.24E-2</v>
      </c>
      <c r="M10" s="63">
        <v>82336555.579999998</v>
      </c>
      <c r="N10" s="7"/>
      <c r="O10" s="63">
        <v>96563.174771766004</v>
      </c>
      <c r="P10" s="7"/>
      <c r="Q10" s="64">
        <v>1</v>
      </c>
      <c r="R10" s="64">
        <v>1.49E-2</v>
      </c>
      <c r="S10" s="30"/>
      <c r="BY10" s="14"/>
      <c r="CB10" s="14"/>
    </row>
    <row r="11" spans="1:80">
      <c r="A11" s="67" t="s">
        <v>203</v>
      </c>
      <c r="B11" s="14"/>
      <c r="C11" s="14"/>
      <c r="D11" s="14"/>
      <c r="I11" s="69">
        <v>6.06</v>
      </c>
      <c r="L11" s="68">
        <v>2.24E-2</v>
      </c>
      <c r="M11" s="69">
        <v>82336555.579999998</v>
      </c>
      <c r="O11" s="69">
        <v>96563.174771766004</v>
      </c>
      <c r="Q11" s="68">
        <v>1</v>
      </c>
      <c r="R11" s="68">
        <v>1.49E-2</v>
      </c>
    </row>
    <row r="12" spans="1:80">
      <c r="A12" s="67" t="s">
        <v>839</v>
      </c>
      <c r="B12" s="14"/>
      <c r="C12" s="14"/>
      <c r="D12" s="14"/>
      <c r="I12" s="69">
        <v>10.89</v>
      </c>
      <c r="L12" s="68">
        <v>6.8999999999999999E-3</v>
      </c>
      <c r="M12" s="69">
        <v>22793222.210000001</v>
      </c>
      <c r="O12" s="69">
        <v>34271.631410513</v>
      </c>
      <c r="Q12" s="68">
        <v>0.35489999999999999</v>
      </c>
      <c r="R12" s="68">
        <v>5.3E-3</v>
      </c>
    </row>
    <row r="13" spans="1:80">
      <c r="A13" t="s">
        <v>843</v>
      </c>
      <c r="B13" t="s">
        <v>844</v>
      </c>
      <c r="C13" t="s">
        <v>122</v>
      </c>
      <c r="D13" t="s">
        <v>845</v>
      </c>
      <c r="E13" t="s">
        <v>591</v>
      </c>
      <c r="F13" t="s">
        <v>208</v>
      </c>
      <c r="G13" t="s">
        <v>209</v>
      </c>
      <c r="H13" t="s">
        <v>846</v>
      </c>
      <c r="I13" s="65">
        <v>11.42</v>
      </c>
      <c r="J13" t="s">
        <v>101</v>
      </c>
      <c r="K13" s="66">
        <v>4.1000000000000002E-2</v>
      </c>
      <c r="L13" s="66">
        <v>7.1999999999999998E-3</v>
      </c>
      <c r="M13" s="65">
        <v>21000001.670000002</v>
      </c>
      <c r="N13" s="65">
        <v>154.15</v>
      </c>
      <c r="O13" s="65">
        <v>32371.502574304999</v>
      </c>
      <c r="P13" s="66">
        <v>5.1999999999999998E-3</v>
      </c>
      <c r="Q13" s="66">
        <v>0.3352</v>
      </c>
      <c r="R13" s="66">
        <v>5.0000000000000001E-3</v>
      </c>
    </row>
    <row r="14" spans="1:80">
      <c r="A14" t="s">
        <v>847</v>
      </c>
      <c r="B14" t="s">
        <v>848</v>
      </c>
      <c r="C14" t="s">
        <v>122</v>
      </c>
      <c r="D14" t="s">
        <v>849</v>
      </c>
      <c r="E14" t="s">
        <v>568</v>
      </c>
      <c r="F14" t="s">
        <v>362</v>
      </c>
      <c r="G14" t="s">
        <v>209</v>
      </c>
      <c r="H14" t="s">
        <v>850</v>
      </c>
      <c r="I14" s="65">
        <v>1.29</v>
      </c>
      <c r="J14" t="s">
        <v>101</v>
      </c>
      <c r="K14" s="66">
        <v>2.9499999999999998E-2</v>
      </c>
      <c r="L14" s="66">
        <v>4.0000000000000002E-4</v>
      </c>
      <c r="M14" s="65">
        <v>697128.78</v>
      </c>
      <c r="N14" s="65">
        <v>105.32</v>
      </c>
      <c r="O14" s="65">
        <v>734.21603109600005</v>
      </c>
      <c r="P14" s="66">
        <v>9.7000000000000003E-3</v>
      </c>
      <c r="Q14" s="66">
        <v>7.6E-3</v>
      </c>
      <c r="R14" s="66">
        <v>1E-4</v>
      </c>
    </row>
    <row r="15" spans="1:80">
      <c r="A15" t="s">
        <v>851</v>
      </c>
      <c r="B15" t="s">
        <v>852</v>
      </c>
      <c r="C15" t="s">
        <v>122</v>
      </c>
      <c r="D15" t="s">
        <v>853</v>
      </c>
      <c r="E15" t="s">
        <v>568</v>
      </c>
      <c r="F15" t="s">
        <v>399</v>
      </c>
      <c r="G15" t="s">
        <v>149</v>
      </c>
      <c r="H15" t="s">
        <v>854</v>
      </c>
      <c r="I15" s="65">
        <v>2.0099999999999998</v>
      </c>
      <c r="J15" t="s">
        <v>101</v>
      </c>
      <c r="K15" s="66">
        <v>2.5000000000000001E-2</v>
      </c>
      <c r="L15" s="66">
        <v>1E-3</v>
      </c>
      <c r="M15" s="65">
        <v>1096091.76</v>
      </c>
      <c r="N15" s="65">
        <v>106.37</v>
      </c>
      <c r="O15" s="65">
        <v>1165.9128051119999</v>
      </c>
      <c r="P15" s="66">
        <v>7.0000000000000001E-3</v>
      </c>
      <c r="Q15" s="66">
        <v>1.21E-2</v>
      </c>
      <c r="R15" s="66">
        <v>2.0000000000000001E-4</v>
      </c>
    </row>
    <row r="16" spans="1:80">
      <c r="A16" s="67" t="s">
        <v>840</v>
      </c>
      <c r="B16" s="14"/>
      <c r="C16" s="14"/>
      <c r="D16" s="14"/>
      <c r="I16" s="69">
        <v>3.41</v>
      </c>
      <c r="L16" s="68">
        <v>3.1E-2</v>
      </c>
      <c r="M16" s="69">
        <v>59543333.369999997</v>
      </c>
      <c r="O16" s="69">
        <v>62291.543361253003</v>
      </c>
      <c r="Q16" s="68">
        <v>0.64510000000000001</v>
      </c>
      <c r="R16" s="68">
        <v>9.5999999999999992E-3</v>
      </c>
    </row>
    <row r="17" spans="1:18">
      <c r="A17" t="s">
        <v>855</v>
      </c>
      <c r="B17" t="s">
        <v>856</v>
      </c>
      <c r="C17" t="s">
        <v>122</v>
      </c>
      <c r="D17" t="s">
        <v>857</v>
      </c>
      <c r="E17" t="s">
        <v>351</v>
      </c>
      <c r="F17" t="s">
        <v>858</v>
      </c>
      <c r="G17" t="s">
        <v>149</v>
      </c>
      <c r="H17" t="s">
        <v>859</v>
      </c>
      <c r="I17" s="65">
        <v>4.1500000000000004</v>
      </c>
      <c r="J17" t="s">
        <v>101</v>
      </c>
      <c r="K17" s="66">
        <v>3.1E-2</v>
      </c>
      <c r="L17" s="66">
        <v>1.43E-2</v>
      </c>
      <c r="M17" s="65">
        <v>12518833.35</v>
      </c>
      <c r="N17" s="65">
        <v>107.11</v>
      </c>
      <c r="O17" s="65">
        <v>13408.922401185</v>
      </c>
      <c r="P17" s="66">
        <v>1.54E-2</v>
      </c>
      <c r="Q17" s="66">
        <v>0.1389</v>
      </c>
      <c r="R17" s="66">
        <v>2.0999999999999999E-3</v>
      </c>
    </row>
    <row r="18" spans="1:18">
      <c r="A18" t="s">
        <v>860</v>
      </c>
      <c r="B18" t="s">
        <v>861</v>
      </c>
      <c r="C18" t="s">
        <v>122</v>
      </c>
      <c r="D18" t="s">
        <v>862</v>
      </c>
      <c r="E18" t="s">
        <v>863</v>
      </c>
      <c r="F18" t="s">
        <v>367</v>
      </c>
      <c r="G18" t="s">
        <v>209</v>
      </c>
      <c r="H18" t="s">
        <v>864</v>
      </c>
      <c r="I18" s="65">
        <v>4.99</v>
      </c>
      <c r="J18" t="s">
        <v>101</v>
      </c>
      <c r="K18" s="66">
        <v>3.3500000000000002E-2</v>
      </c>
      <c r="L18" s="66">
        <v>2.4299999999999999E-2</v>
      </c>
      <c r="M18" s="65">
        <v>15000000</v>
      </c>
      <c r="N18" s="65">
        <v>104.79</v>
      </c>
      <c r="O18" s="65">
        <v>15718.5</v>
      </c>
      <c r="P18" s="66">
        <v>1.4999999999999999E-2</v>
      </c>
      <c r="Q18" s="66">
        <v>0.1628</v>
      </c>
      <c r="R18" s="66">
        <v>2.3999999999999998E-3</v>
      </c>
    </row>
    <row r="19" spans="1:18">
      <c r="A19" t="s">
        <v>865</v>
      </c>
      <c r="B19" t="s">
        <v>866</v>
      </c>
      <c r="C19" t="s">
        <v>122</v>
      </c>
      <c r="D19" t="s">
        <v>867</v>
      </c>
      <c r="E19" t="s">
        <v>563</v>
      </c>
      <c r="F19" t="s">
        <v>367</v>
      </c>
      <c r="G19" t="s">
        <v>209</v>
      </c>
      <c r="H19" t="s">
        <v>868</v>
      </c>
      <c r="I19" s="65">
        <v>1.41</v>
      </c>
      <c r="J19" t="s">
        <v>101</v>
      </c>
      <c r="K19" s="66">
        <v>2.1899999999999999E-2</v>
      </c>
      <c r="L19" s="66">
        <v>0.16880000000000001</v>
      </c>
      <c r="M19" s="65">
        <v>3333600</v>
      </c>
      <c r="N19" s="65">
        <v>101.83</v>
      </c>
      <c r="O19" s="65">
        <v>3394.6048799999999</v>
      </c>
      <c r="P19" s="66">
        <v>5.3E-3</v>
      </c>
      <c r="Q19" s="66">
        <v>3.5200000000000002E-2</v>
      </c>
      <c r="R19" s="66">
        <v>5.0000000000000001E-4</v>
      </c>
    </row>
    <row r="20" spans="1:18">
      <c r="A20" t="s">
        <v>869</v>
      </c>
      <c r="B20" t="s">
        <v>870</v>
      </c>
      <c r="C20" t="s">
        <v>122</v>
      </c>
      <c r="D20" t="s">
        <v>867</v>
      </c>
      <c r="E20" t="s">
        <v>563</v>
      </c>
      <c r="F20" t="s">
        <v>367</v>
      </c>
      <c r="G20" t="s">
        <v>209</v>
      </c>
      <c r="H20" t="s">
        <v>427</v>
      </c>
      <c r="I20" s="65">
        <v>0.59</v>
      </c>
      <c r="J20" t="s">
        <v>101</v>
      </c>
      <c r="K20" s="66">
        <v>1.14E-2</v>
      </c>
      <c r="L20" s="66">
        <v>7.1999999999999998E-3</v>
      </c>
      <c r="M20" s="65">
        <v>4500900.0199999996</v>
      </c>
      <c r="N20" s="65">
        <v>100.34</v>
      </c>
      <c r="O20" s="65">
        <v>4516.2030800680004</v>
      </c>
      <c r="P20" s="66">
        <v>1.8800000000000001E-2</v>
      </c>
      <c r="Q20" s="66">
        <v>4.6800000000000001E-2</v>
      </c>
      <c r="R20" s="66">
        <v>6.9999999999999999E-4</v>
      </c>
    </row>
    <row r="21" spans="1:18">
      <c r="A21" t="s">
        <v>871</v>
      </c>
      <c r="B21" t="s">
        <v>872</v>
      </c>
      <c r="C21" t="s">
        <v>122</v>
      </c>
      <c r="D21" t="s">
        <v>873</v>
      </c>
      <c r="E21" t="s">
        <v>351</v>
      </c>
      <c r="F21" t="s">
        <v>755</v>
      </c>
      <c r="G21" t="s">
        <v>209</v>
      </c>
      <c r="H21" t="s">
        <v>874</v>
      </c>
      <c r="I21" s="65">
        <v>3.1</v>
      </c>
      <c r="J21" t="s">
        <v>101</v>
      </c>
      <c r="K21" s="66">
        <v>3.5499999999999997E-2</v>
      </c>
      <c r="L21" s="66">
        <v>1.49E-2</v>
      </c>
      <c r="M21" s="65">
        <v>6210000</v>
      </c>
      <c r="N21" s="65">
        <v>106.5</v>
      </c>
      <c r="O21" s="65">
        <v>6613.65</v>
      </c>
      <c r="P21" s="66">
        <v>2.1100000000000001E-2</v>
      </c>
      <c r="Q21" s="66">
        <v>6.8500000000000005E-2</v>
      </c>
      <c r="R21" s="66">
        <v>1E-3</v>
      </c>
    </row>
    <row r="22" spans="1:18">
      <c r="A22" t="s">
        <v>875</v>
      </c>
      <c r="B22" t="s">
        <v>876</v>
      </c>
      <c r="C22" t="s">
        <v>122</v>
      </c>
      <c r="D22" t="s">
        <v>877</v>
      </c>
      <c r="E22" t="s">
        <v>534</v>
      </c>
      <c r="F22" t="s">
        <v>878</v>
      </c>
      <c r="G22" t="s">
        <v>149</v>
      </c>
      <c r="H22" t="s">
        <v>879</v>
      </c>
      <c r="I22" s="65">
        <v>4.1900000000000004</v>
      </c>
      <c r="J22" t="s">
        <v>101</v>
      </c>
      <c r="K22" s="66">
        <v>4.5999999999999999E-2</v>
      </c>
      <c r="L22" s="66">
        <v>2.92E-2</v>
      </c>
      <c r="M22" s="65">
        <v>1330000</v>
      </c>
      <c r="N22" s="65">
        <v>107.16</v>
      </c>
      <c r="O22" s="65">
        <v>1425.2280000000001</v>
      </c>
      <c r="P22" s="66">
        <v>2.3E-3</v>
      </c>
      <c r="Q22" s="66">
        <v>1.4800000000000001E-2</v>
      </c>
      <c r="R22" s="66">
        <v>2.0000000000000001E-4</v>
      </c>
    </row>
    <row r="23" spans="1:18">
      <c r="A23" t="s">
        <v>880</v>
      </c>
      <c r="B23" t="s">
        <v>881</v>
      </c>
      <c r="C23" t="s">
        <v>122</v>
      </c>
      <c r="D23" t="s">
        <v>882</v>
      </c>
      <c r="E23" t="s">
        <v>883</v>
      </c>
      <c r="F23" t="s">
        <v>884</v>
      </c>
      <c r="G23" t="s">
        <v>149</v>
      </c>
      <c r="H23" t="s">
        <v>885</v>
      </c>
      <c r="I23" s="65">
        <v>2.59</v>
      </c>
      <c r="J23" t="s">
        <v>101</v>
      </c>
      <c r="K23" s="66">
        <v>4.3499999999999997E-2</v>
      </c>
      <c r="L23" s="66">
        <v>3.5499999999999997E-2</v>
      </c>
      <c r="M23" s="65">
        <v>16650000</v>
      </c>
      <c r="N23" s="65">
        <v>103.39</v>
      </c>
      <c r="O23" s="65">
        <v>17214.435000000001</v>
      </c>
      <c r="P23" s="66">
        <v>1.4200000000000001E-2</v>
      </c>
      <c r="Q23" s="66">
        <v>0.17829999999999999</v>
      </c>
      <c r="R23" s="66">
        <v>2.7000000000000001E-3</v>
      </c>
    </row>
    <row r="24" spans="1:18">
      <c r="A24" s="67" t="s">
        <v>301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I25" s="65">
        <v>0</v>
      </c>
      <c r="J25" t="s">
        <v>225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407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225</v>
      </c>
      <c r="B27" t="s">
        <v>225</v>
      </c>
      <c r="C27" s="14"/>
      <c r="D27" s="14"/>
      <c r="E27" t="s">
        <v>225</v>
      </c>
      <c r="F27" t="s">
        <v>225</v>
      </c>
      <c r="I27" s="65">
        <v>0</v>
      </c>
      <c r="J27" t="s">
        <v>225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67" t="s">
        <v>230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s="67" t="s">
        <v>302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225</v>
      </c>
      <c r="B30" t="s">
        <v>225</v>
      </c>
      <c r="C30" s="14"/>
      <c r="D30" s="14"/>
      <c r="E30" t="s">
        <v>225</v>
      </c>
      <c r="F30" t="s">
        <v>225</v>
      </c>
      <c r="I30" s="65">
        <v>0</v>
      </c>
      <c r="J30" t="s">
        <v>225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67" t="s">
        <v>303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t="s">
        <v>225</v>
      </c>
      <c r="B32" t="s">
        <v>225</v>
      </c>
      <c r="C32" s="14"/>
      <c r="D32" s="14"/>
      <c r="E32" t="s">
        <v>225</v>
      </c>
      <c r="F32" t="s">
        <v>225</v>
      </c>
      <c r="I32" s="65">
        <v>0</v>
      </c>
      <c r="J32" t="s">
        <v>225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  <c r="R32" s="66">
        <v>0</v>
      </c>
    </row>
    <row r="33" spans="1:4">
      <c r="A33" s="81" t="s">
        <v>232</v>
      </c>
      <c r="B33" s="14"/>
      <c r="C33" s="14"/>
      <c r="D33" s="14"/>
    </row>
    <row r="34" spans="1:4">
      <c r="A34" s="81" t="s">
        <v>296</v>
      </c>
      <c r="B34" s="14"/>
      <c r="C34" s="14"/>
      <c r="D34" s="14"/>
    </row>
    <row r="35" spans="1:4">
      <c r="A35" s="81" t="s">
        <v>297</v>
      </c>
      <c r="B35" s="14"/>
      <c r="C35" s="14"/>
      <c r="D35" s="14"/>
    </row>
    <row r="36" spans="1:4">
      <c r="A36" s="81" t="s">
        <v>298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203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225</v>
      </c>
      <c r="B12" t="s">
        <v>225</v>
      </c>
      <c r="C12" s="14"/>
      <c r="D12" s="14"/>
      <c r="E12" t="s">
        <v>225</v>
      </c>
      <c r="F12" t="s">
        <v>225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230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302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225</v>
      </c>
      <c r="B15" t="s">
        <v>225</v>
      </c>
      <c r="C15" s="14"/>
      <c r="D15" s="14"/>
      <c r="E15" t="s">
        <v>225</v>
      </c>
      <c r="F15" t="s">
        <v>225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303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1" t="s">
        <v>232</v>
      </c>
      <c r="B18" s="14"/>
      <c r="C18" s="14"/>
      <c r="D18" s="14"/>
    </row>
    <row r="19" spans="1:12">
      <c r="A19" s="81" t="s">
        <v>296</v>
      </c>
      <c r="B19" s="14"/>
      <c r="C19" s="14"/>
      <c r="D19" s="14"/>
    </row>
    <row r="20" spans="1:12">
      <c r="A20" s="81" t="s">
        <v>297</v>
      </c>
      <c r="B20" s="14"/>
      <c r="C20" s="14"/>
      <c r="D20" s="14"/>
    </row>
    <row r="21" spans="1:12">
      <c r="A21" s="81" t="s">
        <v>298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1500000</v>
      </c>
      <c r="F10" s="7"/>
      <c r="G10" s="63">
        <v>5927.8627800000004</v>
      </c>
      <c r="H10" s="7"/>
      <c r="I10" s="64">
        <v>1</v>
      </c>
      <c r="J10" s="64">
        <v>8.9999999999999998E-4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203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886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225</v>
      </c>
      <c r="B13" t="s">
        <v>225</v>
      </c>
      <c r="C13" t="s">
        <v>225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887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225</v>
      </c>
      <c r="B15" t="s">
        <v>225</v>
      </c>
      <c r="C15" t="s">
        <v>225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888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225</v>
      </c>
      <c r="B17" t="s">
        <v>225</v>
      </c>
      <c r="C17" t="s">
        <v>225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889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225</v>
      </c>
      <c r="B19" t="s">
        <v>225</v>
      </c>
      <c r="C19" t="s">
        <v>225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230</v>
      </c>
      <c r="B20" s="14"/>
      <c r="E20" s="69">
        <v>1500000</v>
      </c>
      <c r="G20" s="69">
        <v>5927.8627800000004</v>
      </c>
      <c r="I20" s="68">
        <v>1</v>
      </c>
      <c r="J20" s="68">
        <v>8.9999999999999998E-4</v>
      </c>
    </row>
    <row r="21" spans="1:10">
      <c r="A21" s="67" t="s">
        <v>890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225</v>
      </c>
      <c r="B22" t="s">
        <v>225</v>
      </c>
      <c r="C22" t="s">
        <v>225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891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225</v>
      </c>
      <c r="B24" t="s">
        <v>225</v>
      </c>
      <c r="C24" t="s">
        <v>225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892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225</v>
      </c>
      <c r="B26" t="s">
        <v>225</v>
      </c>
      <c r="C26" t="s">
        <v>225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893</v>
      </c>
      <c r="B27" s="14"/>
      <c r="E27" s="69">
        <v>1500000</v>
      </c>
      <c r="G27" s="69">
        <v>5927.8627800000004</v>
      </c>
      <c r="I27" s="68">
        <v>1</v>
      </c>
      <c r="J27" s="68">
        <v>8.9999999999999998E-4</v>
      </c>
    </row>
    <row r="28" spans="1:10">
      <c r="A28" t="s">
        <v>894</v>
      </c>
      <c r="B28" t="s">
        <v>895</v>
      </c>
      <c r="C28" t="s">
        <v>109</v>
      </c>
      <c r="D28" t="s">
        <v>352</v>
      </c>
      <c r="E28" s="65">
        <v>1500000</v>
      </c>
      <c r="F28" s="65">
        <v>101.99</v>
      </c>
      <c r="G28" s="65">
        <v>5927.8627800000004</v>
      </c>
      <c r="H28" s="66">
        <v>0</v>
      </c>
      <c r="I28" s="66">
        <v>1</v>
      </c>
      <c r="J28" s="66">
        <v>8.9999999999999998E-4</v>
      </c>
    </row>
    <row r="29" spans="1:10">
      <c r="A29" s="81" t="s">
        <v>232</v>
      </c>
      <c r="B29" s="14"/>
    </row>
    <row r="30" spans="1:10">
      <c r="A30" s="81" t="s">
        <v>296</v>
      </c>
      <c r="B30" s="14"/>
    </row>
    <row r="31" spans="1:10">
      <c r="A31" s="81" t="s">
        <v>297</v>
      </c>
      <c r="B31" s="14"/>
    </row>
    <row r="32" spans="1:10">
      <c r="A32" s="81" t="s">
        <v>298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550794</v>
      </c>
      <c r="G10" s="7"/>
      <c r="H10" s="63">
        <v>176.0337624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896</v>
      </c>
      <c r="B11" s="14"/>
      <c r="C11" s="14"/>
      <c r="F11" s="69">
        <v>550794</v>
      </c>
      <c r="H11" s="69">
        <v>176.0337624</v>
      </c>
      <c r="J11" s="68">
        <v>1</v>
      </c>
      <c r="K11" s="68">
        <v>0</v>
      </c>
    </row>
    <row r="12" spans="1:58">
      <c r="A12" t="s">
        <v>897</v>
      </c>
      <c r="B12" t="s">
        <v>898</v>
      </c>
      <c r="C12" t="s">
        <v>883</v>
      </c>
      <c r="D12" t="s">
        <v>101</v>
      </c>
      <c r="E12" t="s">
        <v>899</v>
      </c>
      <c r="F12" s="65">
        <v>550794</v>
      </c>
      <c r="G12" s="65">
        <v>31.96</v>
      </c>
      <c r="H12" s="65">
        <v>176.0337624</v>
      </c>
      <c r="I12" s="66">
        <v>0</v>
      </c>
      <c r="J12" s="66">
        <v>1</v>
      </c>
      <c r="K12" s="66">
        <v>0</v>
      </c>
    </row>
    <row r="13" spans="1:58">
      <c r="A13" s="67" t="s">
        <v>807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225</v>
      </c>
      <c r="B14" t="s">
        <v>225</v>
      </c>
      <c r="C14" t="s">
        <v>225</v>
      </c>
      <c r="D14" t="s">
        <v>225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1" t="s">
        <v>232</v>
      </c>
      <c r="B15" s="14"/>
      <c r="C15" s="14"/>
    </row>
    <row r="16" spans="1:58">
      <c r="A16" s="81" t="s">
        <v>296</v>
      </c>
      <c r="B16" s="14"/>
      <c r="C16" s="14"/>
    </row>
    <row r="17" spans="1:3">
      <c r="A17" s="81" t="s">
        <v>297</v>
      </c>
      <c r="B17" s="14"/>
      <c r="C17" s="14"/>
    </row>
    <row r="18" spans="1:3">
      <c r="A18" s="81" t="s">
        <v>298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808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809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225</v>
      </c>
      <c r="B15" t="s">
        <v>225</v>
      </c>
      <c r="C15" t="s">
        <v>225</v>
      </c>
      <c r="D15" t="s">
        <v>225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900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225</v>
      </c>
      <c r="B17" t="s">
        <v>225</v>
      </c>
      <c r="C17" t="s">
        <v>225</v>
      </c>
      <c r="D17" t="s">
        <v>225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810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225</v>
      </c>
      <c r="B19" t="s">
        <v>225</v>
      </c>
      <c r="C19" t="s">
        <v>225</v>
      </c>
      <c r="D19" t="s">
        <v>225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407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225</v>
      </c>
      <c r="B21" t="s">
        <v>225</v>
      </c>
      <c r="C21" t="s">
        <v>225</v>
      </c>
      <c r="D21" t="s">
        <v>225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808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225</v>
      </c>
      <c r="B24" t="s">
        <v>225</v>
      </c>
      <c r="C24" t="s">
        <v>225</v>
      </c>
      <c r="D24" t="s">
        <v>225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815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225</v>
      </c>
      <c r="B26" t="s">
        <v>225</v>
      </c>
      <c r="C26" t="s">
        <v>225</v>
      </c>
      <c r="D26" t="s">
        <v>225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810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225</v>
      </c>
      <c r="B28" t="s">
        <v>225</v>
      </c>
      <c r="C28" t="s">
        <v>225</v>
      </c>
      <c r="D28" t="s">
        <v>225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816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225</v>
      </c>
      <c r="B30" t="s">
        <v>225</v>
      </c>
      <c r="C30" t="s">
        <v>225</v>
      </c>
      <c r="D30" t="s">
        <v>225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407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225</v>
      </c>
      <c r="B32" t="s">
        <v>225</v>
      </c>
      <c r="C32" t="s">
        <v>225</v>
      </c>
      <c r="D32" t="s">
        <v>225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1" t="s">
        <v>232</v>
      </c>
      <c r="B33" s="14"/>
      <c r="C33" s="14"/>
    </row>
    <row r="34" spans="1:3">
      <c r="A34" s="81" t="s">
        <v>296</v>
      </c>
      <c r="B34" s="14"/>
      <c r="C34" s="14"/>
    </row>
    <row r="35" spans="1:3">
      <c r="A35" s="81" t="s">
        <v>297</v>
      </c>
      <c r="B35" s="14"/>
      <c r="C35" s="14"/>
    </row>
    <row r="36" spans="1:3">
      <c r="A36" s="81" t="s">
        <v>298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-332732343.58999997</v>
      </c>
      <c r="G10" s="7"/>
      <c r="H10" s="63">
        <v>6380.4127561934383</v>
      </c>
      <c r="I10" s="64">
        <v>1</v>
      </c>
      <c r="J10" s="64">
        <v>1E-3</v>
      </c>
      <c r="AV10" s="14"/>
    </row>
    <row r="11" spans="1:48">
      <c r="A11" s="67" t="s">
        <v>203</v>
      </c>
      <c r="B11" s="14"/>
      <c r="C11" s="14"/>
      <c r="F11" s="69">
        <v>-332732343.58999997</v>
      </c>
      <c r="H11" s="69">
        <v>6380.4127561934383</v>
      </c>
      <c r="I11" s="68">
        <v>1</v>
      </c>
      <c r="J11" s="68">
        <v>1E-3</v>
      </c>
    </row>
    <row r="12" spans="1:48">
      <c r="A12" s="67" t="s">
        <v>808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225</v>
      </c>
      <c r="B13" t="s">
        <v>225</v>
      </c>
      <c r="C13" t="s">
        <v>225</v>
      </c>
      <c r="D13" t="s">
        <v>225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809</v>
      </c>
      <c r="B14" s="14"/>
      <c r="C14" s="14"/>
      <c r="F14" s="69">
        <v>-363156343.58999997</v>
      </c>
      <c r="H14" s="69">
        <v>6676.2345501490872</v>
      </c>
      <c r="I14" s="68">
        <v>1.0464</v>
      </c>
      <c r="J14" s="68">
        <v>1E-3</v>
      </c>
    </row>
    <row r="15" spans="1:48">
      <c r="A15" t="s">
        <v>901</v>
      </c>
      <c r="B15" t="s">
        <v>902</v>
      </c>
      <c r="C15" t="s">
        <v>122</v>
      </c>
      <c r="D15" t="s">
        <v>109</v>
      </c>
      <c r="E15" t="s">
        <v>903</v>
      </c>
      <c r="F15" s="65">
        <v>-5965000</v>
      </c>
      <c r="G15" s="65">
        <v>-9.1536698737155415</v>
      </c>
      <c r="H15" s="65">
        <v>546.01640796713195</v>
      </c>
      <c r="I15" s="66">
        <v>8.5599999999999996E-2</v>
      </c>
      <c r="J15" s="66">
        <v>1E-4</v>
      </c>
    </row>
    <row r="16" spans="1:48">
      <c r="A16" t="s">
        <v>904</v>
      </c>
      <c r="B16" t="s">
        <v>905</v>
      </c>
      <c r="C16" t="s">
        <v>122</v>
      </c>
      <c r="D16" t="s">
        <v>109</v>
      </c>
      <c r="E16" t="s">
        <v>906</v>
      </c>
      <c r="F16" s="65">
        <v>-16250000</v>
      </c>
      <c r="G16" s="65">
        <v>-5.0235753794963074</v>
      </c>
      <c r="H16" s="65">
        <v>816.33099916815002</v>
      </c>
      <c r="I16" s="66">
        <v>0.12790000000000001</v>
      </c>
      <c r="J16" s="66">
        <v>1E-4</v>
      </c>
    </row>
    <row r="17" spans="1:10">
      <c r="A17" t="s">
        <v>907</v>
      </c>
      <c r="B17" t="s">
        <v>908</v>
      </c>
      <c r="C17" t="s">
        <v>122</v>
      </c>
      <c r="D17" t="s">
        <v>109</v>
      </c>
      <c r="E17" t="s">
        <v>909</v>
      </c>
      <c r="F17" s="65">
        <v>-30560000</v>
      </c>
      <c r="G17" s="65">
        <v>-9.1536699755063484</v>
      </c>
      <c r="H17" s="65">
        <v>2797.3615445147402</v>
      </c>
      <c r="I17" s="66">
        <v>0.43840000000000001</v>
      </c>
      <c r="J17" s="66">
        <v>4.0000000000000002E-4</v>
      </c>
    </row>
    <row r="18" spans="1:10">
      <c r="A18" t="s">
        <v>910</v>
      </c>
      <c r="B18" t="s">
        <v>911</v>
      </c>
      <c r="C18" t="s">
        <v>122</v>
      </c>
      <c r="D18" t="s">
        <v>105</v>
      </c>
      <c r="E18" t="s">
        <v>912</v>
      </c>
      <c r="F18" s="65">
        <v>-10000000</v>
      </c>
      <c r="G18" s="65">
        <v>0.28005495008307502</v>
      </c>
      <c r="H18" s="65">
        <v>-28.005495008307498</v>
      </c>
      <c r="I18" s="66">
        <v>-4.4000000000000003E-3</v>
      </c>
      <c r="J18" s="66">
        <v>0</v>
      </c>
    </row>
    <row r="19" spans="1:10">
      <c r="A19" t="s">
        <v>913</v>
      </c>
      <c r="B19" t="s">
        <v>914</v>
      </c>
      <c r="C19" t="s">
        <v>122</v>
      </c>
      <c r="D19" t="s">
        <v>105</v>
      </c>
      <c r="E19" t="s">
        <v>912</v>
      </c>
      <c r="F19" s="65">
        <v>-10000000</v>
      </c>
      <c r="G19" s="65">
        <v>0.129934865827108</v>
      </c>
      <c r="H19" s="65">
        <v>-12.993486582710799</v>
      </c>
      <c r="I19" s="66">
        <v>-2E-3</v>
      </c>
      <c r="J19" s="66">
        <v>0</v>
      </c>
    </row>
    <row r="20" spans="1:10">
      <c r="A20" t="s">
        <v>915</v>
      </c>
      <c r="B20" t="s">
        <v>916</v>
      </c>
      <c r="C20" t="s">
        <v>122</v>
      </c>
      <c r="D20" t="s">
        <v>105</v>
      </c>
      <c r="E20" t="s">
        <v>244</v>
      </c>
      <c r="F20" s="65">
        <v>-42000000</v>
      </c>
      <c r="G20" s="65">
        <v>1.4910225097501952</v>
      </c>
      <c r="H20" s="65">
        <v>-626.22945409508202</v>
      </c>
      <c r="I20" s="66">
        <v>-9.8100000000000007E-2</v>
      </c>
      <c r="J20" s="66">
        <v>-1E-4</v>
      </c>
    </row>
    <row r="21" spans="1:10">
      <c r="A21" t="s">
        <v>917</v>
      </c>
      <c r="B21" t="s">
        <v>918</v>
      </c>
      <c r="C21" t="s">
        <v>122</v>
      </c>
      <c r="D21" t="s">
        <v>105</v>
      </c>
      <c r="E21" t="s">
        <v>919</v>
      </c>
      <c r="F21" s="65">
        <v>-15000000</v>
      </c>
      <c r="G21" s="65">
        <v>1.6862343138076266</v>
      </c>
      <c r="H21" s="65">
        <v>-252.935147071144</v>
      </c>
      <c r="I21" s="66">
        <v>-3.9600000000000003E-2</v>
      </c>
      <c r="J21" s="66">
        <v>0</v>
      </c>
    </row>
    <row r="22" spans="1:10">
      <c r="A22" t="s">
        <v>920</v>
      </c>
      <c r="B22" t="s">
        <v>921</v>
      </c>
      <c r="C22" t="s">
        <v>122</v>
      </c>
      <c r="D22" t="s">
        <v>105</v>
      </c>
      <c r="E22" t="s">
        <v>922</v>
      </c>
      <c r="F22" s="65">
        <v>-36000000</v>
      </c>
      <c r="G22" s="65">
        <v>0.6361062796342889</v>
      </c>
      <c r="H22" s="65">
        <v>-228.99826066834399</v>
      </c>
      <c r="I22" s="66">
        <v>-3.5900000000000001E-2</v>
      </c>
      <c r="J22" s="66">
        <v>0</v>
      </c>
    </row>
    <row r="23" spans="1:10">
      <c r="A23" t="s">
        <v>923</v>
      </c>
      <c r="B23" t="s">
        <v>924</v>
      </c>
      <c r="C23" t="s">
        <v>122</v>
      </c>
      <c r="D23" t="s">
        <v>105</v>
      </c>
      <c r="E23" t="s">
        <v>925</v>
      </c>
      <c r="F23" s="65">
        <v>-20000000</v>
      </c>
      <c r="G23" s="65">
        <v>0.43608182278462199</v>
      </c>
      <c r="H23" s="65">
        <v>-87.216364556924404</v>
      </c>
      <c r="I23" s="66">
        <v>-1.37E-2</v>
      </c>
      <c r="J23" s="66">
        <v>0</v>
      </c>
    </row>
    <row r="24" spans="1:10">
      <c r="A24" t="s">
        <v>926</v>
      </c>
      <c r="B24" t="s">
        <v>927</v>
      </c>
      <c r="C24" t="s">
        <v>122</v>
      </c>
      <c r="D24" t="s">
        <v>105</v>
      </c>
      <c r="E24" t="s">
        <v>290</v>
      </c>
      <c r="F24" s="65">
        <v>-24000000</v>
      </c>
      <c r="G24" s="65">
        <v>-0.43192845045479999</v>
      </c>
      <c r="H24" s="65">
        <v>103.662828109152</v>
      </c>
      <c r="I24" s="66">
        <v>1.6199999999999999E-2</v>
      </c>
      <c r="J24" s="66">
        <v>0</v>
      </c>
    </row>
    <row r="25" spans="1:10">
      <c r="A25" t="s">
        <v>928</v>
      </c>
      <c r="B25" t="s">
        <v>929</v>
      </c>
      <c r="C25" t="s">
        <v>122</v>
      </c>
      <c r="D25" t="s">
        <v>105</v>
      </c>
      <c r="E25" t="s">
        <v>290</v>
      </c>
      <c r="F25" s="65">
        <v>-36000000</v>
      </c>
      <c r="G25" s="65">
        <v>-0.64222090222280837</v>
      </c>
      <c r="H25" s="65">
        <v>231.19952480021101</v>
      </c>
      <c r="I25" s="66">
        <v>3.6200000000000003E-2</v>
      </c>
      <c r="J25" s="66">
        <v>0</v>
      </c>
    </row>
    <row r="26" spans="1:10">
      <c r="A26" t="s">
        <v>930</v>
      </c>
      <c r="B26" t="s">
        <v>931</v>
      </c>
      <c r="C26" t="s">
        <v>122</v>
      </c>
      <c r="D26" t="s">
        <v>105</v>
      </c>
      <c r="E26" t="s">
        <v>932</v>
      </c>
      <c r="F26" s="65">
        <v>-20000000</v>
      </c>
      <c r="G26" s="65">
        <v>-6.3979064457441004E-2</v>
      </c>
      <c r="H26" s="65">
        <v>12.7958128914882</v>
      </c>
      <c r="I26" s="66">
        <v>2E-3</v>
      </c>
      <c r="J26" s="66">
        <v>0</v>
      </c>
    </row>
    <row r="27" spans="1:10">
      <c r="A27" t="s">
        <v>933</v>
      </c>
      <c r="B27" t="s">
        <v>934</v>
      </c>
      <c r="C27" t="s">
        <v>122</v>
      </c>
      <c r="D27" t="s">
        <v>105</v>
      </c>
      <c r="E27" t="s">
        <v>935</v>
      </c>
      <c r="F27" s="65">
        <v>-27000000</v>
      </c>
      <c r="G27" s="65">
        <v>-1.5641621369684149</v>
      </c>
      <c r="H27" s="65">
        <v>422.32377698147201</v>
      </c>
      <c r="I27" s="66">
        <v>6.6199999999999995E-2</v>
      </c>
      <c r="J27" s="66">
        <v>1E-4</v>
      </c>
    </row>
    <row r="28" spans="1:10">
      <c r="A28" t="s">
        <v>936</v>
      </c>
      <c r="B28" t="s">
        <v>937</v>
      </c>
      <c r="C28" t="s">
        <v>122</v>
      </c>
      <c r="D28" t="s">
        <v>105</v>
      </c>
      <c r="E28" t="s">
        <v>938</v>
      </c>
      <c r="F28" s="65">
        <v>-32500000</v>
      </c>
      <c r="G28" s="65">
        <v>-2.5942879449389231</v>
      </c>
      <c r="H28" s="65">
        <v>843.14358210515002</v>
      </c>
      <c r="I28" s="66">
        <v>0.1321</v>
      </c>
      <c r="J28" s="66">
        <v>1E-4</v>
      </c>
    </row>
    <row r="29" spans="1:10">
      <c r="A29" t="s">
        <v>939</v>
      </c>
      <c r="B29" t="s">
        <v>940</v>
      </c>
      <c r="C29" t="s">
        <v>122</v>
      </c>
      <c r="D29" t="s">
        <v>105</v>
      </c>
      <c r="E29" t="s">
        <v>941</v>
      </c>
      <c r="F29" s="65">
        <v>-9425000</v>
      </c>
      <c r="G29" s="65">
        <v>-5.474639395956955</v>
      </c>
      <c r="H29" s="65">
        <v>515.98476306894304</v>
      </c>
      <c r="I29" s="66">
        <v>8.09E-2</v>
      </c>
      <c r="J29" s="66">
        <v>1E-4</v>
      </c>
    </row>
    <row r="30" spans="1:10">
      <c r="A30" t="s">
        <v>942</v>
      </c>
      <c r="B30" t="s">
        <v>943</v>
      </c>
      <c r="C30" t="s">
        <v>122</v>
      </c>
      <c r="D30" t="s">
        <v>105</v>
      </c>
      <c r="E30" t="s">
        <v>944</v>
      </c>
      <c r="F30" s="65">
        <v>-6000000</v>
      </c>
      <c r="G30" s="65">
        <v>-7.0648333961569829</v>
      </c>
      <c r="H30" s="65">
        <v>423.89000376941902</v>
      </c>
      <c r="I30" s="66">
        <v>6.6400000000000001E-2</v>
      </c>
      <c r="J30" s="66">
        <v>1E-4</v>
      </c>
    </row>
    <row r="31" spans="1:10">
      <c r="A31" t="s">
        <v>945</v>
      </c>
      <c r="B31" t="s">
        <v>946</v>
      </c>
      <c r="C31" t="s">
        <v>122</v>
      </c>
      <c r="D31" t="s">
        <v>109</v>
      </c>
      <c r="E31" t="s">
        <v>947</v>
      </c>
      <c r="F31" s="65">
        <v>-19650000</v>
      </c>
      <c r="G31" s="65">
        <v>-4.0035520418926618</v>
      </c>
      <c r="H31" s="65">
        <v>786.697976231908</v>
      </c>
      <c r="I31" s="66">
        <v>0.12330000000000001</v>
      </c>
      <c r="J31" s="66">
        <v>1E-4</v>
      </c>
    </row>
    <row r="32" spans="1:10">
      <c r="A32" t="s">
        <v>948</v>
      </c>
      <c r="B32" t="s">
        <v>949</v>
      </c>
      <c r="C32" t="s">
        <v>122</v>
      </c>
      <c r="D32" t="s">
        <v>112</v>
      </c>
      <c r="E32" t="s">
        <v>950</v>
      </c>
      <c r="F32" s="65">
        <v>-2806343.59</v>
      </c>
      <c r="G32" s="65">
        <v>-14.72398248012942</v>
      </c>
      <c r="H32" s="65">
        <v>413.205538523835</v>
      </c>
      <c r="I32" s="66">
        <v>6.4799999999999996E-2</v>
      </c>
      <c r="J32" s="66">
        <v>1E-4</v>
      </c>
    </row>
    <row r="33" spans="1:10">
      <c r="A33" s="67" t="s">
        <v>900</v>
      </c>
      <c r="B33" s="14"/>
      <c r="C33" s="14"/>
      <c r="F33" s="69">
        <v>30424000</v>
      </c>
      <c r="H33" s="69">
        <v>-295.82179395564901</v>
      </c>
      <c r="I33" s="68">
        <v>-4.6399999999999997E-2</v>
      </c>
      <c r="J33" s="68">
        <v>0</v>
      </c>
    </row>
    <row r="34" spans="1:10">
      <c r="A34" t="s">
        <v>951</v>
      </c>
      <c r="B34" t="s">
        <v>952</v>
      </c>
      <c r="C34" t="s">
        <v>122</v>
      </c>
      <c r="D34" t="s">
        <v>109</v>
      </c>
      <c r="E34" t="s">
        <v>953</v>
      </c>
      <c r="F34" s="65">
        <v>16692000</v>
      </c>
      <c r="G34" s="65">
        <v>-0.53091384765317517</v>
      </c>
      <c r="H34" s="65">
        <v>-88.620139450267999</v>
      </c>
      <c r="I34" s="66">
        <v>-1.3899999999999999E-2</v>
      </c>
      <c r="J34" s="66">
        <v>0</v>
      </c>
    </row>
    <row r="35" spans="1:10">
      <c r="A35" t="s">
        <v>954</v>
      </c>
      <c r="B35" t="s">
        <v>955</v>
      </c>
      <c r="C35" t="s">
        <v>122</v>
      </c>
      <c r="D35" t="s">
        <v>109</v>
      </c>
      <c r="E35" t="s">
        <v>956</v>
      </c>
      <c r="F35" s="65">
        <v>13732000</v>
      </c>
      <c r="G35" s="65">
        <v>-1.5088964062436716</v>
      </c>
      <c r="H35" s="65">
        <v>-207.20165450538099</v>
      </c>
      <c r="I35" s="66">
        <v>-3.2500000000000001E-2</v>
      </c>
      <c r="J35" s="66">
        <v>0</v>
      </c>
    </row>
    <row r="36" spans="1:10">
      <c r="A36" s="67" t="s">
        <v>810</v>
      </c>
      <c r="B36" s="14"/>
      <c r="C36" s="14"/>
      <c r="F36" s="69">
        <v>0</v>
      </c>
      <c r="H36" s="69">
        <v>0</v>
      </c>
      <c r="I36" s="68">
        <v>0</v>
      </c>
      <c r="J36" s="68">
        <v>0</v>
      </c>
    </row>
    <row r="37" spans="1:10">
      <c r="A37" t="s">
        <v>225</v>
      </c>
      <c r="B37" t="s">
        <v>225</v>
      </c>
      <c r="C37" t="s">
        <v>225</v>
      </c>
      <c r="D37" t="s">
        <v>225</v>
      </c>
      <c r="F37" s="65">
        <v>0</v>
      </c>
      <c r="G37" s="65">
        <v>0</v>
      </c>
      <c r="H37" s="65">
        <v>0</v>
      </c>
      <c r="I37" s="66">
        <v>0</v>
      </c>
      <c r="J37" s="66">
        <v>0</v>
      </c>
    </row>
    <row r="38" spans="1:10">
      <c r="A38" s="67" t="s">
        <v>407</v>
      </c>
      <c r="B38" s="14"/>
      <c r="C38" s="14"/>
      <c r="F38" s="69">
        <v>0</v>
      </c>
      <c r="H38" s="69">
        <v>0</v>
      </c>
      <c r="I38" s="68">
        <v>0</v>
      </c>
      <c r="J38" s="68">
        <v>0</v>
      </c>
    </row>
    <row r="39" spans="1:10">
      <c r="A39" t="s">
        <v>225</v>
      </c>
      <c r="B39" t="s">
        <v>225</v>
      </c>
      <c r="C39" t="s">
        <v>225</v>
      </c>
      <c r="D39" t="s">
        <v>225</v>
      </c>
      <c r="F39" s="65">
        <v>0</v>
      </c>
      <c r="G39" s="65">
        <v>0</v>
      </c>
      <c r="H39" s="65">
        <v>0</v>
      </c>
      <c r="I39" s="66">
        <v>0</v>
      </c>
      <c r="J39" s="66">
        <v>0</v>
      </c>
    </row>
    <row r="40" spans="1:10">
      <c r="A40" s="67" t="s">
        <v>230</v>
      </c>
      <c r="B40" s="14"/>
      <c r="C40" s="14"/>
      <c r="F40" s="69">
        <v>0</v>
      </c>
      <c r="H40" s="69">
        <v>0</v>
      </c>
      <c r="I40" s="68">
        <v>0</v>
      </c>
      <c r="J40" s="68">
        <v>0</v>
      </c>
    </row>
    <row r="41" spans="1:10">
      <c r="A41" s="67" t="s">
        <v>808</v>
      </c>
      <c r="B41" s="14"/>
      <c r="C41" s="14"/>
      <c r="F41" s="69">
        <v>0</v>
      </c>
      <c r="H41" s="69">
        <v>0</v>
      </c>
      <c r="I41" s="68">
        <v>0</v>
      </c>
      <c r="J41" s="68">
        <v>0</v>
      </c>
    </row>
    <row r="42" spans="1:10">
      <c r="A42" t="s">
        <v>225</v>
      </c>
      <c r="B42" t="s">
        <v>225</v>
      </c>
      <c r="C42" t="s">
        <v>225</v>
      </c>
      <c r="D42" t="s">
        <v>225</v>
      </c>
      <c r="F42" s="65">
        <v>0</v>
      </c>
      <c r="G42" s="65">
        <v>0</v>
      </c>
      <c r="H42" s="65">
        <v>0</v>
      </c>
      <c r="I42" s="66">
        <v>0</v>
      </c>
      <c r="J42" s="66">
        <v>0</v>
      </c>
    </row>
    <row r="43" spans="1:10">
      <c r="A43" s="67" t="s">
        <v>815</v>
      </c>
      <c r="B43" s="14"/>
      <c r="C43" s="14"/>
      <c r="F43" s="69">
        <v>0</v>
      </c>
      <c r="H43" s="69">
        <v>0</v>
      </c>
      <c r="I43" s="68">
        <v>0</v>
      </c>
      <c r="J43" s="68">
        <v>0</v>
      </c>
    </row>
    <row r="44" spans="1:10">
      <c r="A44" t="s">
        <v>225</v>
      </c>
      <c r="B44" t="s">
        <v>225</v>
      </c>
      <c r="C44" t="s">
        <v>225</v>
      </c>
      <c r="D44" t="s">
        <v>225</v>
      </c>
      <c r="F44" s="65">
        <v>0</v>
      </c>
      <c r="G44" s="65">
        <v>0</v>
      </c>
      <c r="H44" s="65">
        <v>0</v>
      </c>
      <c r="I44" s="66">
        <v>0</v>
      </c>
      <c r="J44" s="66">
        <v>0</v>
      </c>
    </row>
    <row r="45" spans="1:10">
      <c r="A45" s="67" t="s">
        <v>810</v>
      </c>
      <c r="B45" s="14"/>
      <c r="C45" s="14"/>
      <c r="F45" s="69">
        <v>0</v>
      </c>
      <c r="H45" s="69">
        <v>0</v>
      </c>
      <c r="I45" s="68">
        <v>0</v>
      </c>
      <c r="J45" s="68">
        <v>0</v>
      </c>
    </row>
    <row r="46" spans="1:10">
      <c r="A46" t="s">
        <v>225</v>
      </c>
      <c r="B46" t="s">
        <v>225</v>
      </c>
      <c r="C46" t="s">
        <v>225</v>
      </c>
      <c r="D46" t="s">
        <v>225</v>
      </c>
      <c r="F46" s="65">
        <v>0</v>
      </c>
      <c r="G46" s="65">
        <v>0</v>
      </c>
      <c r="H46" s="65">
        <v>0</v>
      </c>
      <c r="I46" s="66">
        <v>0</v>
      </c>
      <c r="J46" s="66">
        <v>0</v>
      </c>
    </row>
    <row r="47" spans="1:10">
      <c r="A47" s="67" t="s">
        <v>407</v>
      </c>
      <c r="B47" s="14"/>
      <c r="C47" s="14"/>
      <c r="F47" s="69">
        <v>0</v>
      </c>
      <c r="H47" s="69">
        <v>0</v>
      </c>
      <c r="I47" s="68">
        <v>0</v>
      </c>
      <c r="J47" s="68">
        <v>0</v>
      </c>
    </row>
    <row r="48" spans="1:10">
      <c r="A48" t="s">
        <v>225</v>
      </c>
      <c r="B48" t="s">
        <v>225</v>
      </c>
      <c r="C48" t="s">
        <v>225</v>
      </c>
      <c r="D48" t="s">
        <v>225</v>
      </c>
      <c r="F48" s="65">
        <v>0</v>
      </c>
      <c r="G48" s="65">
        <v>0</v>
      </c>
      <c r="H48" s="65">
        <v>0</v>
      </c>
      <c r="I48" s="66">
        <v>0</v>
      </c>
      <c r="J48" s="66">
        <v>0</v>
      </c>
    </row>
    <row r="49" spans="1:3">
      <c r="A49" s="81" t="s">
        <v>232</v>
      </c>
      <c r="B49" s="14"/>
      <c r="C49" s="14"/>
    </row>
    <row r="50" spans="1:3">
      <c r="A50" s="81" t="s">
        <v>296</v>
      </c>
      <c r="B50" s="14"/>
      <c r="C50" s="14"/>
    </row>
    <row r="51" spans="1:3">
      <c r="A51" s="81" t="s">
        <v>297</v>
      </c>
      <c r="B51" s="14"/>
      <c r="C51" s="14"/>
    </row>
    <row r="52" spans="1:3">
      <c r="A52" s="81" t="s">
        <v>298</v>
      </c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203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827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225</v>
      </c>
      <c r="B13" t="s">
        <v>225</v>
      </c>
      <c r="C13" s="14"/>
      <c r="D13" t="s">
        <v>225</v>
      </c>
      <c r="G13" s="65">
        <v>0</v>
      </c>
      <c r="H13" t="s">
        <v>225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828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225</v>
      </c>
      <c r="B15" t="s">
        <v>225</v>
      </c>
      <c r="C15" s="14"/>
      <c r="D15" t="s">
        <v>225</v>
      </c>
      <c r="G15" s="65">
        <v>0</v>
      </c>
      <c r="H15" t="s">
        <v>225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829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830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225</v>
      </c>
      <c r="B18" t="s">
        <v>225</v>
      </c>
      <c r="C18" s="14"/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831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225</v>
      </c>
      <c r="B20" t="s">
        <v>225</v>
      </c>
      <c r="C20" s="14"/>
      <c r="D20" t="s">
        <v>225</v>
      </c>
      <c r="G20" s="65">
        <v>0</v>
      </c>
      <c r="H20" t="s">
        <v>225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832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225</v>
      </c>
      <c r="B22" t="s">
        <v>225</v>
      </c>
      <c r="C22" s="14"/>
      <c r="D22" t="s">
        <v>225</v>
      </c>
      <c r="G22" s="65">
        <v>0</v>
      </c>
      <c r="H22" t="s">
        <v>225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833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225</v>
      </c>
      <c r="B24" t="s">
        <v>225</v>
      </c>
      <c r="C24" s="14"/>
      <c r="D24" t="s">
        <v>225</v>
      </c>
      <c r="G24" s="65">
        <v>0</v>
      </c>
      <c r="H24" t="s">
        <v>225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827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225</v>
      </c>
      <c r="B27" t="s">
        <v>225</v>
      </c>
      <c r="C27" s="14"/>
      <c r="D27" t="s">
        <v>225</v>
      </c>
      <c r="G27" s="65">
        <v>0</v>
      </c>
      <c r="H27" t="s">
        <v>225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828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225</v>
      </c>
      <c r="B29" t="s">
        <v>225</v>
      </c>
      <c r="C29" s="14"/>
      <c r="D29" t="s">
        <v>225</v>
      </c>
      <c r="G29" s="65">
        <v>0</v>
      </c>
      <c r="H29" t="s">
        <v>225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829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830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225</v>
      </c>
      <c r="B32" t="s">
        <v>225</v>
      </c>
      <c r="C32" s="14"/>
      <c r="D32" t="s">
        <v>225</v>
      </c>
      <c r="G32" s="65">
        <v>0</v>
      </c>
      <c r="H32" t="s">
        <v>225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831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225</v>
      </c>
      <c r="B34" t="s">
        <v>225</v>
      </c>
      <c r="C34" s="14"/>
      <c r="D34" t="s">
        <v>225</v>
      </c>
      <c r="G34" s="65">
        <v>0</v>
      </c>
      <c r="H34" t="s">
        <v>225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832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225</v>
      </c>
      <c r="B36" t="s">
        <v>225</v>
      </c>
      <c r="C36" s="14"/>
      <c r="D36" t="s">
        <v>225</v>
      </c>
      <c r="G36" s="65">
        <v>0</v>
      </c>
      <c r="H36" t="s">
        <v>225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833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225</v>
      </c>
      <c r="B38" t="s">
        <v>225</v>
      </c>
      <c r="C38" s="14"/>
      <c r="D38" t="s">
        <v>225</v>
      </c>
      <c r="G38" s="65">
        <v>0</v>
      </c>
      <c r="H38" t="s">
        <v>225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232</v>
      </c>
      <c r="C39" s="14"/>
    </row>
    <row r="40" spans="1:16">
      <c r="A40" s="81" t="s">
        <v>296</v>
      </c>
      <c r="C40" s="14"/>
    </row>
    <row r="41" spans="1:16">
      <c r="A41" s="81" t="s">
        <v>297</v>
      </c>
      <c r="C41" s="14"/>
    </row>
    <row r="42" spans="1:16">
      <c r="A42" s="81" t="s">
        <v>298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6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126">
      <c r="A6" s="40" t="s">
        <v>95</v>
      </c>
      <c r="B6" s="41" t="s">
        <v>146</v>
      </c>
      <c r="C6" s="41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3.74</v>
      </c>
      <c r="I9" s="15"/>
      <c r="J9" s="15"/>
      <c r="K9" s="15"/>
      <c r="L9" s="64">
        <v>7.0000000000000001E-3</v>
      </c>
      <c r="M9" s="63">
        <v>74251433.840000004</v>
      </c>
      <c r="N9" s="7"/>
      <c r="O9" s="63">
        <v>78466.18854491126</v>
      </c>
      <c r="P9" s="64">
        <v>1</v>
      </c>
      <c r="Q9" s="64">
        <v>1.21E-2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203</v>
      </c>
      <c r="H10" s="69">
        <v>3.74</v>
      </c>
      <c r="L10" s="68">
        <v>7.0000000000000001E-3</v>
      </c>
      <c r="M10" s="69">
        <v>74251433.840000004</v>
      </c>
      <c r="O10" s="69">
        <v>78466.18854491126</v>
      </c>
      <c r="P10" s="68">
        <v>1</v>
      </c>
      <c r="Q10" s="68">
        <v>1.21E-2</v>
      </c>
    </row>
    <row r="11" spans="1:59">
      <c r="A11" s="67" t="s">
        <v>957</v>
      </c>
      <c r="H11" s="69">
        <v>3.74</v>
      </c>
      <c r="L11" s="68">
        <v>7.0000000000000001E-3</v>
      </c>
      <c r="M11" s="69">
        <v>74251433.840000004</v>
      </c>
      <c r="O11" s="69">
        <v>78466.18854491126</v>
      </c>
      <c r="P11" s="68">
        <v>1</v>
      </c>
      <c r="Q11" s="68">
        <v>1.21E-2</v>
      </c>
    </row>
    <row r="12" spans="1:59">
      <c r="A12" t="s">
        <v>958</v>
      </c>
      <c r="B12" t="s">
        <v>959</v>
      </c>
      <c r="C12" t="s">
        <v>960</v>
      </c>
      <c r="D12" t="s">
        <v>961</v>
      </c>
      <c r="E12" t="s">
        <v>340</v>
      </c>
      <c r="F12" t="s">
        <v>962</v>
      </c>
      <c r="G12" t="s">
        <v>209</v>
      </c>
      <c r="H12" s="65">
        <v>4.25</v>
      </c>
      <c r="I12" t="s">
        <v>963</v>
      </c>
      <c r="J12" t="s">
        <v>101</v>
      </c>
      <c r="K12" s="66">
        <v>2.1000000000000001E-2</v>
      </c>
      <c r="L12" s="70">
        <v>7.0000000000000001E-3</v>
      </c>
      <c r="M12" s="71">
        <v>74251433.840000004</v>
      </c>
      <c r="O12" s="71">
        <v>78466.18854491126</v>
      </c>
      <c r="P12" s="70">
        <v>1</v>
      </c>
      <c r="Q12" s="70">
        <v>1.21E-2</v>
      </c>
    </row>
    <row r="13" spans="1:59">
      <c r="A13" s="67" t="s">
        <v>964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225</v>
      </c>
      <c r="C14" t="s">
        <v>225</v>
      </c>
      <c r="E14" t="s">
        <v>225</v>
      </c>
      <c r="H14" s="65">
        <v>0</v>
      </c>
      <c r="I14" t="s">
        <v>225</v>
      </c>
      <c r="J14" t="s">
        <v>225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965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225</v>
      </c>
      <c r="C16" t="s">
        <v>225</v>
      </c>
      <c r="E16" t="s">
        <v>225</v>
      </c>
      <c r="H16" s="65">
        <v>0</v>
      </c>
      <c r="I16" t="s">
        <v>225</v>
      </c>
      <c r="J16" t="s">
        <v>225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966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225</v>
      </c>
      <c r="C18" t="s">
        <v>225</v>
      </c>
      <c r="E18" t="s">
        <v>225</v>
      </c>
      <c r="H18" s="65">
        <v>0</v>
      </c>
      <c r="I18" t="s">
        <v>225</v>
      </c>
      <c r="J18" t="s">
        <v>225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967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225</v>
      </c>
      <c r="C20" t="s">
        <v>225</v>
      </c>
      <c r="E20" t="s">
        <v>225</v>
      </c>
      <c r="H20" s="65">
        <v>0</v>
      </c>
      <c r="I20" t="s">
        <v>225</v>
      </c>
      <c r="J20" t="s">
        <v>225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968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969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225</v>
      </c>
      <c r="C23" t="s">
        <v>225</v>
      </c>
      <c r="E23" t="s">
        <v>225</v>
      </c>
      <c r="H23" s="65">
        <v>0</v>
      </c>
      <c r="I23" t="s">
        <v>225</v>
      </c>
      <c r="J23" t="s">
        <v>225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970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225</v>
      </c>
      <c r="C25" t="s">
        <v>225</v>
      </c>
      <c r="E25" t="s">
        <v>225</v>
      </c>
      <c r="H25" s="65">
        <v>0</v>
      </c>
      <c r="I25" t="s">
        <v>225</v>
      </c>
      <c r="J25" t="s">
        <v>225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971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225</v>
      </c>
      <c r="C27" t="s">
        <v>225</v>
      </c>
      <c r="E27" t="s">
        <v>225</v>
      </c>
      <c r="H27" s="65">
        <v>0</v>
      </c>
      <c r="I27" t="s">
        <v>225</v>
      </c>
      <c r="J27" t="s">
        <v>225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972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225</v>
      </c>
      <c r="C29" t="s">
        <v>225</v>
      </c>
      <c r="E29" t="s">
        <v>225</v>
      </c>
      <c r="H29" s="65">
        <v>0</v>
      </c>
      <c r="I29" t="s">
        <v>225</v>
      </c>
      <c r="J29" t="s">
        <v>225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230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973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225</v>
      </c>
      <c r="C32" t="s">
        <v>225</v>
      </c>
      <c r="E32" t="s">
        <v>225</v>
      </c>
      <c r="H32" s="65">
        <v>0</v>
      </c>
      <c r="I32" t="s">
        <v>225</v>
      </c>
      <c r="J32" t="s">
        <v>225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965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225</v>
      </c>
      <c r="C34" t="s">
        <v>225</v>
      </c>
      <c r="E34" t="s">
        <v>225</v>
      </c>
      <c r="H34" s="65">
        <v>0</v>
      </c>
      <c r="I34" t="s">
        <v>225</v>
      </c>
      <c r="J34" t="s">
        <v>225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966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225</v>
      </c>
      <c r="C36" t="s">
        <v>225</v>
      </c>
      <c r="E36" t="s">
        <v>225</v>
      </c>
      <c r="H36" s="65">
        <v>0</v>
      </c>
      <c r="I36" t="s">
        <v>225</v>
      </c>
      <c r="J36" t="s">
        <v>225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972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225</v>
      </c>
      <c r="C38" t="s">
        <v>225</v>
      </c>
      <c r="E38" t="s">
        <v>225</v>
      </c>
      <c r="H38" s="65">
        <v>0</v>
      </c>
      <c r="I38" t="s">
        <v>225</v>
      </c>
      <c r="J38" t="s">
        <v>225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1" t="s">
        <v>232</v>
      </c>
    </row>
    <row r="40" spans="1:17">
      <c r="A40" s="81" t="s">
        <v>296</v>
      </c>
    </row>
    <row r="41" spans="1:17">
      <c r="A41" s="81" t="s">
        <v>297</v>
      </c>
    </row>
    <row r="42" spans="1:17">
      <c r="A42" s="81" t="s">
        <v>298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203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839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225</v>
      </c>
      <c r="B12" t="s">
        <v>225</v>
      </c>
      <c r="D12" t="s">
        <v>225</v>
      </c>
      <c r="F12" s="65">
        <v>0</v>
      </c>
      <c r="G12" t="s">
        <v>225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840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225</v>
      </c>
      <c r="B14" t="s">
        <v>225</v>
      </c>
      <c r="D14" t="s">
        <v>225</v>
      </c>
      <c r="F14" s="65">
        <v>0</v>
      </c>
      <c r="G14" t="s">
        <v>225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974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225</v>
      </c>
      <c r="B16" t="s">
        <v>225</v>
      </c>
      <c r="D16" t="s">
        <v>225</v>
      </c>
      <c r="F16" s="65">
        <v>0</v>
      </c>
      <c r="G16" t="s">
        <v>225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975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225</v>
      </c>
      <c r="B18" t="s">
        <v>225</v>
      </c>
      <c r="D18" t="s">
        <v>225</v>
      </c>
      <c r="F18" s="65">
        <v>0</v>
      </c>
      <c r="G18" t="s">
        <v>225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407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225</v>
      </c>
      <c r="B20" t="s">
        <v>225</v>
      </c>
      <c r="D20" t="s">
        <v>225</v>
      </c>
      <c r="F20" s="65">
        <v>0</v>
      </c>
      <c r="G20" t="s">
        <v>225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225</v>
      </c>
      <c r="B22" t="s">
        <v>225</v>
      </c>
      <c r="D22" t="s">
        <v>225</v>
      </c>
      <c r="F22" s="65">
        <v>0</v>
      </c>
      <c r="G22" t="s">
        <v>225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1" t="s">
        <v>232</v>
      </c>
    </row>
    <row r="24" spans="1:14">
      <c r="A24" s="81" t="s">
        <v>296</v>
      </c>
    </row>
    <row r="25" spans="1:14">
      <c r="A25" s="81" t="s">
        <v>297</v>
      </c>
    </row>
    <row r="26" spans="1:14">
      <c r="A26" s="81" t="s">
        <v>298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203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976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225</v>
      </c>
      <c r="D12" s="66">
        <v>0</v>
      </c>
      <c r="E12" t="s">
        <v>225</v>
      </c>
      <c r="F12" s="65">
        <v>0</v>
      </c>
      <c r="G12" s="66">
        <v>0</v>
      </c>
      <c r="H12" s="66">
        <v>0</v>
      </c>
    </row>
    <row r="13" spans="1:54">
      <c r="A13" s="67" t="s">
        <v>977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225</v>
      </c>
      <c r="D14" s="66">
        <v>0</v>
      </c>
      <c r="E14" t="s">
        <v>225</v>
      </c>
      <c r="F14" s="65">
        <v>0</v>
      </c>
      <c r="G14" s="66">
        <v>0</v>
      </c>
      <c r="H14" s="66">
        <v>0</v>
      </c>
    </row>
    <row r="15" spans="1:54">
      <c r="A15" s="67" t="s">
        <v>230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976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225</v>
      </c>
      <c r="D17" s="66">
        <v>0</v>
      </c>
      <c r="E17" t="s">
        <v>225</v>
      </c>
      <c r="F17" s="65">
        <v>0</v>
      </c>
      <c r="G17" s="66">
        <v>0</v>
      </c>
      <c r="H17" s="66">
        <v>0</v>
      </c>
    </row>
    <row r="18" spans="1:8">
      <c r="A18" s="67" t="s">
        <v>977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225</v>
      </c>
      <c r="D19" s="66">
        <v>0</v>
      </c>
      <c r="E19" t="s">
        <v>225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225</v>
      </c>
      <c r="C11" t="s">
        <v>225</v>
      </c>
      <c r="D11" s="16"/>
      <c r="E11" s="66">
        <v>0</v>
      </c>
      <c r="F11" t="s">
        <v>225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225</v>
      </c>
      <c r="C13" t="s">
        <v>225</v>
      </c>
      <c r="D13" s="16"/>
      <c r="E13" s="66">
        <v>0</v>
      </c>
      <c r="F13" t="s">
        <v>225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idden="1">
      <c r="A5" s="2"/>
    </row>
    <row r="6" spans="1:59" ht="26.25" customHeight="1">
      <c r="A6" s="100" t="s">
        <v>166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64">
        <v>0</v>
      </c>
      <c r="H10" s="63">
        <v>27827.866592504</v>
      </c>
      <c r="I10" s="64">
        <v>1</v>
      </c>
      <c r="J10" s="64">
        <v>4.3E-3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7" t="s">
        <v>203</v>
      </c>
      <c r="B11" s="13"/>
      <c r="C11" s="13"/>
      <c r="D11" s="13"/>
      <c r="E11" s="13"/>
      <c r="F11" s="13"/>
      <c r="G11" s="68">
        <v>0</v>
      </c>
      <c r="H11" s="69">
        <v>0</v>
      </c>
      <c r="I11" s="68">
        <v>0</v>
      </c>
      <c r="J11" s="68">
        <v>0</v>
      </c>
    </row>
    <row r="12" spans="1:59">
      <c r="A12" t="s">
        <v>225</v>
      </c>
      <c r="B12" t="s">
        <v>225</v>
      </c>
      <c r="C12" t="s">
        <v>225</v>
      </c>
      <c r="D12" s="16"/>
      <c r="E12" s="66">
        <v>0</v>
      </c>
      <c r="F12" t="s">
        <v>225</v>
      </c>
      <c r="G12" s="66">
        <v>0</v>
      </c>
      <c r="H12" s="65">
        <v>0</v>
      </c>
      <c r="I12" s="66">
        <v>0</v>
      </c>
      <c r="J12" s="66">
        <v>0</v>
      </c>
    </row>
    <row r="13" spans="1:59">
      <c r="A13" s="67" t="s">
        <v>230</v>
      </c>
      <c r="C13" s="16"/>
      <c r="D13" s="16"/>
      <c r="E13" s="16"/>
      <c r="F13" s="16"/>
      <c r="G13" s="68">
        <v>0</v>
      </c>
      <c r="H13" s="69">
        <v>27827.866592504</v>
      </c>
      <c r="I13" s="68">
        <v>1</v>
      </c>
      <c r="J13" s="68">
        <v>4.3E-3</v>
      </c>
    </row>
    <row r="14" spans="1:59">
      <c r="A14" t="s">
        <v>978</v>
      </c>
      <c r="B14" t="s">
        <v>979</v>
      </c>
      <c r="C14" t="s">
        <v>225</v>
      </c>
      <c r="D14" t="s">
        <v>762</v>
      </c>
      <c r="E14" s="66">
        <v>0</v>
      </c>
      <c r="F14" t="s">
        <v>202</v>
      </c>
      <c r="G14" s="66">
        <v>0</v>
      </c>
      <c r="H14" s="65">
        <v>1529.323625304</v>
      </c>
      <c r="I14" s="66">
        <v>5.5E-2</v>
      </c>
      <c r="J14" s="66">
        <v>2.0000000000000001E-4</v>
      </c>
    </row>
    <row r="15" spans="1:59">
      <c r="A15" t="s">
        <v>980</v>
      </c>
      <c r="B15" t="s">
        <v>826</v>
      </c>
      <c r="C15" t="s">
        <v>225</v>
      </c>
      <c r="D15" t="s">
        <v>762</v>
      </c>
      <c r="E15" s="66">
        <v>0</v>
      </c>
      <c r="F15" t="s">
        <v>105</v>
      </c>
      <c r="G15" s="66">
        <v>0</v>
      </c>
      <c r="H15" s="65">
        <v>26298.542967199999</v>
      </c>
      <c r="I15" s="66">
        <v>0.94499999999999995</v>
      </c>
      <c r="J15" s="66">
        <v>4.1000000000000003E-3</v>
      </c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  <row r="608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0" t="s">
        <v>168</v>
      </c>
      <c r="B5" s="101"/>
      <c r="C5" s="101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203</v>
      </c>
      <c r="B10" s="69">
        <v>0</v>
      </c>
    </row>
    <row r="11" spans="1:16">
      <c r="A11" t="s">
        <v>225</v>
      </c>
      <c r="B11" s="65">
        <v>0</v>
      </c>
    </row>
    <row r="12" spans="1:16">
      <c r="A12" s="67" t="s">
        <v>230</v>
      </c>
      <c r="B12" s="69">
        <v>0</v>
      </c>
    </row>
    <row r="13" spans="1:16">
      <c r="A13" t="s">
        <v>225</v>
      </c>
      <c r="B13" s="65">
        <v>0</v>
      </c>
    </row>
    <row r="14" spans="1:16" hidden="1"/>
    <row r="15" spans="1:16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248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407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232</v>
      </c>
      <c r="C24" s="14"/>
    </row>
    <row r="25" spans="1:15">
      <c r="A25" s="81" t="s">
        <v>296</v>
      </c>
      <c r="C25" s="14"/>
    </row>
    <row r="26" spans="1:15">
      <c r="A26" s="81" t="s">
        <v>298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839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225</v>
      </c>
      <c r="B12" t="s">
        <v>225</v>
      </c>
      <c r="C12" t="s">
        <v>225</v>
      </c>
      <c r="D12" t="s">
        <v>225</v>
      </c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840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225</v>
      </c>
      <c r="B14" t="s">
        <v>225</v>
      </c>
      <c r="C14" t="s">
        <v>225</v>
      </c>
      <c r="D14" t="s">
        <v>225</v>
      </c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225</v>
      </c>
      <c r="B16" t="s">
        <v>225</v>
      </c>
      <c r="C16" t="s">
        <v>225</v>
      </c>
      <c r="D16" t="s">
        <v>225</v>
      </c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407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225</v>
      </c>
      <c r="B18" t="s">
        <v>225</v>
      </c>
      <c r="C18" t="s">
        <v>225</v>
      </c>
      <c r="D18" t="s">
        <v>225</v>
      </c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232</v>
      </c>
      <c r="C24" s="14"/>
    </row>
    <row r="25" spans="1:15">
      <c r="A25" s="81" t="s">
        <v>296</v>
      </c>
      <c r="C25" s="14"/>
    </row>
    <row r="26" spans="1:15">
      <c r="A26" s="81" t="s">
        <v>298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203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839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225</v>
      </c>
      <c r="B12" t="s">
        <v>225</v>
      </c>
      <c r="C12" t="s">
        <v>225</v>
      </c>
      <c r="D12" t="s">
        <v>225</v>
      </c>
      <c r="E12" s="13"/>
      <c r="F12" s="13"/>
      <c r="G12" s="65">
        <v>0</v>
      </c>
      <c r="H12" t="s">
        <v>225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840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225</v>
      </c>
      <c r="B14" t="s">
        <v>225</v>
      </c>
      <c r="C14" t="s">
        <v>225</v>
      </c>
      <c r="D14" t="s">
        <v>225</v>
      </c>
      <c r="E14" s="13"/>
      <c r="F14" s="13"/>
      <c r="G14" s="65">
        <v>0</v>
      </c>
      <c r="H14" t="s">
        <v>225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225</v>
      </c>
      <c r="B16" t="s">
        <v>225</v>
      </c>
      <c r="C16" t="s">
        <v>225</v>
      </c>
      <c r="D16" t="s">
        <v>225</v>
      </c>
      <c r="E16" s="13"/>
      <c r="F16" s="13"/>
      <c r="G16" s="65">
        <v>0</v>
      </c>
      <c r="H16" t="s">
        <v>225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407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225</v>
      </c>
      <c r="B18" t="s">
        <v>225</v>
      </c>
      <c r="C18" t="s">
        <v>225</v>
      </c>
      <c r="D18" t="s">
        <v>225</v>
      </c>
      <c r="E18" s="13"/>
      <c r="F18" s="13"/>
      <c r="G18" s="65">
        <v>0</v>
      </c>
      <c r="H18" t="s">
        <v>225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225</v>
      </c>
      <c r="B21" t="s">
        <v>225</v>
      </c>
      <c r="C21" t="s">
        <v>225</v>
      </c>
      <c r="D21" t="s">
        <v>225</v>
      </c>
      <c r="G21" s="65">
        <v>0</v>
      </c>
      <c r="H21" t="s">
        <v>225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225</v>
      </c>
      <c r="B23" t="s">
        <v>225</v>
      </c>
      <c r="C23" t="s">
        <v>225</v>
      </c>
      <c r="D23" t="s">
        <v>225</v>
      </c>
      <c r="G23" s="65">
        <v>0</v>
      </c>
      <c r="H23" t="s">
        <v>225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1" t="s">
        <v>232</v>
      </c>
      <c r="C24" s="14"/>
    </row>
    <row r="25" spans="1:22">
      <c r="A25" s="81" t="s">
        <v>296</v>
      </c>
      <c r="C25" s="14"/>
    </row>
    <row r="26" spans="1:22">
      <c r="A26" s="81" t="s">
        <v>297</v>
      </c>
      <c r="C26" s="14"/>
    </row>
    <row r="27" spans="1:22">
      <c r="A27" s="81" t="s">
        <v>298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271DB4-E5C3-4F9B-B0C5-F62ABC254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C0C0F2-6293-49F0-AC4D-5688392BCE0E}">
  <ds:schemaRefs>
    <ds:schemaRef ds:uri="http://www.w3.org/XML/1998/namespace"/>
    <ds:schemaRef ds:uri="1ca4df27-5183-4bee-9dbd-0c46c9c4aa40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1D92922-69CE-46FF-8939-B9A5B9A372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520042177_b143_0221</dc:title>
  <dc:creator>Yuli</dc:creator>
  <cp:lastModifiedBy>User</cp:lastModifiedBy>
  <dcterms:created xsi:type="dcterms:W3CDTF">2015-11-10T09:34:27Z</dcterms:created>
  <dcterms:modified xsi:type="dcterms:W3CDTF">2022-01-23T11:42:14Z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