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sharedStrings.xml" ContentType="application/vnd.openxmlformats-officedocument.spreadsheetml.sharedStrings+xml"/>
  <Override PartName="/xl/worksheets/sheet30.xml" ContentType="application/vnd.openxmlformats-officedocument.spreadsheetml.worksheet+xml"/>
  <Override PartName="/xl/worksheets/sheet29.xml" ContentType="application/vnd.openxmlformats-officedocument.spreadsheetml.worksheet+xml"/>
  <Override PartName="/xl/worksheets/sheet28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DANEL\נכס בודד 2023\נכס בודד 31.12.23\"/>
    </mc:Choice>
  </mc:AlternateContent>
  <bookViews>
    <workbookView xWindow="0" yWindow="105" windowWidth="24240" windowHeight="12585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range_data">#REF!</definedName>
    <definedName name="table_company">#REF!</definedName>
  </definedNames>
  <calcPr calcId="162913"/>
</workbook>
</file>

<file path=xl/calcChain.xml><?xml version="1.0" encoding="utf-8"?>
<calcChain xmlns="http://schemas.openxmlformats.org/spreadsheetml/2006/main">
  <c r="C42" i="1" l="1"/>
  <c r="D41" i="1" s="1"/>
  <c r="D42" i="1"/>
  <c r="D39" i="1"/>
  <c r="D37" i="1"/>
  <c r="D34" i="1"/>
  <c r="D33" i="1"/>
  <c r="D30" i="1"/>
  <c r="D29" i="1"/>
  <c r="D26" i="1"/>
  <c r="D25" i="1"/>
  <c r="D21" i="1"/>
  <c r="D20" i="1"/>
  <c r="D18" i="1"/>
  <c r="D17" i="1"/>
  <c r="D16" i="1"/>
  <c r="D14" i="1"/>
  <c r="D13" i="1"/>
  <c r="D11" i="1"/>
  <c r="C11" i="1"/>
  <c r="L36" i="2"/>
  <c r="K36" i="2"/>
  <c r="L35" i="2"/>
  <c r="K35" i="2"/>
  <c r="L34" i="2"/>
  <c r="K34" i="2"/>
  <c r="L33" i="2"/>
  <c r="K33" i="2"/>
  <c r="L32" i="2"/>
  <c r="K32" i="2"/>
  <c r="L31" i="2"/>
  <c r="K31" i="2"/>
  <c r="L30" i="2"/>
  <c r="K30" i="2"/>
  <c r="L29" i="2"/>
  <c r="K29" i="2"/>
  <c r="L28" i="2"/>
  <c r="K28" i="2"/>
  <c r="L27" i="2"/>
  <c r="K27" i="2"/>
  <c r="L26" i="2"/>
  <c r="K26" i="2"/>
  <c r="L25" i="2"/>
  <c r="K25" i="2"/>
  <c r="L24" i="2"/>
  <c r="K24" i="2"/>
  <c r="L23" i="2"/>
  <c r="K23" i="2"/>
  <c r="L22" i="2"/>
  <c r="K22" i="2"/>
  <c r="L21" i="2"/>
  <c r="K21" i="2"/>
  <c r="L20" i="2"/>
  <c r="K20" i="2"/>
  <c r="L19" i="2"/>
  <c r="K19" i="2"/>
  <c r="L18" i="2"/>
  <c r="K18" i="2"/>
  <c r="L17" i="2"/>
  <c r="K17" i="2"/>
  <c r="L16" i="2"/>
  <c r="K16" i="2"/>
  <c r="L15" i="2"/>
  <c r="K15" i="2"/>
  <c r="L14" i="2"/>
  <c r="K14" i="2"/>
  <c r="L13" i="2"/>
  <c r="K13" i="2"/>
  <c r="L12" i="2"/>
  <c r="K12" i="2"/>
  <c r="L11" i="2"/>
  <c r="K11" i="2"/>
  <c r="J11" i="2"/>
  <c r="J12" i="2"/>
  <c r="J13" i="2"/>
  <c r="J14" i="2"/>
  <c r="D22" i="1" l="1"/>
  <c r="D27" i="1"/>
  <c r="D31" i="1"/>
  <c r="D35" i="1"/>
  <c r="D40" i="1"/>
  <c r="D15" i="1"/>
  <c r="D19" i="1"/>
  <c r="D24" i="1"/>
  <c r="D28" i="1"/>
  <c r="D32" i="1"/>
  <c r="D36" i="1"/>
</calcChain>
</file>

<file path=xl/sharedStrings.xml><?xml version="1.0" encoding="utf-8"?>
<sst xmlns="http://schemas.openxmlformats.org/spreadsheetml/2006/main" count="3118" uniqueCount="652">
  <si>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</si>
  <si>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</si>
  <si>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</si>
  <si>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</si>
  <si>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</si>
  <si>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</si>
  <si>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</si>
  <si>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</si>
  <si>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</si>
  <si>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</si>
  <si>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</si>
  <si>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</si>
  <si>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</si>
  <si>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</si>
  <si>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</si>
  <si>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</si>
  <si>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</si>
  <si>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</si>
  <si>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</si>
  <si>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</si>
  <si>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</si>
  <si>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</si>
  <si>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</si>
  <si>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</si>
  <si>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</si>
  <si>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</si>
  <si>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</si>
  <si>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</si>
  <si>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</si>
  <si>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</si>
  <si>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</si>
  <si>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</si>
  <si>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</si>
  <si>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</si>
  <si>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</si>
  <si>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</si>
  <si>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</si>
  <si>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</si>
  <si>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</si>
  <si>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</si>
  <si>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</si>
  <si>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</si>
  <si>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</si>
  <si>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</si>
  <si>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</si>
  <si>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</si>
  <si>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</si>
  <si>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</si>
  <si>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</si>
  <si>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</si>
  <si>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</si>
  <si>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</si>
  <si>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</si>
  <si>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</si>
  <si>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</si>
  <si>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</si>
  <si>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</si>
  <si>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</si>
  <si>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</si>
  <si>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</si>
  <si>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</si>
  <si>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</si>
  <si>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</si>
  <si>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</si>
  <si>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</si>
  <si>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</si>
  <si>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</si>
  <si>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</si>
  <si>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</si>
  <si>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</si>
  <si>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</si>
  <si>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</si>
  <si>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</si>
  <si>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</si>
  <si>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</si>
  <si>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</si>
  <si>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</si>
  <si>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</si>
  <si>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</si>
  <si>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</si>
  <si>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</si>
  <si>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</si>
  <si>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</si>
  <si>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</si>
  <si>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</si>
  <si>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</si>
  <si>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</si>
  <si>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</si>
  <si>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</si>
  <si>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</si>
  <si>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</si>
  <si>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</si>
  <si>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</si>
  <si>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</si>
  <si>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</si>
  <si>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</si>
  <si>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</si>
  <si>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</si>
  <si>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</si>
  <si>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</si>
  <si>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</si>
  <si>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</si>
  <si>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</si>
  <si>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</si>
  <si>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</si>
  <si>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</si>
  <si>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</si>
  <si>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</si>
  <si>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</si>
  <si>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</si>
  <si>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</si>
  <si>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</si>
  <si>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</si>
  <si>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</si>
  <si>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</si>
  <si>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</si>
  <si>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</si>
  <si>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</si>
  <si>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</si>
  <si>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</si>
  <si>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</si>
  <si>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</si>
  <si>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</si>
  <si>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</si>
  <si>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</si>
  <si>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</si>
  <si>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</si>
  <si>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</si>
  <si>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</si>
  <si>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</si>
  <si>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</si>
  <si>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</si>
  <si>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</si>
  <si>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</si>
  <si>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</si>
  <si>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</si>
  <si>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</si>
  <si>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</si>
  <si>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</si>
  <si>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</si>
  <si>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</si>
  <si>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</si>
  <si>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</si>
  <si>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</si>
  <si>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</si>
  <si>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</si>
  <si>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</si>
  <si>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</si>
  <si>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</si>
  <si>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</si>
  <si>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</si>
  <si>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</si>
  <si>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</si>
  <si>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</si>
  <si>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</si>
  <si>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</si>
  <si>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</si>
  <si>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</si>
  <si>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</si>
  <si>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</si>
  <si>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</si>
  <si>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</si>
  <si>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</si>
  <si>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</si>
  <si>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</si>
  <si>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</si>
  <si>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</si>
  <si>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</si>
  <si>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</si>
  <si>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</si>
  <si>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</si>
  <si>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</si>
  <si>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</si>
  <si>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</si>
  <si>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</si>
  <si>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</si>
  <si>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</si>
  <si>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</si>
  <si>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</si>
  <si>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</si>
  <si>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</si>
  <si>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</si>
  <si>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</si>
  <si>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</si>
  <si>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</si>
  <si>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</si>
  <si>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</si>
  <si>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</si>
  <si>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</si>
  <si>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</si>
  <si>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</si>
  <si>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</si>
  <si>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</si>
  <si>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</si>
  <si>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</si>
  <si>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</si>
  <si>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</si>
  <si>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31/12/2023</t>
  </si>
  <si>
    <t>אלטשולר שחם מניות</t>
  </si>
  <si>
    <t>בהתאם לשיטה שיושמה בדוח הכספי *</t>
  </si>
  <si>
    <t>פרנק שווצרי</t>
  </si>
  <si>
    <t>כתר דני</t>
  </si>
  <si>
    <t>כתר נורבגי</t>
  </si>
  <si>
    <t>יין יפני</t>
  </si>
  <si>
    <t>סה"כ בישראל</t>
  </si>
  <si>
    <t>סה"כ יתרת מזומנים ועו"ש בש"ח</t>
  </si>
  <si>
    <t>עו'ש- בנק מזרחי</t>
  </si>
  <si>
    <t>1111111111- 20- בנק מזרחי</t>
  </si>
  <si>
    <t>20</t>
  </si>
  <si>
    <t>ilAAA</t>
  </si>
  <si>
    <t>S&amp;P מעלות</t>
  </si>
  <si>
    <t>סה"כ יתרת מזומנים ועו"ש נקובים במט"ח</t>
  </si>
  <si>
    <t>אירו-100- בנק מזרחי</t>
  </si>
  <si>
    <t>100- 20- בנק מזרחי</t>
  </si>
  <si>
    <t>דולר -20001- בנק מזרחי</t>
  </si>
  <si>
    <t>20001- 20- בנק מזרחי</t>
  </si>
  <si>
    <t>דולר -20001(לקבל)- בנק מזרחי</t>
  </si>
  <si>
    <t>ין יפני- 248- בנק מזרחי</t>
  </si>
  <si>
    <t>248- 20- בנק מזרחי</t>
  </si>
  <si>
    <t>כתר דני - 78- בנק מזרחי</t>
  </si>
  <si>
    <t>78- 20- בנק מזרחי</t>
  </si>
  <si>
    <t>לי"ש - 70002- בנק מזרחי</t>
  </si>
  <si>
    <t>70002- 20- בנק מזרחי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</si>
  <si>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</si>
  <si>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</si>
  <si>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</si>
  <si>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</si>
  <si>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</si>
  <si>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</si>
  <si>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</si>
  <si>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</si>
  <si>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</si>
  <si>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</si>
  <si>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</si>
  <si>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סה"כ לא צמודות</t>
  </si>
  <si>
    <t>סה"כ מלווה קצר מועד</t>
  </si>
  <si>
    <t>מ.ק.מ.  214- בנק ישראל- מק"מ</t>
  </si>
  <si>
    <t>8240210</t>
  </si>
  <si>
    <t>RF</t>
  </si>
  <si>
    <t>14/02/23</t>
  </si>
  <si>
    <t>מ.ק.מ.  914- בנק ישראל- מק"מ</t>
  </si>
  <si>
    <t>8240913</t>
  </si>
  <si>
    <t>13/09/23</t>
  </si>
  <si>
    <t>מ.ק.מ. 414- בנק ישראל- מק"מ</t>
  </si>
  <si>
    <t>8240418</t>
  </si>
  <si>
    <t>14/11/23</t>
  </si>
  <si>
    <t>מ.ק.מ. 524- בנק ישראל- מק"מ</t>
  </si>
  <si>
    <t>8240525</t>
  </si>
  <si>
    <t>24/07/23</t>
  </si>
  <si>
    <t>מ.ק.מ. 614- בנק ישראל- מק"מ</t>
  </si>
  <si>
    <t>8240616</t>
  </si>
  <si>
    <t>19/07/23</t>
  </si>
  <si>
    <t>סה"כ שחר</t>
  </si>
  <si>
    <t>ממשלתי 0324- האוצר - ממשלתית שקלית</t>
  </si>
  <si>
    <t>1130848</t>
  </si>
  <si>
    <t>30/11/21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</si>
  <si>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</si>
  <si>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</si>
  <si>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</si>
  <si>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</si>
  <si>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US TREASURY 2.5 30/04/24- ממשלת ארה"ב</t>
  </si>
  <si>
    <t>US91282CEK36</t>
  </si>
  <si>
    <t>Aaa</t>
  </si>
  <si>
    <t>Moodys</t>
  </si>
  <si>
    <t>03/10/22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</si>
  <si>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</si>
  <si>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</si>
  <si>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</si>
  <si>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</si>
  <si>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</si>
  <si>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</si>
  <si>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</si>
  <si>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</si>
  <si>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סה"כ אחר</t>
  </si>
  <si>
    <t>סה"כ תל אביב 35</t>
  </si>
  <si>
    <t>או.פי.סי אנרגיה- או.פי.סי אנרגיה</t>
  </si>
  <si>
    <t>1141571</t>
  </si>
  <si>
    <t>514401702</t>
  </si>
  <si>
    <t>אנרגיה</t>
  </si>
  <si>
    <t>אנלייט אנרגיה- אנלייט אנרגיה</t>
  </si>
  <si>
    <t>720011</t>
  </si>
  <si>
    <t>520041146</t>
  </si>
  <si>
    <t>אנרגיה מתחדשת</t>
  </si>
  <si>
    <t>אנרג'יקס- אנרג'יקס</t>
  </si>
  <si>
    <t>1123355</t>
  </si>
  <si>
    <t>513901371</t>
  </si>
  <si>
    <t>פניקס    1- הפניקס</t>
  </si>
  <si>
    <t>767012</t>
  </si>
  <si>
    <t>520017450</t>
  </si>
  <si>
    <t>ביטוח</t>
  </si>
  <si>
    <t>אלביט מערכות- אלביט מערכות</t>
  </si>
  <si>
    <t>1081124</t>
  </si>
  <si>
    <t>520043027</t>
  </si>
  <si>
    <t>ביטחוניות</t>
  </si>
  <si>
    <t>בינלאומי 5- בינלאומי</t>
  </si>
  <si>
    <t>593038</t>
  </si>
  <si>
    <t>520029083</t>
  </si>
  <si>
    <t>בנקים</t>
  </si>
  <si>
    <t>דיסקונט- דיסקונט</t>
  </si>
  <si>
    <t>691212</t>
  </si>
  <si>
    <t>520007030</t>
  </si>
  <si>
    <t>לאומי- לאומי</t>
  </si>
  <si>
    <t>604611</t>
  </si>
  <si>
    <t>520018078</t>
  </si>
  <si>
    <t>פועלים- פועלים</t>
  </si>
  <si>
    <t>662577</t>
  </si>
  <si>
    <t>520000118</t>
  </si>
  <si>
    <t>חברה לישראל- חברה לישראל</t>
  </si>
  <si>
    <t>576017</t>
  </si>
  <si>
    <t>520028010</t>
  </si>
  <si>
    <t>השקעה ואחזקות</t>
  </si>
  <si>
    <t>איי.סי.אל- איי.סי.אל</t>
  </si>
  <si>
    <t>281014</t>
  </si>
  <si>
    <t>520027830</t>
  </si>
  <si>
    <t>כימיה, גומי ופלסטיק</t>
  </si>
  <si>
    <t>אמות- אמות</t>
  </si>
  <si>
    <t>1097278</t>
  </si>
  <si>
    <t>520026683</t>
  </si>
  <si>
    <t>נדלן מניב בישראל</t>
  </si>
  <si>
    <t>ביג- ביג</t>
  </si>
  <si>
    <t>1097260</t>
  </si>
  <si>
    <t>513623314</t>
  </si>
  <si>
    <t>עזריאלי קבוצה- עזריאלי קבוצה</t>
  </si>
  <si>
    <t>1119478</t>
  </si>
  <si>
    <t>510960719</t>
  </si>
  <si>
    <t>סה"כ תל אביב 90</t>
  </si>
  <si>
    <t>כלל ביטוח- כלל עסקי ביטוח</t>
  </si>
  <si>
    <t>224014</t>
  </si>
  <si>
    <t>520036120</t>
  </si>
  <si>
    <t>מנורה    1- מנורה מב החזקות</t>
  </si>
  <si>
    <t>566018</t>
  </si>
  <si>
    <t>520007469</t>
  </si>
  <si>
    <t>דניה סיבוס- דניה סיבוס</t>
  </si>
  <si>
    <t>1173137</t>
  </si>
  <si>
    <t>512569237</t>
  </si>
  <si>
    <t>בנייה</t>
  </si>
  <si>
    <t>אלקו- אלקו</t>
  </si>
  <si>
    <t>694034</t>
  </si>
  <si>
    <t>520025370</t>
  </si>
  <si>
    <t>מספנות ישראל- מספנות ישראל</t>
  </si>
  <si>
    <t>1168533</t>
  </si>
  <si>
    <t>516084753</t>
  </si>
  <si>
    <t>קנון- קנון הולדינגס</t>
  </si>
  <si>
    <t>1134139</t>
  </si>
  <si>
    <t>201406588</t>
  </si>
  <si>
    <t>דלק רכב- דלק רכב</t>
  </si>
  <si>
    <t>829010</t>
  </si>
  <si>
    <t>520033291</t>
  </si>
  <si>
    <t>מסחר</t>
  </si>
  <si>
    <t>סקופ- סקופ</t>
  </si>
  <si>
    <t>288019</t>
  </si>
  <si>
    <t>520037425</t>
  </si>
  <si>
    <t>אינרום- אינרום בנייה</t>
  </si>
  <si>
    <t>1132356</t>
  </si>
  <si>
    <t>515001659</t>
  </si>
  <si>
    <t>מתכת ומוצרי בניה</t>
  </si>
  <si>
    <t>ריט 1- 1 ריט</t>
  </si>
  <si>
    <t>1098920</t>
  </si>
  <si>
    <t>513821488</t>
  </si>
  <si>
    <t>אלוני חץ- אלוני חץ</t>
  </si>
  <si>
    <t>390013</t>
  </si>
  <si>
    <t>520038506</t>
  </si>
  <si>
    <t>וילאר- וילאר</t>
  </si>
  <si>
    <t>416016</t>
  </si>
  <si>
    <t>520038910</t>
  </si>
  <si>
    <t>פוקס- פוקס</t>
  </si>
  <si>
    <t>1087022</t>
  </si>
  <si>
    <t>512157603</t>
  </si>
  <si>
    <t>רשתות שיווק</t>
  </si>
  <si>
    <t>רמי לוי- רמי לוי</t>
  </si>
  <si>
    <t>1104249</t>
  </si>
  <si>
    <t>513770669</t>
  </si>
  <si>
    <t>שופרסל- שופרסל</t>
  </si>
  <si>
    <t>777037</t>
  </si>
  <si>
    <t>520022732</t>
  </si>
  <si>
    <t>חילן- חילן</t>
  </si>
  <si>
    <t>1084698</t>
  </si>
  <si>
    <t>520039942</t>
  </si>
  <si>
    <t>שרותי מידע</t>
  </si>
  <si>
    <t>ישראכרט- ישראכרט</t>
  </si>
  <si>
    <t>1157403</t>
  </si>
  <si>
    <t>510706153</t>
  </si>
  <si>
    <t>שרותים פיננסים</t>
  </si>
  <si>
    <t>סה"כ מניות היתר</t>
  </si>
  <si>
    <t>נאוי- נאוי</t>
  </si>
  <si>
    <t>208017</t>
  </si>
  <si>
    <t>520036070</t>
  </si>
  <si>
    <t>אשראי חוץ בנקאי</t>
  </si>
  <si>
    <t>פננטפארק- פננטפארק</t>
  </si>
  <si>
    <t>1142405</t>
  </si>
  <si>
    <t>1504619</t>
  </si>
  <si>
    <t>אימאג'סט- 'אימאג'סט אינט</t>
  </si>
  <si>
    <t>1183813</t>
  </si>
  <si>
    <t>512737560</t>
  </si>
  <si>
    <t>יעקובי קבוצה- יעקובי קבוצה</t>
  </si>
  <si>
    <t>1142421</t>
  </si>
  <si>
    <t>514010081</t>
  </si>
  <si>
    <t>קיסטון ריט- קיסטון ריט</t>
  </si>
  <si>
    <t>1175934</t>
  </si>
  <si>
    <t>515983476</t>
  </si>
  <si>
    <t>כרמל קורפ (כלל משקאות לשעבר)- כרמל קורפ (כלל משקאות לשעבר)</t>
  </si>
  <si>
    <t>1147685</t>
  </si>
  <si>
    <t>515818524</t>
  </si>
  <si>
    <t>מזון</t>
  </si>
  <si>
    <t>רב בריח- (08)רב-בריח</t>
  </si>
  <si>
    <t>1179993</t>
  </si>
  <si>
    <t>514160530</t>
  </si>
  <si>
    <t>לוינשטין נכסים- לוינשטין נכסים</t>
  </si>
  <si>
    <t>1119080</t>
  </si>
  <si>
    <t>511134298</t>
  </si>
  <si>
    <t>דלתא מותגים- דלתא מותגים</t>
  </si>
  <si>
    <t>1173699</t>
  </si>
  <si>
    <t>516250107</t>
  </si>
  <si>
    <t>גלובל כנפיים- גלובל כנפיים</t>
  </si>
  <si>
    <t>1141316</t>
  </si>
  <si>
    <t>513342444</t>
  </si>
  <si>
    <t>שרותים</t>
  </si>
  <si>
    <t>הולמס פלייס- הולמס פלייס</t>
  </si>
  <si>
    <t>1142587</t>
  </si>
  <si>
    <t>512466723</t>
  </si>
  <si>
    <t>סה"כ call 001 אופציות</t>
  </si>
  <si>
    <t>BNP PARIBAS- BNP Paribas</t>
  </si>
  <si>
    <t>FR0000131104</t>
  </si>
  <si>
    <t>בלומברג</t>
  </si>
  <si>
    <t>5361</t>
  </si>
  <si>
    <t>Diversified Financials</t>
  </si>
  <si>
    <t>CREDIT AGRICOLE- CREDIT AGRICOLE</t>
  </si>
  <si>
    <t>FR0000045072</t>
  </si>
  <si>
    <t>5362</t>
  </si>
  <si>
    <t>MOWI ASA-MOWI NO</t>
  </si>
  <si>
    <t>NO0003054108</t>
  </si>
  <si>
    <t>5119</t>
  </si>
  <si>
    <t>Food &amp; Staples Retailing</t>
  </si>
  <si>
    <t>NESTLE SA</t>
  </si>
  <si>
    <t>CH0038863350</t>
  </si>
  <si>
    <t>3125</t>
  </si>
  <si>
    <t>Food Beverage &amp; Tobacco</t>
  </si>
  <si>
    <t>DEERE &amp; CO- Deere &amp; Co</t>
  </si>
  <si>
    <t>US2441991054</t>
  </si>
  <si>
    <t>NYSE</t>
  </si>
  <si>
    <t>5349</t>
  </si>
  <si>
    <t>INDUSTRIAL</t>
  </si>
  <si>
    <t>KOMATSU- KOMATSU</t>
  </si>
  <si>
    <t>JP3304200003</t>
  </si>
  <si>
    <t>5395</t>
  </si>
  <si>
    <t>KUBOTA CORP- KUBOTA</t>
  </si>
  <si>
    <t>JP3266400005</t>
  </si>
  <si>
    <t>5393</t>
  </si>
  <si>
    <t>AP MOLLER-MAERSK- MAERSK</t>
  </si>
  <si>
    <t>DK0010244508</t>
  </si>
  <si>
    <t>5329</t>
  </si>
  <si>
    <t>NUTRIEN - NTR</t>
  </si>
  <si>
    <t>CA67077M1086</t>
  </si>
  <si>
    <t>5045</t>
  </si>
  <si>
    <t>Materials</t>
  </si>
  <si>
    <t>GOOG GOOGLE C Class- GOOGLE</t>
  </si>
  <si>
    <t>US02079K1079</t>
  </si>
  <si>
    <t>960</t>
  </si>
  <si>
    <t>Media</t>
  </si>
  <si>
    <t>ELOXX PHARMACEUTICALS-ELO</t>
  </si>
  <si>
    <t>US29014R2022</t>
  </si>
  <si>
    <t>NASDAQ</t>
  </si>
  <si>
    <t>4962</t>
  </si>
  <si>
    <t>Pharma &amp; Biotechnology</t>
  </si>
  <si>
    <t>Takeda Pharmaceutical- Takeda Pharmaceutical</t>
  </si>
  <si>
    <t>JP3463000004</t>
  </si>
  <si>
    <t>JPX</t>
  </si>
  <si>
    <t>5326</t>
  </si>
  <si>
    <t>AMAZON-AMZN COM</t>
  </si>
  <si>
    <t>US0231351067</t>
  </si>
  <si>
    <t>4865</t>
  </si>
  <si>
    <t>Software &amp; Services</t>
  </si>
  <si>
    <t>MSFT -  MICROSOFT- MICROSOFT</t>
  </si>
  <si>
    <t>us5949181045</t>
  </si>
  <si>
    <t>5083</t>
  </si>
  <si>
    <t>AAPL - Apple</t>
  </si>
  <si>
    <t>US0378331005</t>
  </si>
  <si>
    <t>930</t>
  </si>
  <si>
    <t>Technology Hardware &amp; Equip</t>
  </si>
  <si>
    <t>TOTALENERGIES SE- TOTALENERGIES</t>
  </si>
  <si>
    <t>FR0000120271</t>
  </si>
  <si>
    <t>5365</t>
  </si>
  <si>
    <t>BARCLAYS PLC-BARC</t>
  </si>
  <si>
    <t>GB0031348658</t>
  </si>
  <si>
    <t>520029281</t>
  </si>
  <si>
    <t>סה"כ שמחקות מדדי מניות בישראל</t>
  </si>
  <si>
    <t>סה"כ שמחקות מדדי מניות בחו"ל</t>
  </si>
  <si>
    <t>MTF סל (SP500 (4A מנוטרלת מט"ח- מגדל קרנות נאמנ</t>
  </si>
  <si>
    <t>1150572</t>
  </si>
  <si>
    <t>511303661</t>
  </si>
  <si>
    <t>מניות</t>
  </si>
  <si>
    <t>מור סל NASDAQ 100 מנוטרלת מט"ח- מור קרנות נאמנ</t>
  </si>
  <si>
    <t>1165844</t>
  </si>
  <si>
    <t>514884485</t>
  </si>
  <si>
    <t>מור סל S&amp;P 500 מנוטרלת מט"ח- מור קרנות נאמנ</t>
  </si>
  <si>
    <t>1165828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</si>
  <si>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</si>
  <si>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</si>
  <si>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</si>
  <si>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</si>
  <si>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GLOBAL X COPPER- GLOBAL X</t>
  </si>
  <si>
    <t>US37954Y8306</t>
  </si>
  <si>
    <t>5099</t>
  </si>
  <si>
    <t>QQQQ - Nasdaq 100- Invesco Capital Management LLC</t>
  </si>
  <si>
    <t>US46090E1038</t>
  </si>
  <si>
    <t>1290</t>
  </si>
  <si>
    <t>HEALTH CARE XLV- STATE STREET-SPDRS</t>
  </si>
  <si>
    <t>us81369y2090</t>
  </si>
  <si>
    <t>4640</t>
  </si>
  <si>
    <t>XLE - Energy Select- STATE STREET-SPDRS</t>
  </si>
  <si>
    <t>us81369y5069</t>
  </si>
  <si>
    <t>VOO US_VANGUARD S&amp;P 500</t>
  </si>
  <si>
    <t>US9229083632</t>
  </si>
  <si>
    <t>4922</t>
  </si>
  <si>
    <t>סה"כ שמחקות מדדים אחרים</t>
  </si>
  <si>
    <t>סה"כ אג"ח ממשלתי</t>
  </si>
  <si>
    <t>סה"כ אגח קונצרני</t>
  </si>
  <si>
    <t>קסם KTF (A4) 500 S&amp;P מנוטרלת מט"ח- קסם קרנות נאמנו</t>
  </si>
  <si>
    <t>5122957</t>
  </si>
  <si>
    <t>510938608</t>
  </si>
  <si>
    <t>לא מדורג</t>
  </si>
  <si>
    <t>ARCUS JAPAN JPY- FundRock</t>
  </si>
  <si>
    <t>LU0243544235</t>
  </si>
  <si>
    <t>5394</t>
  </si>
  <si>
    <t>ASHOKA INDIA OPPORTUNITIES</t>
  </si>
  <si>
    <t>IE00BH3N4915</t>
  </si>
  <si>
    <t>5223</t>
  </si>
  <si>
    <t>COMGEST GROWTH EUROPE- EUR- Comgest</t>
  </si>
  <si>
    <t>IE00B5WN3467</t>
  </si>
  <si>
    <t>4886</t>
  </si>
  <si>
    <t>COMGEST GROWTH JAPAN-YEN IA- Comgest</t>
  </si>
  <si>
    <t>IE00BQ1YBP44</t>
  </si>
  <si>
    <t>HBMN Healthcare Investment AG</t>
  </si>
  <si>
    <t>CH0012627250</t>
  </si>
  <si>
    <t>4863</t>
  </si>
  <si>
    <t>HEPTAGON-FUTURE Equity fund</t>
  </si>
  <si>
    <t>IE00BYWKMJ85</t>
  </si>
  <si>
    <t>5189</t>
  </si>
  <si>
    <t>KOTAK FUNDS-IND-KOTIMAU</t>
  </si>
  <si>
    <t>LU0675383409</t>
  </si>
  <si>
    <t>4735</t>
  </si>
  <si>
    <t>LIONTRUST EUROP- Liontrust  Asset  Management</t>
  </si>
  <si>
    <t>GB00BKPQVT86</t>
  </si>
  <si>
    <t>5358</t>
  </si>
  <si>
    <t>TRICLAE LX Equity FUND</t>
  </si>
  <si>
    <t>LU1687402393</t>
  </si>
  <si>
    <t>5187</t>
  </si>
  <si>
    <t>UTI INDIAN DYN Equity fund</t>
  </si>
  <si>
    <t>IE00BYPC7R45</t>
  </si>
  <si>
    <t>5199</t>
  </si>
  <si>
    <t>VisionFund Japan Equity- Edmond de Rothschild  Asset  Management</t>
  </si>
  <si>
    <t>LU2407273668</t>
  </si>
  <si>
    <t>5397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</si>
  <si>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</si>
  <si>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</si>
  <si>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</si>
  <si>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</si>
  <si>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</si>
  <si>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ESH4 PUT 4000 15/03/24</t>
  </si>
  <si>
    <t>BBG0146KW833</t>
  </si>
  <si>
    <t>Other</t>
  </si>
  <si>
    <t>סה"כ מטבע</t>
  </si>
  <si>
    <t>סה"כ סחורות</t>
  </si>
  <si>
    <t>FUT VAL USD - רוו"ה מחוזים</t>
  </si>
  <si>
    <t>415349</t>
  </si>
  <si>
    <t>MINI NASDAQ100-NQH4- 15/03/24</t>
  </si>
  <si>
    <t>BBG01BY93664</t>
  </si>
  <si>
    <t>S&amp;P500 E-MINI -ESH4-15/03/24</t>
  </si>
  <si>
    <t>BBG013ZHH8T9</t>
  </si>
  <si>
    <t>USD HSBC OPT - שווי הוגן אופציות</t>
  </si>
  <si>
    <t>336966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</si>
  <si>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</si>
  <si>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</si>
  <si>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</si>
  <si>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</si>
  <si>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</si>
  <si>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</si>
  <si>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</si>
  <si>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</si>
  <si>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</si>
  <si>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</si>
  <si>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</si>
  <si>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</si>
  <si>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</si>
  <si>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</si>
  <si>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</si>
  <si>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</si>
  <si>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</si>
  <si>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</si>
  <si>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</si>
  <si>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</si>
  <si>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</si>
  <si>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</si>
  <si>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</si>
  <si>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</si>
  <si>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</si>
  <si>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</si>
  <si>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פווורד אירו/שקל 4.004 20/02/24 154539</t>
  </si>
  <si>
    <t>154539</t>
  </si>
  <si>
    <t>12/12/23</t>
  </si>
  <si>
    <t>פורוורד אירו/שקל 4.04 20/02/24 154534</t>
  </si>
  <si>
    <t>154534</t>
  </si>
  <si>
    <t>05/12/23</t>
  </si>
  <si>
    <t>פורוורד אירו/שקל 4.1084 23/01/24 154508</t>
  </si>
  <si>
    <t>154508</t>
  </si>
  <si>
    <t>08/11/23</t>
  </si>
  <si>
    <t>פורוורד אירו/שקל 4.3146 20/02/24 154496</t>
  </si>
  <si>
    <t>154496</t>
  </si>
  <si>
    <t>24/10/23</t>
  </si>
  <si>
    <t>פורוורד אירו/שקל 4.3171 23/01/24 154497</t>
  </si>
  <si>
    <t>154497</t>
  </si>
  <si>
    <t>פורוורד דולר/שקל 3.6678 13/02/24 154526</t>
  </si>
  <si>
    <t>154526</t>
  </si>
  <si>
    <t>29/11/23</t>
  </si>
  <si>
    <t>פורוורד דולר/שקל 3.7132 13/02/24 154528</t>
  </si>
  <si>
    <t>154528</t>
  </si>
  <si>
    <t>30/11/23</t>
  </si>
  <si>
    <t>פורוורד דולר/שקל 3.8211 30/01/24 154511</t>
  </si>
  <si>
    <t>154511</t>
  </si>
  <si>
    <t>פורוורד דולר/שקל 4.01 13/02/24 154502</t>
  </si>
  <si>
    <t>154502</t>
  </si>
  <si>
    <t>31/10/23</t>
  </si>
  <si>
    <t>פורוורד דולר/שקל 4.0377 13/02/24 154490</t>
  </si>
  <si>
    <t>154490</t>
  </si>
  <si>
    <t>פורוורד דולר/שקל 4.0396 30/01/24 154491</t>
  </si>
  <si>
    <t>154491</t>
  </si>
  <si>
    <t>פורוורד פר"ש/שקל 4.2585 05/03/24 154540</t>
  </si>
  <si>
    <t>154540</t>
  </si>
  <si>
    <t>13/12/23</t>
  </si>
  <si>
    <t>פורוורד פר"ש/שקל 4.2970 05/03/24 154535</t>
  </si>
  <si>
    <t>154535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</si>
  <si>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</si>
  <si>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</si>
  <si>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</si>
  <si>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</si>
  <si>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</si>
  <si>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</si>
  <si>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</si>
  <si>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</si>
  <si>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</si>
  <si>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</si>
  <si>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</si>
  <si>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</si>
  <si>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</si>
  <si>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</si>
  <si>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</si>
  <si>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בטחונות-MONEY JPY HSBC</t>
  </si>
  <si>
    <t>327072</t>
  </si>
  <si>
    <t>MONEY EUR HSBC - בטחונות</t>
  </si>
  <si>
    <t>327064</t>
  </si>
  <si>
    <t>MONEY USD HSBC - בטחונות</t>
  </si>
  <si>
    <t>415323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</si>
</sst>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98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" xfId="2" builtinId="8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3"/>
  <sheetViews>
    <sheetView rightToLeft="1" tabSelected="1" topLeftCell="A13" workbookViewId="0">
      <selection activeCell="C43" sqref="C43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</row>
    <row r="6" spans="1:36" ht="26.25" customHeight="1">
      <c r="B6" s="82" t="s">
        <v>4</v>
      </c>
      <c r="C6" s="83"/>
      <c r="D6" s="84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f>מזומנים!J11</f>
        <v>58914.82849676731</v>
      </c>
      <c r="D11" s="76">
        <f>C11/$C$42</f>
        <v>0.12376064788118582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90830.352603879102</v>
      </c>
      <c r="D13" s="78">
        <f t="shared" ref="D13:D22" si="0">C13/$C$42</f>
        <v>0.19080465092331456</v>
      </c>
    </row>
    <row r="14" spans="1:36">
      <c r="A14" s="10" t="s">
        <v>13</v>
      </c>
      <c r="B14" s="70" t="s">
        <v>17</v>
      </c>
      <c r="C14" s="77">
        <v>0</v>
      </c>
      <c r="D14" s="78">
        <f t="shared" si="0"/>
        <v>0</v>
      </c>
    </row>
    <row r="15" spans="1:36">
      <c r="A15" s="10" t="s">
        <v>13</v>
      </c>
      <c r="B15" s="70" t="s">
        <v>18</v>
      </c>
      <c r="C15" s="77">
        <v>0</v>
      </c>
      <c r="D15" s="78">
        <f t="shared" si="0"/>
        <v>0</v>
      </c>
    </row>
    <row r="16" spans="1:36">
      <c r="A16" s="10" t="s">
        <v>13</v>
      </c>
      <c r="B16" s="70" t="s">
        <v>19</v>
      </c>
      <c r="C16" s="77">
        <v>159747.70439962501</v>
      </c>
      <c r="D16" s="78">
        <f t="shared" si="0"/>
        <v>0.33557730538271141</v>
      </c>
    </row>
    <row r="17" spans="1:4">
      <c r="A17" s="10" t="s">
        <v>13</v>
      </c>
      <c r="B17" s="70" t="s">
        <v>195</v>
      </c>
      <c r="C17" s="77">
        <v>98577.258538199996</v>
      </c>
      <c r="D17" s="78">
        <f t="shared" si="0"/>
        <v>0.20707834842815862</v>
      </c>
    </row>
    <row r="18" spans="1:4">
      <c r="A18" s="10" t="s">
        <v>13</v>
      </c>
      <c r="B18" s="70" t="s">
        <v>20</v>
      </c>
      <c r="C18" s="77">
        <v>46458.89390346023</v>
      </c>
      <c r="D18" s="78">
        <f t="shared" si="0"/>
        <v>9.7594832337515952E-2</v>
      </c>
    </row>
    <row r="19" spans="1:4">
      <c r="A19" s="10" t="s">
        <v>13</v>
      </c>
      <c r="B19" s="70" t="s">
        <v>21</v>
      </c>
      <c r="C19" s="77">
        <v>0</v>
      </c>
      <c r="D19" s="78">
        <f t="shared" si="0"/>
        <v>0</v>
      </c>
    </row>
    <row r="20" spans="1:4">
      <c r="A20" s="10" t="s">
        <v>13</v>
      </c>
      <c r="B20" s="70" t="s">
        <v>22</v>
      </c>
      <c r="C20" s="77">
        <v>6.3635714999999999E-6</v>
      </c>
      <c r="D20" s="78">
        <f t="shared" si="0"/>
        <v>1.3367767534475016E-11</v>
      </c>
    </row>
    <row r="21" spans="1:4">
      <c r="A21" s="10" t="s">
        <v>13</v>
      </c>
      <c r="B21" s="70" t="s">
        <v>23</v>
      </c>
      <c r="C21" s="77">
        <v>5968.0655621477927</v>
      </c>
      <c r="D21" s="78">
        <f t="shared" si="0"/>
        <v>1.2536939840355003E-2</v>
      </c>
    </row>
    <row r="22" spans="1:4">
      <c r="A22" s="10" t="s">
        <v>13</v>
      </c>
      <c r="B22" s="70" t="s">
        <v>24</v>
      </c>
      <c r="C22" s="77">
        <v>0</v>
      </c>
      <c r="D22" s="78">
        <f t="shared" si="0"/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f t="shared" ref="D24:D42" si="1">C24/$C$42</f>
        <v>0</v>
      </c>
    </row>
    <row r="25" spans="1:4">
      <c r="A25" s="10" t="s">
        <v>13</v>
      </c>
      <c r="B25" s="70" t="s">
        <v>27</v>
      </c>
      <c r="C25" s="77">
        <v>0</v>
      </c>
      <c r="D25" s="78">
        <f t="shared" si="1"/>
        <v>0</v>
      </c>
    </row>
    <row r="26" spans="1:4">
      <c r="A26" s="10" t="s">
        <v>13</v>
      </c>
      <c r="B26" s="70" t="s">
        <v>18</v>
      </c>
      <c r="C26" s="77">
        <v>0</v>
      </c>
      <c r="D26" s="78">
        <f t="shared" si="1"/>
        <v>0</v>
      </c>
    </row>
    <row r="27" spans="1:4">
      <c r="A27" s="10" t="s">
        <v>13</v>
      </c>
      <c r="B27" s="70" t="s">
        <v>28</v>
      </c>
      <c r="C27" s="77">
        <v>0</v>
      </c>
      <c r="D27" s="78">
        <f t="shared" si="1"/>
        <v>0</v>
      </c>
    </row>
    <row r="28" spans="1:4">
      <c r="A28" s="10" t="s">
        <v>13</v>
      </c>
      <c r="B28" s="70" t="s">
        <v>29</v>
      </c>
      <c r="C28" s="77">
        <v>0</v>
      </c>
      <c r="D28" s="78">
        <f t="shared" si="1"/>
        <v>0</v>
      </c>
    </row>
    <row r="29" spans="1:4">
      <c r="A29" s="10" t="s">
        <v>13</v>
      </c>
      <c r="B29" s="70" t="s">
        <v>30</v>
      </c>
      <c r="C29" s="77">
        <v>0</v>
      </c>
      <c r="D29" s="78">
        <f t="shared" si="1"/>
        <v>0</v>
      </c>
    </row>
    <row r="30" spans="1:4">
      <c r="A30" s="10" t="s">
        <v>13</v>
      </c>
      <c r="B30" s="70" t="s">
        <v>31</v>
      </c>
      <c r="C30" s="77">
        <v>0</v>
      </c>
      <c r="D30" s="78">
        <f t="shared" si="1"/>
        <v>0</v>
      </c>
    </row>
    <row r="31" spans="1:4">
      <c r="A31" s="10" t="s">
        <v>13</v>
      </c>
      <c r="B31" s="70" t="s">
        <v>32</v>
      </c>
      <c r="C31" s="77">
        <v>2300.5006905197779</v>
      </c>
      <c r="D31" s="78">
        <f t="shared" si="1"/>
        <v>4.8325941562482079E-3</v>
      </c>
    </row>
    <row r="32" spans="1:4">
      <c r="A32" s="10" t="s">
        <v>13</v>
      </c>
      <c r="B32" s="70" t="s">
        <v>33</v>
      </c>
      <c r="C32" s="77">
        <v>0</v>
      </c>
      <c r="D32" s="78">
        <f t="shared" si="1"/>
        <v>0</v>
      </c>
    </row>
    <row r="33" spans="1:4">
      <c r="A33" s="10" t="s">
        <v>13</v>
      </c>
      <c r="B33" s="69" t="s">
        <v>34</v>
      </c>
      <c r="C33" s="77">
        <v>0</v>
      </c>
      <c r="D33" s="78">
        <f t="shared" si="1"/>
        <v>0</v>
      </c>
    </row>
    <row r="34" spans="1:4">
      <c r="A34" s="10" t="s">
        <v>13</v>
      </c>
      <c r="B34" s="69" t="s">
        <v>35</v>
      </c>
      <c r="C34" s="77">
        <v>0</v>
      </c>
      <c r="D34" s="78">
        <f t="shared" si="1"/>
        <v>0</v>
      </c>
    </row>
    <row r="35" spans="1:4">
      <c r="A35" s="10" t="s">
        <v>13</v>
      </c>
      <c r="B35" s="69" t="s">
        <v>36</v>
      </c>
      <c r="C35" s="77">
        <v>0</v>
      </c>
      <c r="D35" s="78">
        <f t="shared" si="1"/>
        <v>0</v>
      </c>
    </row>
    <row r="36" spans="1:4">
      <c r="A36" s="10" t="s">
        <v>13</v>
      </c>
      <c r="B36" s="69" t="s">
        <v>37</v>
      </c>
      <c r="C36" s="77">
        <v>0</v>
      </c>
      <c r="D36" s="78">
        <f t="shared" si="1"/>
        <v>0</v>
      </c>
    </row>
    <row r="37" spans="1:4">
      <c r="A37" s="10" t="s">
        <v>13</v>
      </c>
      <c r="B37" s="69" t="s">
        <v>38</v>
      </c>
      <c r="C37" s="77">
        <v>13240.857987175001</v>
      </c>
      <c r="D37" s="78">
        <f t="shared" si="1"/>
        <v>2.7814681037142769E-2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f t="shared" si="1"/>
        <v>0</v>
      </c>
    </row>
    <row r="40" spans="1:4">
      <c r="A40" s="10" t="s">
        <v>13</v>
      </c>
      <c r="B40" s="72" t="s">
        <v>41</v>
      </c>
      <c r="C40" s="77">
        <v>0</v>
      </c>
      <c r="D40" s="78">
        <f t="shared" si="1"/>
        <v>0</v>
      </c>
    </row>
    <row r="41" spans="1:4">
      <c r="A41" s="10" t="s">
        <v>13</v>
      </c>
      <c r="B41" s="72" t="s">
        <v>42</v>
      </c>
      <c r="C41" s="77">
        <v>0</v>
      </c>
      <c r="D41" s="78">
        <f t="shared" si="1"/>
        <v>0</v>
      </c>
    </row>
    <row r="42" spans="1:4">
      <c r="B42" s="72" t="s">
        <v>43</v>
      </c>
      <c r="C42" s="77">
        <f>SUM(C11:C41)</f>
        <v>476038.46218813775</v>
      </c>
      <c r="D42" s="78">
        <f t="shared" si="1"/>
        <v>1</v>
      </c>
    </row>
    <row r="43" spans="1:4">
      <c r="A43" s="10" t="s">
        <v>13</v>
      </c>
      <c r="B43" s="73" t="s">
        <v>44</v>
      </c>
      <c r="C43" s="77">
        <v>0</v>
      </c>
      <c r="D43" s="78">
        <v>0</v>
      </c>
    </row>
    <row r="44" spans="1:4">
      <c r="B44" s="11" t="s">
        <v>199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200</v>
      </c>
      <c r="D47">
        <v>4.3135000000000003</v>
      </c>
    </row>
    <row r="48" spans="1:4">
      <c r="C48" t="s">
        <v>201</v>
      </c>
      <c r="D48">
        <v>0.53820000000000001</v>
      </c>
    </row>
    <row r="49" spans="3:4">
      <c r="C49" t="s">
        <v>110</v>
      </c>
      <c r="D49">
        <v>4.0115999999999996</v>
      </c>
    </row>
    <row r="50" spans="3:4">
      <c r="C50" t="s">
        <v>202</v>
      </c>
      <c r="D50">
        <v>0.35589999999999999</v>
      </c>
    </row>
    <row r="51" spans="3:4">
      <c r="C51" t="s">
        <v>203</v>
      </c>
      <c r="D51">
        <v>2.5637E-2</v>
      </c>
    </row>
    <row r="52" spans="3:4">
      <c r="C52" t="s">
        <v>106</v>
      </c>
      <c r="D52">
        <v>3.6269999999999998</v>
      </c>
    </row>
    <row r="53" spans="3:4">
      <c r="C53" t="s">
        <v>113</v>
      </c>
      <c r="D53">
        <v>4.6208999999999998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topLeftCell="A9" workbookViewId="0">
      <selection activeCell="L30" sqref="L30:L31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</row>
    <row r="5" spans="2:13">
      <c r="B5" s="2"/>
    </row>
    <row r="7" spans="2:13" ht="26.25" customHeight="1">
      <c r="B7" s="85" t="s">
        <v>47</v>
      </c>
      <c r="C7" s="86"/>
      <c r="D7" s="86"/>
      <c r="E7" s="86"/>
      <c r="F7" s="86"/>
      <c r="G7" s="86"/>
      <c r="H7" s="86"/>
      <c r="I7" s="86"/>
      <c r="J7" s="86"/>
      <c r="K7" s="86"/>
      <c r="L7" s="86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f>J12</f>
        <v>58914.82849676731</v>
      </c>
      <c r="K11" s="76">
        <f>J11/$J$11</f>
        <v>1</v>
      </c>
      <c r="L11" s="76">
        <f>J11/'סכום נכסי הקרן'!$C$42</f>
        <v>0.12376064788118582</v>
      </c>
    </row>
    <row r="12" spans="2:13">
      <c r="B12" s="79" t="s">
        <v>204</v>
      </c>
      <c r="C12" s="26"/>
      <c r="D12" s="27"/>
      <c r="E12" s="27"/>
      <c r="F12" s="27"/>
      <c r="G12" s="27"/>
      <c r="H12" s="27"/>
      <c r="I12" s="80">
        <v>0</v>
      </c>
      <c r="J12" s="81">
        <f>J13+J15</f>
        <v>58914.82849676731</v>
      </c>
      <c r="K12" s="80">
        <f t="shared" ref="K12:K36" si="0">J12/$J$11</f>
        <v>1</v>
      </c>
      <c r="L12" s="80">
        <f>J12/'סכום נכסי הקרן'!$C$42</f>
        <v>0.12376064788118582</v>
      </c>
    </row>
    <row r="13" spans="2:13">
      <c r="B13" s="79" t="s">
        <v>205</v>
      </c>
      <c r="C13" s="26"/>
      <c r="D13" s="27"/>
      <c r="E13" s="27"/>
      <c r="F13" s="27"/>
      <c r="G13" s="27"/>
      <c r="H13" s="27"/>
      <c r="I13" s="80">
        <v>0</v>
      </c>
      <c r="J13" s="81">
        <f>J14</f>
        <v>35935.031639999957</v>
      </c>
      <c r="K13" s="80">
        <f t="shared" si="0"/>
        <v>0.60994884576421593</v>
      </c>
      <c r="L13" s="80">
        <f>J13/'סכום נכסי הקרן'!$C$42</f>
        <v>7.5487664326160844E-2</v>
      </c>
    </row>
    <row r="14" spans="2:13">
      <c r="B14" t="s">
        <v>206</v>
      </c>
      <c r="C14" t="s">
        <v>207</v>
      </c>
      <c r="D14" t="s">
        <v>208</v>
      </c>
      <c r="E14" t="s">
        <v>209</v>
      </c>
      <c r="F14" t="s">
        <v>210</v>
      </c>
      <c r="G14" t="s">
        <v>102</v>
      </c>
      <c r="H14" s="78">
        <v>0</v>
      </c>
      <c r="I14" s="78">
        <v>0</v>
      </c>
      <c r="J14" s="77">
        <f>32580.06593+3354.96570999996</f>
        <v>35935.031639999957</v>
      </c>
      <c r="K14" s="78">
        <f t="shared" si="0"/>
        <v>0.60994884576421593</v>
      </c>
      <c r="L14" s="78">
        <f>J14/'סכום נכסי הקרן'!$C$42</f>
        <v>7.5487664326160844E-2</v>
      </c>
    </row>
    <row r="15" spans="2:13">
      <c r="B15" s="79" t="s">
        <v>211</v>
      </c>
      <c r="C15" s="26"/>
      <c r="D15" s="27"/>
      <c r="E15" s="27"/>
      <c r="F15" s="27"/>
      <c r="G15" s="27"/>
      <c r="H15" s="27"/>
      <c r="I15" s="80">
        <v>0</v>
      </c>
      <c r="J15" s="81">
        <v>22979.796856767349</v>
      </c>
      <c r="K15" s="80">
        <f t="shared" si="0"/>
        <v>0.39005115423578401</v>
      </c>
      <c r="L15" s="80">
        <f>J15/'סכום נכסי הקרן'!$C$42</f>
        <v>4.8272983555024969E-2</v>
      </c>
    </row>
    <row r="16" spans="2:13">
      <c r="B16" t="s">
        <v>212</v>
      </c>
      <c r="C16" t="s">
        <v>213</v>
      </c>
      <c r="D16" t="s">
        <v>208</v>
      </c>
      <c r="E16" t="s">
        <v>209</v>
      </c>
      <c r="F16" t="s">
        <v>210</v>
      </c>
      <c r="G16" t="s">
        <v>110</v>
      </c>
      <c r="H16" s="78">
        <v>0</v>
      </c>
      <c r="I16" s="78">
        <v>0</v>
      </c>
      <c r="J16" s="77">
        <v>194.65021334400001</v>
      </c>
      <c r="K16" s="78">
        <f t="shared" si="0"/>
        <v>3.3039256552309334E-3</v>
      </c>
      <c r="L16" s="78">
        <f>J16/'סכום נכסי הקרן'!$C$42</f>
        <v>4.0889597964265172E-4</v>
      </c>
    </row>
    <row r="17" spans="2:12">
      <c r="B17" t="s">
        <v>214</v>
      </c>
      <c r="C17" t="s">
        <v>215</v>
      </c>
      <c r="D17" t="s">
        <v>208</v>
      </c>
      <c r="E17" t="s">
        <v>209</v>
      </c>
      <c r="F17" t="s">
        <v>210</v>
      </c>
      <c r="G17" t="s">
        <v>106</v>
      </c>
      <c r="H17" s="78">
        <v>0</v>
      </c>
      <c r="I17" s="78">
        <v>0</v>
      </c>
      <c r="J17" s="77">
        <v>13842.79169715</v>
      </c>
      <c r="K17" s="78">
        <f t="shared" si="0"/>
        <v>0.2349627767805445</v>
      </c>
      <c r="L17" s="78">
        <f>J17/'סכום נכסי הקרן'!$C$42</f>
        <v>2.9079145482322634E-2</v>
      </c>
    </row>
    <row r="18" spans="2:12">
      <c r="B18" t="s">
        <v>216</v>
      </c>
      <c r="C18" t="s">
        <v>215</v>
      </c>
      <c r="D18" t="s">
        <v>208</v>
      </c>
      <c r="E18" t="s">
        <v>209</v>
      </c>
      <c r="F18" t="s">
        <v>210</v>
      </c>
      <c r="G18" t="s">
        <v>106</v>
      </c>
      <c r="H18" s="78">
        <v>0</v>
      </c>
      <c r="I18" s="78">
        <v>0</v>
      </c>
      <c r="J18" s="77">
        <v>8835.3400461300007</v>
      </c>
      <c r="K18" s="78">
        <f t="shared" si="0"/>
        <v>0.14996801775659588</v>
      </c>
      <c r="L18" s="78">
        <f>J18/'סכום נכסי הקרן'!$C$42</f>
        <v>1.8560139039013487E-2</v>
      </c>
    </row>
    <row r="19" spans="2:12">
      <c r="B19" t="s">
        <v>217</v>
      </c>
      <c r="C19" t="s">
        <v>218</v>
      </c>
      <c r="D19" t="s">
        <v>208</v>
      </c>
      <c r="E19" t="s">
        <v>209</v>
      </c>
      <c r="F19" t="s">
        <v>210</v>
      </c>
      <c r="G19" t="s">
        <v>203</v>
      </c>
      <c r="H19" s="78">
        <v>0</v>
      </c>
      <c r="I19" s="78">
        <v>0</v>
      </c>
      <c r="J19" s="77">
        <v>1.410035E-5</v>
      </c>
      <c r="K19" s="78">
        <f t="shared" si="0"/>
        <v>2.3933448267228161E-10</v>
      </c>
      <c r="L19" s="78">
        <f>J19/'סכום נכסי הקרן'!$C$42</f>
        <v>2.9620190635830017E-11</v>
      </c>
    </row>
    <row r="20" spans="2:12">
      <c r="B20" t="s">
        <v>219</v>
      </c>
      <c r="C20" t="s">
        <v>220</v>
      </c>
      <c r="D20" t="s">
        <v>208</v>
      </c>
      <c r="E20" t="s">
        <v>209</v>
      </c>
      <c r="F20" t="s">
        <v>210</v>
      </c>
      <c r="G20" t="s">
        <v>201</v>
      </c>
      <c r="H20" s="78">
        <v>0</v>
      </c>
      <c r="I20" s="78">
        <v>0</v>
      </c>
      <c r="J20" s="77">
        <v>1.5607800000000001E-4</v>
      </c>
      <c r="K20" s="78">
        <f t="shared" si="0"/>
        <v>2.6492141958550231E-9</v>
      </c>
      <c r="L20" s="78">
        <f>J20/'סכום נכסי הקרן'!$C$42</f>
        <v>3.2786846525505237E-10</v>
      </c>
    </row>
    <row r="21" spans="2:12">
      <c r="B21" t="s">
        <v>221</v>
      </c>
      <c r="C21" t="s">
        <v>222</v>
      </c>
      <c r="D21" t="s">
        <v>208</v>
      </c>
      <c r="E21" t="s">
        <v>209</v>
      </c>
      <c r="F21" t="s">
        <v>210</v>
      </c>
      <c r="G21" t="s">
        <v>113</v>
      </c>
      <c r="H21" s="78">
        <v>0</v>
      </c>
      <c r="I21" s="78">
        <v>0</v>
      </c>
      <c r="J21" s="77">
        <v>107.014729965</v>
      </c>
      <c r="K21" s="78">
        <f t="shared" si="0"/>
        <v>1.8164311548640418E-3</v>
      </c>
      <c r="L21" s="78">
        <f>J21/'סכום נכסי הקרן'!$C$42</f>
        <v>2.2480269655754438E-4</v>
      </c>
    </row>
    <row r="22" spans="2:12">
      <c r="B22" s="79" t="s">
        <v>223</v>
      </c>
      <c r="D22" s="16"/>
      <c r="I22" s="80">
        <v>0</v>
      </c>
      <c r="J22" s="81">
        <v>0</v>
      </c>
      <c r="K22" s="80">
        <f t="shared" si="0"/>
        <v>0</v>
      </c>
      <c r="L22" s="80">
        <f>J22/'סכום נכסי הקרן'!$C$42</f>
        <v>0</v>
      </c>
    </row>
    <row r="23" spans="2:12">
      <c r="B23" t="s">
        <v>224</v>
      </c>
      <c r="C23" t="s">
        <v>224</v>
      </c>
      <c r="D23" s="16"/>
      <c r="E23" t="s">
        <v>224</v>
      </c>
      <c r="G23" t="s">
        <v>224</v>
      </c>
      <c r="H23" s="78">
        <v>0</v>
      </c>
      <c r="I23" s="78">
        <v>0</v>
      </c>
      <c r="J23" s="77">
        <v>0</v>
      </c>
      <c r="K23" s="78">
        <f t="shared" si="0"/>
        <v>0</v>
      </c>
      <c r="L23" s="78">
        <f>J23/'סכום נכסי הקרן'!$C$42</f>
        <v>0</v>
      </c>
    </row>
    <row r="24" spans="2:12">
      <c r="B24" s="79" t="s">
        <v>225</v>
      </c>
      <c r="D24" s="16"/>
      <c r="I24" s="80">
        <v>0</v>
      </c>
      <c r="J24" s="81">
        <v>0</v>
      </c>
      <c r="K24" s="80">
        <f t="shared" si="0"/>
        <v>0</v>
      </c>
      <c r="L24" s="80">
        <f>J24/'סכום נכסי הקרן'!$C$42</f>
        <v>0</v>
      </c>
    </row>
    <row r="25" spans="2:12">
      <c r="B25" t="s">
        <v>224</v>
      </c>
      <c r="C25" t="s">
        <v>224</v>
      </c>
      <c r="D25" s="16"/>
      <c r="E25" t="s">
        <v>224</v>
      </c>
      <c r="G25" t="s">
        <v>224</v>
      </c>
      <c r="H25" s="78">
        <v>0</v>
      </c>
      <c r="I25" s="78">
        <v>0</v>
      </c>
      <c r="J25" s="77">
        <v>0</v>
      </c>
      <c r="K25" s="78">
        <f t="shared" si="0"/>
        <v>0</v>
      </c>
      <c r="L25" s="78">
        <f>J25/'סכום נכסי הקרן'!$C$42</f>
        <v>0</v>
      </c>
    </row>
    <row r="26" spans="2:12">
      <c r="B26" s="79" t="s">
        <v>226</v>
      </c>
      <c r="D26" s="16"/>
      <c r="I26" s="80">
        <v>0</v>
      </c>
      <c r="J26" s="81">
        <v>0</v>
      </c>
      <c r="K26" s="80">
        <f t="shared" si="0"/>
        <v>0</v>
      </c>
      <c r="L26" s="80">
        <f>J26/'סכום נכסי הקרן'!$C$42</f>
        <v>0</v>
      </c>
    </row>
    <row r="27" spans="2:12">
      <c r="B27" t="s">
        <v>224</v>
      </c>
      <c r="C27" t="s">
        <v>224</v>
      </c>
      <c r="D27" s="16"/>
      <c r="E27" t="s">
        <v>224</v>
      </c>
      <c r="G27" t="s">
        <v>224</v>
      </c>
      <c r="H27" s="78">
        <v>0</v>
      </c>
      <c r="I27" s="78">
        <v>0</v>
      </c>
      <c r="J27" s="77">
        <v>0</v>
      </c>
      <c r="K27" s="78">
        <f t="shared" si="0"/>
        <v>0</v>
      </c>
      <c r="L27" s="78">
        <f>J27/'סכום נכסי הקרן'!$C$42</f>
        <v>0</v>
      </c>
    </row>
    <row r="28" spans="2:12">
      <c r="B28" s="79" t="s">
        <v>227</v>
      </c>
      <c r="D28" s="16"/>
      <c r="I28" s="80">
        <v>0</v>
      </c>
      <c r="J28" s="81">
        <v>0</v>
      </c>
      <c r="K28" s="80">
        <f t="shared" si="0"/>
        <v>0</v>
      </c>
      <c r="L28" s="80">
        <f>J28/'סכום נכסי הקרן'!$C$42</f>
        <v>0</v>
      </c>
    </row>
    <row r="29" spans="2:12">
      <c r="B29" t="s">
        <v>224</v>
      </c>
      <c r="C29" t="s">
        <v>224</v>
      </c>
      <c r="D29" s="16"/>
      <c r="E29" t="s">
        <v>224</v>
      </c>
      <c r="G29" t="s">
        <v>224</v>
      </c>
      <c r="H29" s="78">
        <v>0</v>
      </c>
      <c r="I29" s="78">
        <v>0</v>
      </c>
      <c r="J29" s="77">
        <v>0</v>
      </c>
      <c r="K29" s="78">
        <f t="shared" si="0"/>
        <v>0</v>
      </c>
      <c r="L29" s="78">
        <f>J29/'סכום נכסי הקרן'!$C$42</f>
        <v>0</v>
      </c>
    </row>
    <row r="30" spans="2:12">
      <c r="B30" s="79" t="s">
        <v>228</v>
      </c>
      <c r="D30" s="16"/>
      <c r="I30" s="80">
        <v>0</v>
      </c>
      <c r="J30" s="81">
        <v>0</v>
      </c>
      <c r="K30" s="80">
        <f t="shared" si="0"/>
        <v>0</v>
      </c>
      <c r="L30" s="80">
        <f>J30/'סכום נכסי הקרן'!$C$42</f>
        <v>0</v>
      </c>
    </row>
    <row r="31" spans="2:12">
      <c r="B31" t="s">
        <v>224</v>
      </c>
      <c r="C31" t="s">
        <v>224</v>
      </c>
      <c r="D31" s="16"/>
      <c r="E31" t="s">
        <v>224</v>
      </c>
      <c r="G31" t="s">
        <v>224</v>
      </c>
      <c r="H31" s="78">
        <v>0</v>
      </c>
      <c r="I31" s="78">
        <v>0</v>
      </c>
      <c r="J31" s="77">
        <v>0</v>
      </c>
      <c r="K31" s="78">
        <f t="shared" si="0"/>
        <v>0</v>
      </c>
      <c r="L31" s="78">
        <f>J31/'סכום נכסי הקרן'!$C$42</f>
        <v>0</v>
      </c>
    </row>
    <row r="32" spans="2:12">
      <c r="B32" s="79" t="s">
        <v>229</v>
      </c>
      <c r="D32" s="16"/>
      <c r="I32" s="80">
        <v>0</v>
      </c>
      <c r="J32" s="81">
        <v>0</v>
      </c>
      <c r="K32" s="80">
        <f t="shared" si="0"/>
        <v>0</v>
      </c>
      <c r="L32" s="80">
        <f>J32/'סכום נכסי הקרן'!$C$42</f>
        <v>0</v>
      </c>
    </row>
    <row r="33" spans="2:12">
      <c r="B33" s="79" t="s">
        <v>230</v>
      </c>
      <c r="D33" s="16"/>
      <c r="I33" s="80">
        <v>0</v>
      </c>
      <c r="J33" s="81">
        <v>0</v>
      </c>
      <c r="K33" s="80">
        <f t="shared" si="0"/>
        <v>0</v>
      </c>
      <c r="L33" s="80">
        <f>J33/'סכום נכסי הקרן'!$C$42</f>
        <v>0</v>
      </c>
    </row>
    <row r="34" spans="2:12">
      <c r="B34" t="s">
        <v>224</v>
      </c>
      <c r="C34" t="s">
        <v>224</v>
      </c>
      <c r="D34" s="16"/>
      <c r="E34" t="s">
        <v>224</v>
      </c>
      <c r="G34" t="s">
        <v>224</v>
      </c>
      <c r="H34" s="78">
        <v>0</v>
      </c>
      <c r="I34" s="78">
        <v>0</v>
      </c>
      <c r="J34" s="77">
        <v>0</v>
      </c>
      <c r="K34" s="78">
        <f t="shared" si="0"/>
        <v>0</v>
      </c>
      <c r="L34" s="78">
        <f>J34/'סכום נכסי הקרן'!$C$42</f>
        <v>0</v>
      </c>
    </row>
    <row r="35" spans="2:12">
      <c r="B35" s="79" t="s">
        <v>228</v>
      </c>
      <c r="D35" s="16"/>
      <c r="I35" s="80">
        <v>0</v>
      </c>
      <c r="J35" s="81">
        <v>0</v>
      </c>
      <c r="K35" s="80">
        <f t="shared" si="0"/>
        <v>0</v>
      </c>
      <c r="L35" s="80">
        <f>J35/'סכום נכסי הקרן'!$C$42</f>
        <v>0</v>
      </c>
    </row>
    <row r="36" spans="2:12">
      <c r="B36" t="s">
        <v>224</v>
      </c>
      <c r="C36" t="s">
        <v>224</v>
      </c>
      <c r="D36" s="16"/>
      <c r="E36" t="s">
        <v>224</v>
      </c>
      <c r="G36" t="s">
        <v>224</v>
      </c>
      <c r="H36" s="78">
        <v>0</v>
      </c>
      <c r="I36" s="78">
        <v>0</v>
      </c>
      <c r="J36" s="77">
        <v>0</v>
      </c>
      <c r="K36" s="78">
        <f t="shared" si="0"/>
        <v>0</v>
      </c>
      <c r="L36" s="78">
        <f>J36/'סכום נכסי הקרן'!$C$42</f>
        <v>0</v>
      </c>
    </row>
    <row r="37" spans="2:12">
      <c r="B37" t="s">
        <v>231</v>
      </c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</row>
    <row r="6" spans="2:53" ht="21.75" customHeight="1">
      <c r="B6" s="87" t="s">
        <v>68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9"/>
    </row>
    <row r="7" spans="2:53" ht="27.75" customHeight="1">
      <c r="B7" s="90" t="s">
        <v>69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2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0.35</v>
      </c>
      <c r="I11" s="7"/>
      <c r="J11" s="7"/>
      <c r="K11" s="76">
        <v>4.5199999999999997E-2</v>
      </c>
      <c r="L11" s="75">
        <v>74500000</v>
      </c>
      <c r="M11" s="7"/>
      <c r="N11" s="75">
        <v>0</v>
      </c>
      <c r="O11" s="75">
        <v>90830.352603879102</v>
      </c>
      <c r="P11" s="7"/>
      <c r="Q11" s="76">
        <v>1</v>
      </c>
      <c r="R11" s="76">
        <v>0.19220000000000001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204</v>
      </c>
      <c r="C12" s="16"/>
      <c r="D12" s="16"/>
      <c r="H12" s="81">
        <v>0.35</v>
      </c>
      <c r="K12" s="80">
        <v>4.1700000000000001E-2</v>
      </c>
      <c r="L12" s="81">
        <v>68000000</v>
      </c>
      <c r="N12" s="81">
        <v>0</v>
      </c>
      <c r="O12" s="81">
        <v>67380.399999999994</v>
      </c>
      <c r="Q12" s="80">
        <v>0.74180000000000001</v>
      </c>
      <c r="R12" s="80">
        <v>0.14249999999999999</v>
      </c>
    </row>
    <row r="13" spans="2:53">
      <c r="B13" s="79" t="s">
        <v>232</v>
      </c>
      <c r="C13" s="16"/>
      <c r="D13" s="16"/>
      <c r="H13" s="81">
        <v>0</v>
      </c>
      <c r="K13" s="80">
        <v>0</v>
      </c>
      <c r="L13" s="81">
        <v>0</v>
      </c>
      <c r="N13" s="81">
        <v>0</v>
      </c>
      <c r="O13" s="81">
        <v>0</v>
      </c>
      <c r="Q13" s="80">
        <v>0</v>
      </c>
      <c r="R13" s="80">
        <v>0</v>
      </c>
    </row>
    <row r="14" spans="2:53">
      <c r="B14" s="79" t="s">
        <v>233</v>
      </c>
      <c r="C14" s="16"/>
      <c r="D14" s="16"/>
      <c r="H14" s="81">
        <v>0</v>
      </c>
      <c r="K14" s="80">
        <v>0</v>
      </c>
      <c r="L14" s="81">
        <v>0</v>
      </c>
      <c r="N14" s="81">
        <v>0</v>
      </c>
      <c r="O14" s="81">
        <v>0</v>
      </c>
      <c r="Q14" s="80">
        <v>0</v>
      </c>
      <c r="R14" s="80">
        <v>0</v>
      </c>
    </row>
    <row r="15" spans="2:53">
      <c r="B15" t="s">
        <v>224</v>
      </c>
      <c r="C15" t="s">
        <v>224</v>
      </c>
      <c r="D15" s="16"/>
      <c r="E15" t="s">
        <v>224</v>
      </c>
      <c r="H15" s="77">
        <v>0</v>
      </c>
      <c r="I15" t="s">
        <v>224</v>
      </c>
      <c r="J15" s="78">
        <v>0</v>
      </c>
      <c r="K15" s="78">
        <v>0</v>
      </c>
      <c r="L15" s="77">
        <v>0</v>
      </c>
      <c r="M15" s="77">
        <v>0</v>
      </c>
      <c r="O15" s="77">
        <v>0</v>
      </c>
      <c r="P15" s="78">
        <v>0</v>
      </c>
      <c r="Q15" s="78">
        <v>0</v>
      </c>
      <c r="R15" s="78">
        <v>0</v>
      </c>
    </row>
    <row r="16" spans="2:53">
      <c r="B16" s="79" t="s">
        <v>234</v>
      </c>
      <c r="C16" s="16"/>
      <c r="D16" s="16"/>
      <c r="H16" s="81">
        <v>0.35</v>
      </c>
      <c r="K16" s="80">
        <v>4.1700000000000001E-2</v>
      </c>
      <c r="L16" s="81">
        <v>68000000</v>
      </c>
      <c r="N16" s="81">
        <v>0</v>
      </c>
      <c r="O16" s="81">
        <v>67380.399999999994</v>
      </c>
      <c r="Q16" s="80">
        <v>0.74180000000000001</v>
      </c>
      <c r="R16" s="80">
        <v>0.14249999999999999</v>
      </c>
    </row>
    <row r="17" spans="2:18">
      <c r="B17" s="79" t="s">
        <v>235</v>
      </c>
      <c r="C17" s="16"/>
      <c r="D17" s="16"/>
      <c r="H17" s="81">
        <v>0.37</v>
      </c>
      <c r="K17" s="80">
        <v>4.3499999999999997E-2</v>
      </c>
      <c r="L17" s="81">
        <v>58500000</v>
      </c>
      <c r="N17" s="81">
        <v>0</v>
      </c>
      <c r="O17" s="81">
        <v>57600.15</v>
      </c>
      <c r="Q17" s="80">
        <v>0.63419999999999999</v>
      </c>
      <c r="R17" s="80">
        <v>0.12189999999999999</v>
      </c>
    </row>
    <row r="18" spans="2:18">
      <c r="B18" t="s">
        <v>236</v>
      </c>
      <c r="C18" t="s">
        <v>237</v>
      </c>
      <c r="D18" t="s">
        <v>100</v>
      </c>
      <c r="E18" t="s">
        <v>238</v>
      </c>
      <c r="G18" t="s">
        <v>239</v>
      </c>
      <c r="H18" s="77">
        <v>0.1</v>
      </c>
      <c r="I18" t="s">
        <v>102</v>
      </c>
      <c r="J18" s="78">
        <v>0</v>
      </c>
      <c r="K18" s="78">
        <v>4.4299999999999999E-2</v>
      </c>
      <c r="L18" s="77">
        <v>7500000</v>
      </c>
      <c r="M18" s="77">
        <v>99.55</v>
      </c>
      <c r="N18" s="77">
        <v>0</v>
      </c>
      <c r="O18" s="77">
        <v>7466.25</v>
      </c>
      <c r="P18" s="78">
        <v>2.0000000000000001E-4</v>
      </c>
      <c r="Q18" s="78">
        <v>8.2199999999999995E-2</v>
      </c>
      <c r="R18" s="78">
        <v>1.5800000000000002E-2</v>
      </c>
    </row>
    <row r="19" spans="2:18">
      <c r="B19" t="s">
        <v>240</v>
      </c>
      <c r="C19" t="s">
        <v>241</v>
      </c>
      <c r="D19" t="s">
        <v>100</v>
      </c>
      <c r="E19" t="s">
        <v>238</v>
      </c>
      <c r="G19" t="s">
        <v>242</v>
      </c>
      <c r="H19" s="77">
        <v>0.68</v>
      </c>
      <c r="I19" t="s">
        <v>102</v>
      </c>
      <c r="J19" s="78">
        <v>0</v>
      </c>
      <c r="K19" s="78">
        <v>4.1300000000000003E-2</v>
      </c>
      <c r="L19" s="77">
        <v>13500000</v>
      </c>
      <c r="M19" s="77">
        <v>97.29</v>
      </c>
      <c r="N19" s="77">
        <v>0</v>
      </c>
      <c r="O19" s="77">
        <v>13134.15</v>
      </c>
      <c r="P19" s="78">
        <v>8.0000000000000004E-4</v>
      </c>
      <c r="Q19" s="78">
        <v>0.14460000000000001</v>
      </c>
      <c r="R19" s="78">
        <v>2.7799999999999998E-2</v>
      </c>
    </row>
    <row r="20" spans="2:18">
      <c r="B20" t="s">
        <v>243</v>
      </c>
      <c r="C20" t="s">
        <v>244</v>
      </c>
      <c r="D20" t="s">
        <v>100</v>
      </c>
      <c r="E20" t="s">
        <v>238</v>
      </c>
      <c r="G20" t="s">
        <v>245</v>
      </c>
      <c r="H20" s="77">
        <v>0.26</v>
      </c>
      <c r="I20" t="s">
        <v>102</v>
      </c>
      <c r="J20" s="78">
        <v>0</v>
      </c>
      <c r="K20" s="78">
        <v>4.3900000000000002E-2</v>
      </c>
      <c r="L20" s="77">
        <v>22500000</v>
      </c>
      <c r="M20" s="77">
        <v>98.9</v>
      </c>
      <c r="N20" s="77">
        <v>0</v>
      </c>
      <c r="O20" s="77">
        <v>22252.5</v>
      </c>
      <c r="P20" s="78">
        <v>1.1000000000000001E-3</v>
      </c>
      <c r="Q20" s="78">
        <v>0.245</v>
      </c>
      <c r="R20" s="78">
        <v>4.7100000000000003E-2</v>
      </c>
    </row>
    <row r="21" spans="2:18">
      <c r="B21" t="s">
        <v>246</v>
      </c>
      <c r="C21" t="s">
        <v>247</v>
      </c>
      <c r="D21" t="s">
        <v>100</v>
      </c>
      <c r="E21" t="s">
        <v>238</v>
      </c>
      <c r="G21" t="s">
        <v>248</v>
      </c>
      <c r="H21" s="77">
        <v>0.35</v>
      </c>
      <c r="I21" t="s">
        <v>102</v>
      </c>
      <c r="J21" s="78">
        <v>0</v>
      </c>
      <c r="K21" s="78">
        <v>4.4299999999999999E-2</v>
      </c>
      <c r="L21" s="77">
        <v>7500000</v>
      </c>
      <c r="M21" s="77">
        <v>98.48</v>
      </c>
      <c r="N21" s="77">
        <v>0</v>
      </c>
      <c r="O21" s="77">
        <v>7386</v>
      </c>
      <c r="P21" s="78">
        <v>4.0000000000000002E-4</v>
      </c>
      <c r="Q21" s="78">
        <v>8.1299999999999997E-2</v>
      </c>
      <c r="R21" s="78">
        <v>1.5599999999999999E-2</v>
      </c>
    </row>
    <row r="22" spans="2:18">
      <c r="B22" t="s">
        <v>249</v>
      </c>
      <c r="C22" t="s">
        <v>250</v>
      </c>
      <c r="D22" t="s">
        <v>100</v>
      </c>
      <c r="E22" t="s">
        <v>238</v>
      </c>
      <c r="G22" t="s">
        <v>251</v>
      </c>
      <c r="H22" s="77">
        <v>0.43</v>
      </c>
      <c r="I22" t="s">
        <v>102</v>
      </c>
      <c r="J22" s="78">
        <v>0</v>
      </c>
      <c r="K22" s="78">
        <v>4.4400000000000002E-2</v>
      </c>
      <c r="L22" s="77">
        <v>7500000</v>
      </c>
      <c r="M22" s="77">
        <v>98.15</v>
      </c>
      <c r="N22" s="77">
        <v>0</v>
      </c>
      <c r="O22" s="77">
        <v>7361.25</v>
      </c>
      <c r="P22" s="78">
        <v>4.0000000000000002E-4</v>
      </c>
      <c r="Q22" s="78">
        <v>8.1000000000000003E-2</v>
      </c>
      <c r="R22" s="78">
        <v>1.5599999999999999E-2</v>
      </c>
    </row>
    <row r="23" spans="2:18">
      <c r="B23" s="79" t="s">
        <v>252</v>
      </c>
      <c r="C23" s="16"/>
      <c r="D23" s="16"/>
      <c r="H23" s="81">
        <v>0.25</v>
      </c>
      <c r="K23" s="80">
        <v>3.15E-2</v>
      </c>
      <c r="L23" s="81">
        <v>9500000</v>
      </c>
      <c r="N23" s="81">
        <v>0</v>
      </c>
      <c r="O23" s="81">
        <v>9780.25</v>
      </c>
      <c r="Q23" s="80">
        <v>0.1077</v>
      </c>
      <c r="R23" s="80">
        <v>2.07E-2</v>
      </c>
    </row>
    <row r="24" spans="2:18">
      <c r="B24" t="s">
        <v>253</v>
      </c>
      <c r="C24" t="s">
        <v>254</v>
      </c>
      <c r="D24" t="s">
        <v>100</v>
      </c>
      <c r="E24" t="s">
        <v>238</v>
      </c>
      <c r="G24" t="s">
        <v>255</v>
      </c>
      <c r="H24" s="77">
        <v>0.25</v>
      </c>
      <c r="I24" t="s">
        <v>102</v>
      </c>
      <c r="J24" s="78">
        <v>3.7499999999999999E-2</v>
      </c>
      <c r="K24" s="78">
        <v>3.15E-2</v>
      </c>
      <c r="L24" s="77">
        <v>9500000</v>
      </c>
      <c r="M24" s="77">
        <v>102.95</v>
      </c>
      <c r="N24" s="77">
        <v>0</v>
      </c>
      <c r="O24" s="77">
        <v>9780.25</v>
      </c>
      <c r="P24" s="78">
        <v>6.9999999999999999E-4</v>
      </c>
      <c r="Q24" s="78">
        <v>0.1077</v>
      </c>
      <c r="R24" s="78">
        <v>2.07E-2</v>
      </c>
    </row>
    <row r="25" spans="2:18">
      <c r="B25" s="79" t="s">
        <v>256</v>
      </c>
      <c r="C25" s="16"/>
      <c r="D25" s="16"/>
      <c r="H25" s="81">
        <v>0</v>
      </c>
      <c r="K25" s="80">
        <v>0</v>
      </c>
      <c r="L25" s="81">
        <v>0</v>
      </c>
      <c r="N25" s="81">
        <v>0</v>
      </c>
      <c r="O25" s="81">
        <v>0</v>
      </c>
      <c r="Q25" s="80">
        <v>0</v>
      </c>
      <c r="R25" s="80">
        <v>0</v>
      </c>
    </row>
    <row r="26" spans="2:18">
      <c r="B26" t="s">
        <v>224</v>
      </c>
      <c r="C26" t="s">
        <v>224</v>
      </c>
      <c r="D26" s="16"/>
      <c r="E26" t="s">
        <v>224</v>
      </c>
      <c r="H26" s="77">
        <v>0</v>
      </c>
      <c r="I26" t="s">
        <v>224</v>
      </c>
      <c r="J26" s="78">
        <v>0</v>
      </c>
      <c r="K26" s="78">
        <v>0</v>
      </c>
      <c r="L26" s="77">
        <v>0</v>
      </c>
      <c r="M26" s="77">
        <v>0</v>
      </c>
      <c r="O26" s="77">
        <v>0</v>
      </c>
      <c r="P26" s="78">
        <v>0</v>
      </c>
      <c r="Q26" s="78">
        <v>0</v>
      </c>
      <c r="R26" s="78">
        <v>0</v>
      </c>
    </row>
    <row r="27" spans="2:18">
      <c r="B27" s="79" t="s">
        <v>257</v>
      </c>
      <c r="C27" s="16"/>
      <c r="D27" s="16"/>
      <c r="H27" s="81">
        <v>0</v>
      </c>
      <c r="K27" s="80">
        <v>0</v>
      </c>
      <c r="L27" s="81">
        <v>0</v>
      </c>
      <c r="N27" s="81">
        <v>0</v>
      </c>
      <c r="O27" s="81">
        <v>0</v>
      </c>
      <c r="Q27" s="80">
        <v>0</v>
      </c>
      <c r="R27" s="80">
        <v>0</v>
      </c>
    </row>
    <row r="28" spans="2:18">
      <c r="B28" t="s">
        <v>224</v>
      </c>
      <c r="C28" t="s">
        <v>224</v>
      </c>
      <c r="D28" s="16"/>
      <c r="E28" t="s">
        <v>224</v>
      </c>
      <c r="H28" s="77">
        <v>0</v>
      </c>
      <c r="I28" t="s">
        <v>224</v>
      </c>
      <c r="J28" s="78">
        <v>0</v>
      </c>
      <c r="K28" s="78">
        <v>0</v>
      </c>
      <c r="L28" s="77">
        <v>0</v>
      </c>
      <c r="M28" s="77">
        <v>0</v>
      </c>
      <c r="O28" s="77">
        <v>0</v>
      </c>
      <c r="P28" s="78">
        <v>0</v>
      </c>
      <c r="Q28" s="78">
        <v>0</v>
      </c>
      <c r="R28" s="78">
        <v>0</v>
      </c>
    </row>
    <row r="29" spans="2:18">
      <c r="B29" s="79" t="s">
        <v>229</v>
      </c>
      <c r="C29" s="16"/>
      <c r="D29" s="16"/>
      <c r="H29" s="81">
        <v>0.33</v>
      </c>
      <c r="K29" s="80">
        <v>5.5E-2</v>
      </c>
      <c r="L29" s="81">
        <v>6500000</v>
      </c>
      <c r="N29" s="81">
        <v>0</v>
      </c>
      <c r="O29" s="81">
        <v>23449.952603879101</v>
      </c>
      <c r="Q29" s="80">
        <v>0.25819999999999999</v>
      </c>
      <c r="R29" s="80">
        <v>4.9599999999999998E-2</v>
      </c>
    </row>
    <row r="30" spans="2:18">
      <c r="B30" s="79" t="s">
        <v>258</v>
      </c>
      <c r="C30" s="16"/>
      <c r="D30" s="16"/>
      <c r="H30" s="81">
        <v>0</v>
      </c>
      <c r="K30" s="80">
        <v>0</v>
      </c>
      <c r="L30" s="81">
        <v>0</v>
      </c>
      <c r="N30" s="81">
        <v>0</v>
      </c>
      <c r="O30" s="81">
        <v>0</v>
      </c>
      <c r="Q30" s="80">
        <v>0</v>
      </c>
      <c r="R30" s="80">
        <v>0</v>
      </c>
    </row>
    <row r="31" spans="2:18">
      <c r="B31" t="s">
        <v>224</v>
      </c>
      <c r="C31" t="s">
        <v>224</v>
      </c>
      <c r="D31" s="16"/>
      <c r="E31" t="s">
        <v>224</v>
      </c>
      <c r="H31" s="77">
        <v>0</v>
      </c>
      <c r="I31" t="s">
        <v>224</v>
      </c>
      <c r="J31" s="78">
        <v>0</v>
      </c>
      <c r="K31" s="78">
        <v>0</v>
      </c>
      <c r="L31" s="77">
        <v>0</v>
      </c>
      <c r="M31" s="77">
        <v>0</v>
      </c>
      <c r="O31" s="77">
        <v>0</v>
      </c>
      <c r="P31" s="78">
        <v>0</v>
      </c>
      <c r="Q31" s="78">
        <v>0</v>
      </c>
      <c r="R31" s="78">
        <v>0</v>
      </c>
    </row>
    <row r="32" spans="2:18">
      <c r="B32" s="79" t="s">
        <v>259</v>
      </c>
      <c r="C32" s="16"/>
      <c r="D32" s="16"/>
      <c r="H32" s="81">
        <v>0.33</v>
      </c>
      <c r="K32" s="80">
        <v>5.5E-2</v>
      </c>
      <c r="L32" s="81">
        <v>6500000</v>
      </c>
      <c r="N32" s="81">
        <v>0</v>
      </c>
      <c r="O32" s="81">
        <v>23449.952603879101</v>
      </c>
      <c r="Q32" s="80">
        <v>0.25819999999999999</v>
      </c>
      <c r="R32" s="80">
        <v>4.9599999999999998E-2</v>
      </c>
    </row>
    <row r="33" spans="2:18">
      <c r="B33" t="s">
        <v>260</v>
      </c>
      <c r="C33" t="s">
        <v>261</v>
      </c>
      <c r="D33" t="s">
        <v>123</v>
      </c>
      <c r="E33" t="s">
        <v>262</v>
      </c>
      <c r="F33" t="s">
        <v>263</v>
      </c>
      <c r="G33" t="s">
        <v>264</v>
      </c>
      <c r="H33" s="77">
        <v>0.33</v>
      </c>
      <c r="I33" t="s">
        <v>106</v>
      </c>
      <c r="J33" s="78">
        <v>2.5000000000000001E-2</v>
      </c>
      <c r="K33" s="78">
        <v>5.5E-2</v>
      </c>
      <c r="L33" s="77">
        <v>6500000</v>
      </c>
      <c r="M33" s="77">
        <v>99.46746666615384</v>
      </c>
      <c r="N33" s="77">
        <v>0</v>
      </c>
      <c r="O33" s="77">
        <v>23449.952603879101</v>
      </c>
      <c r="P33" s="78">
        <v>1E-4</v>
      </c>
      <c r="Q33" s="78">
        <v>0.25819999999999999</v>
      </c>
      <c r="R33" s="78">
        <v>4.9599999999999998E-2</v>
      </c>
    </row>
    <row r="34" spans="2:18">
      <c r="B34" t="s">
        <v>265</v>
      </c>
      <c r="C34" s="16"/>
      <c r="D34" s="16"/>
    </row>
    <row r="35" spans="2:18">
      <c r="B35" t="s">
        <v>266</v>
      </c>
      <c r="C35" s="16"/>
      <c r="D35" s="16"/>
    </row>
    <row r="36" spans="2:18">
      <c r="B36" t="s">
        <v>267</v>
      </c>
      <c r="C36" s="16"/>
      <c r="D36" s="16"/>
    </row>
    <row r="37" spans="2:18">
      <c r="B37" t="s">
        <v>268</v>
      </c>
      <c r="C37" s="16"/>
      <c r="D37" s="16"/>
    </row>
    <row r="38" spans="2:18">
      <c r="C38" s="16"/>
      <c r="D38" s="16"/>
    </row>
    <row r="39" spans="2:18">
      <c r="C39" s="16"/>
      <c r="D39" s="16"/>
    </row>
    <row r="40" spans="2:18">
      <c r="C40" s="16"/>
      <c r="D40" s="16"/>
    </row>
    <row r="41" spans="2:18">
      <c r="C41" s="16"/>
      <c r="D41" s="16"/>
    </row>
    <row r="42" spans="2:18">
      <c r="C42" s="16"/>
      <c r="D42" s="16"/>
    </row>
    <row r="43" spans="2:18">
      <c r="C43" s="16"/>
      <c r="D43" s="16"/>
    </row>
    <row r="44" spans="2:18">
      <c r="C44" s="16"/>
      <c r="D44" s="16"/>
    </row>
    <row r="45" spans="2:18"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</row>
    <row r="6" spans="2:68" ht="26.25" customHeight="1">
      <c r="B6" s="90" t="s">
        <v>68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4"/>
      <c r="BP6" s="19"/>
    </row>
    <row r="7" spans="2:68" ht="26.25" customHeight="1">
      <c r="B7" s="90" t="s">
        <v>82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4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204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269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224</v>
      </c>
      <c r="C14" t="s">
        <v>224</v>
      </c>
      <c r="D14" s="16"/>
      <c r="E14" s="16"/>
      <c r="F14" s="16"/>
      <c r="G14" t="s">
        <v>224</v>
      </c>
      <c r="H14" t="s">
        <v>224</v>
      </c>
      <c r="K14" s="77">
        <v>0</v>
      </c>
      <c r="L14" t="s">
        <v>224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234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224</v>
      </c>
      <c r="C16" t="s">
        <v>224</v>
      </c>
      <c r="D16" s="16"/>
      <c r="E16" s="16"/>
      <c r="F16" s="16"/>
      <c r="G16" t="s">
        <v>224</v>
      </c>
      <c r="H16" t="s">
        <v>224</v>
      </c>
      <c r="K16" s="77">
        <v>0</v>
      </c>
      <c r="L16" t="s">
        <v>224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270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224</v>
      </c>
      <c r="C18" t="s">
        <v>224</v>
      </c>
      <c r="D18" s="16"/>
      <c r="E18" s="16"/>
      <c r="F18" s="16"/>
      <c r="G18" t="s">
        <v>224</v>
      </c>
      <c r="H18" t="s">
        <v>224</v>
      </c>
      <c r="K18" s="77">
        <v>0</v>
      </c>
      <c r="L18" t="s">
        <v>224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229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271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224</v>
      </c>
      <c r="C21" t="s">
        <v>224</v>
      </c>
      <c r="D21" s="16"/>
      <c r="E21" s="16"/>
      <c r="F21" s="16"/>
      <c r="G21" t="s">
        <v>224</v>
      </c>
      <c r="H21" t="s">
        <v>224</v>
      </c>
      <c r="K21" s="77">
        <v>0</v>
      </c>
      <c r="L21" t="s">
        <v>224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272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224</v>
      </c>
      <c r="C23" t="s">
        <v>224</v>
      </c>
      <c r="D23" s="16"/>
      <c r="E23" s="16"/>
      <c r="F23" s="16"/>
      <c r="G23" t="s">
        <v>224</v>
      </c>
      <c r="H23" t="s">
        <v>224</v>
      </c>
      <c r="K23" s="77">
        <v>0</v>
      </c>
      <c r="L23" t="s">
        <v>224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231</v>
      </c>
      <c r="C24" s="16"/>
      <c r="D24" s="16"/>
      <c r="E24" s="16"/>
      <c r="F24" s="16"/>
      <c r="G24" s="16"/>
    </row>
    <row r="25" spans="2:21">
      <c r="B25" t="s">
        <v>265</v>
      </c>
      <c r="C25" s="16"/>
      <c r="D25" s="16"/>
      <c r="E25" s="16"/>
      <c r="F25" s="16"/>
      <c r="G25" s="16"/>
    </row>
    <row r="26" spans="2:21">
      <c r="B26" t="s">
        <v>266</v>
      </c>
      <c r="C26" s="16"/>
      <c r="D26" s="16"/>
      <c r="E26" s="16"/>
      <c r="F26" s="16"/>
      <c r="G26" s="16"/>
    </row>
    <row r="27" spans="2:21">
      <c r="B27" t="s">
        <v>267</v>
      </c>
      <c r="C27" s="16"/>
      <c r="D27" s="16"/>
      <c r="E27" s="16"/>
      <c r="F27" s="16"/>
      <c r="G27" s="16"/>
    </row>
    <row r="28" spans="2:21">
      <c r="B28" t="s">
        <v>268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</row>
    <row r="6" spans="2:66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7"/>
    </row>
    <row r="7" spans="2:66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7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I11" s="16"/>
      <c r="BJ11" s="19"/>
      <c r="BK11" s="16"/>
      <c r="BN11" s="16"/>
    </row>
    <row r="12" spans="2:66">
      <c r="B12" s="79" t="s">
        <v>204</v>
      </c>
      <c r="C12" s="16"/>
      <c r="D12" s="16"/>
      <c r="E12" s="16"/>
      <c r="F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6">
      <c r="B13" s="79" t="s">
        <v>269</v>
      </c>
      <c r="C13" s="16"/>
      <c r="D13" s="16"/>
      <c r="E13" s="16"/>
      <c r="F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6">
      <c r="B14" t="s">
        <v>224</v>
      </c>
      <c r="C14" t="s">
        <v>224</v>
      </c>
      <c r="D14" s="16"/>
      <c r="E14" s="16"/>
      <c r="F14" s="16"/>
      <c r="G14" t="s">
        <v>224</v>
      </c>
      <c r="H14" t="s">
        <v>224</v>
      </c>
      <c r="K14" s="77">
        <v>0</v>
      </c>
      <c r="L14" t="s">
        <v>224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6">
      <c r="B15" s="79" t="s">
        <v>234</v>
      </c>
      <c r="C15" s="16"/>
      <c r="D15" s="16"/>
      <c r="E15" s="16"/>
      <c r="F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6">
      <c r="B16" t="s">
        <v>224</v>
      </c>
      <c r="C16" t="s">
        <v>224</v>
      </c>
      <c r="D16" s="16"/>
      <c r="E16" s="16"/>
      <c r="F16" s="16"/>
      <c r="G16" t="s">
        <v>224</v>
      </c>
      <c r="H16" t="s">
        <v>224</v>
      </c>
      <c r="K16" s="77">
        <v>0</v>
      </c>
      <c r="L16" t="s">
        <v>224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270</v>
      </c>
      <c r="C17" s="16"/>
      <c r="D17" s="16"/>
      <c r="E17" s="16"/>
      <c r="F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224</v>
      </c>
      <c r="C18" t="s">
        <v>224</v>
      </c>
      <c r="D18" s="16"/>
      <c r="E18" s="16"/>
      <c r="F18" s="16"/>
      <c r="G18" t="s">
        <v>224</v>
      </c>
      <c r="H18" t="s">
        <v>224</v>
      </c>
      <c r="K18" s="77">
        <v>0</v>
      </c>
      <c r="L18" t="s">
        <v>224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273</v>
      </c>
      <c r="C19" s="16"/>
      <c r="D19" s="16"/>
      <c r="E19" s="16"/>
      <c r="F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t="s">
        <v>224</v>
      </c>
      <c r="C20" t="s">
        <v>224</v>
      </c>
      <c r="D20" s="16"/>
      <c r="E20" s="16"/>
      <c r="F20" s="16"/>
      <c r="G20" t="s">
        <v>224</v>
      </c>
      <c r="H20" t="s">
        <v>224</v>
      </c>
      <c r="K20" s="77">
        <v>0</v>
      </c>
      <c r="L20" t="s">
        <v>224</v>
      </c>
      <c r="M20" s="78">
        <v>0</v>
      </c>
      <c r="N20" s="78">
        <v>0</v>
      </c>
      <c r="O20" s="77">
        <v>0</v>
      </c>
      <c r="P20" s="77">
        <v>0</v>
      </c>
      <c r="R20" s="77">
        <v>0</v>
      </c>
      <c r="S20" s="78">
        <v>0</v>
      </c>
      <c r="T20" s="78">
        <v>0</v>
      </c>
      <c r="U20" s="78">
        <v>0</v>
      </c>
    </row>
    <row r="21" spans="2:21">
      <c r="B21" s="79" t="s">
        <v>229</v>
      </c>
      <c r="C21" s="16"/>
      <c r="D21" s="16"/>
      <c r="E21" s="16"/>
      <c r="F21" s="16"/>
      <c r="K21" s="81">
        <v>0</v>
      </c>
      <c r="N21" s="80">
        <v>0</v>
      </c>
      <c r="O21" s="81">
        <v>0</v>
      </c>
      <c r="Q21" s="81">
        <v>0</v>
      </c>
      <c r="R21" s="81">
        <v>0</v>
      </c>
      <c r="T21" s="80">
        <v>0</v>
      </c>
      <c r="U21" s="80">
        <v>0</v>
      </c>
    </row>
    <row r="22" spans="2:21">
      <c r="B22" s="79" t="s">
        <v>271</v>
      </c>
      <c r="C22" s="16"/>
      <c r="D22" s="16"/>
      <c r="E22" s="16"/>
      <c r="F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224</v>
      </c>
      <c r="C23" t="s">
        <v>224</v>
      </c>
      <c r="D23" s="16"/>
      <c r="E23" s="16"/>
      <c r="F23" s="16"/>
      <c r="G23" t="s">
        <v>224</v>
      </c>
      <c r="H23" t="s">
        <v>224</v>
      </c>
      <c r="K23" s="77">
        <v>0</v>
      </c>
      <c r="L23" t="s">
        <v>224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s="79" t="s">
        <v>272</v>
      </c>
      <c r="C24" s="16"/>
      <c r="D24" s="16"/>
      <c r="E24" s="16"/>
      <c r="F24" s="16"/>
      <c r="K24" s="81">
        <v>0</v>
      </c>
      <c r="N24" s="80">
        <v>0</v>
      </c>
      <c r="O24" s="81">
        <v>0</v>
      </c>
      <c r="Q24" s="81">
        <v>0</v>
      </c>
      <c r="R24" s="81">
        <v>0</v>
      </c>
      <c r="T24" s="80">
        <v>0</v>
      </c>
      <c r="U24" s="80">
        <v>0</v>
      </c>
    </row>
    <row r="25" spans="2:21">
      <c r="B25" t="s">
        <v>224</v>
      </c>
      <c r="C25" t="s">
        <v>224</v>
      </c>
      <c r="D25" s="16"/>
      <c r="E25" s="16"/>
      <c r="F25" s="16"/>
      <c r="G25" t="s">
        <v>224</v>
      </c>
      <c r="H25" t="s">
        <v>224</v>
      </c>
      <c r="K25" s="77">
        <v>0</v>
      </c>
      <c r="L25" t="s">
        <v>224</v>
      </c>
      <c r="M25" s="78">
        <v>0</v>
      </c>
      <c r="N25" s="78">
        <v>0</v>
      </c>
      <c r="O25" s="77">
        <v>0</v>
      </c>
      <c r="P25" s="77">
        <v>0</v>
      </c>
      <c r="R25" s="77">
        <v>0</v>
      </c>
      <c r="S25" s="78">
        <v>0</v>
      </c>
      <c r="T25" s="78">
        <v>0</v>
      </c>
      <c r="U25" s="78">
        <v>0</v>
      </c>
    </row>
    <row r="26" spans="2:21">
      <c r="B26" t="s">
        <v>231</v>
      </c>
      <c r="C26" s="16"/>
      <c r="D26" s="16"/>
      <c r="E26" s="16"/>
      <c r="F26" s="16"/>
    </row>
    <row r="27" spans="2:21">
      <c r="B27" t="s">
        <v>265</v>
      </c>
      <c r="C27" s="16"/>
      <c r="D27" s="16"/>
      <c r="E27" s="16"/>
      <c r="F27" s="16"/>
    </row>
    <row r="28" spans="2:21">
      <c r="B28" t="s">
        <v>266</v>
      </c>
      <c r="C28" s="16"/>
      <c r="D28" s="16"/>
      <c r="E28" s="16"/>
      <c r="F28" s="16"/>
    </row>
    <row r="29" spans="2:21">
      <c r="B29" t="s">
        <v>267</v>
      </c>
      <c r="C29" s="16"/>
      <c r="D29" s="16"/>
      <c r="E29" s="16"/>
      <c r="F29" s="16"/>
    </row>
    <row r="30" spans="2:21">
      <c r="B30" t="s">
        <v>268</v>
      </c>
      <c r="C30" s="16"/>
      <c r="D30" s="16"/>
      <c r="E30" s="16"/>
      <c r="F30" s="16"/>
    </row>
    <row r="31" spans="2:21">
      <c r="C31" s="16"/>
      <c r="D31" s="16"/>
      <c r="E31" s="16"/>
      <c r="F31" s="16"/>
    </row>
    <row r="32" spans="2:21">
      <c r="C32" s="16"/>
      <c r="D32" s="16"/>
      <c r="E32" s="16"/>
      <c r="F32" s="16"/>
    </row>
    <row r="33" spans="3:6">
      <c r="C33" s="16"/>
      <c r="D33" s="16"/>
      <c r="E33" s="16"/>
      <c r="F33" s="16"/>
    </row>
    <row r="34" spans="3:6">
      <c r="C34" s="16"/>
      <c r="D34" s="16"/>
      <c r="E34" s="16"/>
      <c r="F34" s="16"/>
    </row>
    <row r="35" spans="3:6">
      <c r="C35" s="16"/>
      <c r="D35" s="16"/>
      <c r="E35" s="16"/>
      <c r="F35" s="16"/>
    </row>
    <row r="36" spans="3:6">
      <c r="C36" s="16"/>
      <c r="D36" s="16"/>
      <c r="E36" s="16"/>
      <c r="F36" s="16"/>
    </row>
    <row r="37" spans="3:6">
      <c r="C37" s="16"/>
      <c r="D37" s="16"/>
      <c r="E37" s="16"/>
      <c r="F37" s="16"/>
    </row>
    <row r="38" spans="3:6">
      <c r="C38" s="16"/>
      <c r="D38" s="16"/>
      <c r="E38" s="16"/>
      <c r="F38" s="16"/>
    </row>
    <row r="39" spans="3:6">
      <c r="C39" s="16"/>
      <c r="D39" s="16"/>
      <c r="E39" s="16"/>
      <c r="F39" s="16"/>
    </row>
    <row r="40" spans="3:6">
      <c r="C40" s="16"/>
      <c r="D40" s="16"/>
      <c r="E40" s="16"/>
      <c r="F40" s="16"/>
    </row>
    <row r="41" spans="3:6">
      <c r="C41" s="16"/>
      <c r="D41" s="16"/>
      <c r="E41" s="16"/>
      <c r="F41" s="16"/>
    </row>
    <row r="42" spans="3:6">
      <c r="C42" s="16"/>
      <c r="D42" s="16"/>
      <c r="E42" s="16"/>
      <c r="F42" s="16"/>
    </row>
    <row r="43" spans="3:6">
      <c r="C43" s="16"/>
      <c r="D43" s="16"/>
      <c r="E43" s="16"/>
      <c r="F43" s="16"/>
    </row>
    <row r="44" spans="3:6">
      <c r="C44" s="16"/>
      <c r="D44" s="16"/>
      <c r="E44" s="16"/>
      <c r="F44" s="16"/>
    </row>
    <row r="45" spans="3:6">
      <c r="C45" s="16"/>
      <c r="D45" s="16"/>
      <c r="E45" s="16"/>
      <c r="F45" s="16"/>
    </row>
    <row r="46" spans="3:6">
      <c r="C46" s="16"/>
      <c r="D46" s="16"/>
      <c r="E46" s="16"/>
      <c r="F46" s="16"/>
    </row>
    <row r="47" spans="3:6">
      <c r="C47" s="16"/>
      <c r="D47" s="16"/>
      <c r="E47" s="16"/>
      <c r="F47" s="16"/>
    </row>
    <row r="48" spans="3:6">
      <c r="C48" s="16"/>
      <c r="D48" s="16"/>
      <c r="E48" s="16"/>
      <c r="F48" s="16"/>
    </row>
    <row r="49" spans="3:6">
      <c r="C49" s="16"/>
      <c r="D49" s="16"/>
      <c r="E49" s="16"/>
      <c r="F49" s="16"/>
    </row>
    <row r="50" spans="3:6">
      <c r="C50" s="16"/>
      <c r="D50" s="16"/>
      <c r="E50" s="16"/>
      <c r="F50" s="16"/>
    </row>
    <row r="51" spans="3:6">
      <c r="C51" s="16"/>
      <c r="D51" s="16"/>
      <c r="E51" s="16"/>
      <c r="F51" s="16"/>
    </row>
    <row r="52" spans="3:6">
      <c r="C52" s="16"/>
      <c r="D52" s="16"/>
      <c r="E52" s="16"/>
      <c r="F52" s="16"/>
    </row>
    <row r="53" spans="3:6">
      <c r="C53" s="16"/>
      <c r="D53" s="16"/>
      <c r="E53" s="16"/>
      <c r="F53" s="16"/>
    </row>
    <row r="54" spans="3:6">
      <c r="C54" s="16"/>
      <c r="D54" s="16"/>
      <c r="E54" s="16"/>
      <c r="F54" s="16"/>
    </row>
    <row r="55" spans="3:6">
      <c r="C55" s="16"/>
      <c r="D55" s="16"/>
      <c r="E55" s="16"/>
      <c r="F55" s="16"/>
    </row>
    <row r="56" spans="3:6">
      <c r="C56" s="16"/>
      <c r="D56" s="16"/>
      <c r="E56" s="16"/>
      <c r="F56" s="16"/>
    </row>
    <row r="57" spans="3:6">
      <c r="C57" s="16"/>
      <c r="D57" s="16"/>
      <c r="E57" s="16"/>
      <c r="F57" s="16"/>
    </row>
    <row r="58" spans="3:6">
      <c r="C58" s="16"/>
      <c r="D58" s="16"/>
      <c r="E58" s="16"/>
      <c r="F58" s="16"/>
    </row>
    <row r="59" spans="3:6">
      <c r="C59" s="16"/>
      <c r="D59" s="16"/>
      <c r="E59" s="16"/>
      <c r="F59" s="16"/>
    </row>
    <row r="60" spans="3:6">
      <c r="C60" s="16"/>
      <c r="D60" s="16"/>
      <c r="E60" s="16"/>
      <c r="F60" s="16"/>
    </row>
    <row r="61" spans="3:6">
      <c r="C61" s="16"/>
      <c r="D61" s="16"/>
      <c r="E61" s="16"/>
      <c r="F61" s="16"/>
    </row>
    <row r="62" spans="3:6">
      <c r="C62" s="16"/>
      <c r="D62" s="16"/>
      <c r="E62" s="16"/>
      <c r="F62" s="16"/>
    </row>
    <row r="63" spans="3:6">
      <c r="C63" s="16"/>
      <c r="D63" s="16"/>
      <c r="E63" s="16"/>
      <c r="F63" s="16"/>
    </row>
    <row r="64" spans="3:6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</row>
    <row r="6" spans="2:62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  <c r="BJ6" s="19"/>
    </row>
    <row r="7" spans="2:62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5919225.7599999998</v>
      </c>
      <c r="J11" s="7"/>
      <c r="K11" s="75">
        <v>99.628789999999995</v>
      </c>
      <c r="L11" s="75">
        <v>159747.70439962501</v>
      </c>
      <c r="M11" s="7"/>
      <c r="N11" s="76">
        <v>1</v>
      </c>
      <c r="O11" s="76">
        <v>0.33800000000000002</v>
      </c>
      <c r="BF11" s="16"/>
      <c r="BG11" s="19"/>
      <c r="BH11" s="16"/>
      <c r="BJ11" s="16"/>
    </row>
    <row r="12" spans="2:62">
      <c r="B12" s="79" t="s">
        <v>204</v>
      </c>
      <c r="E12" s="16"/>
      <c r="F12" s="16"/>
      <c r="G12" s="16"/>
      <c r="I12" s="81">
        <v>5542395.1100000003</v>
      </c>
      <c r="K12" s="81">
        <v>19.421659999999999</v>
      </c>
      <c r="L12" s="81">
        <v>100556.1335209</v>
      </c>
      <c r="N12" s="80">
        <v>0.62949999999999995</v>
      </c>
      <c r="O12" s="80">
        <v>0.2127</v>
      </c>
    </row>
    <row r="13" spans="2:62">
      <c r="B13" s="79" t="s">
        <v>274</v>
      </c>
      <c r="E13" s="16"/>
      <c r="F13" s="16"/>
      <c r="G13" s="16"/>
      <c r="I13" s="81">
        <v>2225371.5699999998</v>
      </c>
      <c r="K13" s="81">
        <v>5.5626800000000003</v>
      </c>
      <c r="L13" s="81">
        <v>66513.682860000001</v>
      </c>
      <c r="N13" s="80">
        <v>0.41639999999999999</v>
      </c>
      <c r="O13" s="80">
        <v>0.14069999999999999</v>
      </c>
    </row>
    <row r="14" spans="2:62">
      <c r="B14" t="s">
        <v>275</v>
      </c>
      <c r="C14" t="s">
        <v>276</v>
      </c>
      <c r="D14" t="s">
        <v>100</v>
      </c>
      <c r="E14" t="s">
        <v>123</v>
      </c>
      <c r="F14" t="s">
        <v>277</v>
      </c>
      <c r="G14" t="s">
        <v>278</v>
      </c>
      <c r="H14" t="s">
        <v>102</v>
      </c>
      <c r="I14" s="77">
        <v>91246.57</v>
      </c>
      <c r="J14" s="77">
        <v>2400</v>
      </c>
      <c r="K14" s="77">
        <v>0</v>
      </c>
      <c r="L14" s="77">
        <v>2189.91768</v>
      </c>
      <c r="M14" s="78">
        <v>4.0000000000000002E-4</v>
      </c>
      <c r="N14" s="78">
        <v>1.37E-2</v>
      </c>
      <c r="O14" s="78">
        <v>4.5999999999999999E-3</v>
      </c>
    </row>
    <row r="15" spans="2:62">
      <c r="B15" t="s">
        <v>279</v>
      </c>
      <c r="C15" t="s">
        <v>280</v>
      </c>
      <c r="D15" t="s">
        <v>100</v>
      </c>
      <c r="E15" t="s">
        <v>123</v>
      </c>
      <c r="F15" t="s">
        <v>281</v>
      </c>
      <c r="G15" t="s">
        <v>282</v>
      </c>
      <c r="H15" t="s">
        <v>102</v>
      </c>
      <c r="I15" s="77">
        <v>36850</v>
      </c>
      <c r="J15" s="77">
        <v>7120</v>
      </c>
      <c r="K15" s="77">
        <v>0</v>
      </c>
      <c r="L15" s="77">
        <v>2623.72</v>
      </c>
      <c r="M15" s="78">
        <v>2.9999999999999997E-4</v>
      </c>
      <c r="N15" s="78">
        <v>1.6400000000000001E-2</v>
      </c>
      <c r="O15" s="78">
        <v>5.5999999999999999E-3</v>
      </c>
    </row>
    <row r="16" spans="2:62">
      <c r="B16" t="s">
        <v>283</v>
      </c>
      <c r="C16" t="s">
        <v>284</v>
      </c>
      <c r="D16" t="s">
        <v>100</v>
      </c>
      <c r="E16" t="s">
        <v>123</v>
      </c>
      <c r="F16" t="s">
        <v>285</v>
      </c>
      <c r="G16" t="s">
        <v>282</v>
      </c>
      <c r="H16" t="s">
        <v>102</v>
      </c>
      <c r="I16" s="77">
        <v>169000</v>
      </c>
      <c r="J16" s="77">
        <v>1336</v>
      </c>
      <c r="K16" s="77">
        <v>0</v>
      </c>
      <c r="L16" s="77">
        <v>2257.84</v>
      </c>
      <c r="M16" s="78">
        <v>2.9999999999999997E-4</v>
      </c>
      <c r="N16" s="78">
        <v>1.41E-2</v>
      </c>
      <c r="O16" s="78">
        <v>4.7999999999999996E-3</v>
      </c>
    </row>
    <row r="17" spans="2:15">
      <c r="B17" t="s">
        <v>286</v>
      </c>
      <c r="C17" t="s">
        <v>287</v>
      </c>
      <c r="D17" t="s">
        <v>100</v>
      </c>
      <c r="E17" t="s">
        <v>123</v>
      </c>
      <c r="F17" t="s">
        <v>288</v>
      </c>
      <c r="G17" t="s">
        <v>289</v>
      </c>
      <c r="H17" t="s">
        <v>102</v>
      </c>
      <c r="I17" s="77">
        <v>56750</v>
      </c>
      <c r="J17" s="77">
        <v>3807</v>
      </c>
      <c r="K17" s="77">
        <v>0</v>
      </c>
      <c r="L17" s="77">
        <v>2160.4724999999999</v>
      </c>
      <c r="M17" s="78">
        <v>2.0000000000000001E-4</v>
      </c>
      <c r="N17" s="78">
        <v>1.35E-2</v>
      </c>
      <c r="O17" s="78">
        <v>4.5999999999999999E-3</v>
      </c>
    </row>
    <row r="18" spans="2:15">
      <c r="B18" t="s">
        <v>290</v>
      </c>
      <c r="C18" t="s">
        <v>291</v>
      </c>
      <c r="D18" t="s">
        <v>100</v>
      </c>
      <c r="E18" t="s">
        <v>123</v>
      </c>
      <c r="F18" t="s">
        <v>292</v>
      </c>
      <c r="G18" t="s">
        <v>293</v>
      </c>
      <c r="H18" t="s">
        <v>102</v>
      </c>
      <c r="I18" s="77">
        <v>3075</v>
      </c>
      <c r="J18" s="77">
        <v>77500</v>
      </c>
      <c r="K18" s="77">
        <v>5.5626800000000003</v>
      </c>
      <c r="L18" s="77">
        <v>2388.68768</v>
      </c>
      <c r="M18" s="78">
        <v>1E-4</v>
      </c>
      <c r="N18" s="78">
        <v>1.4999999999999999E-2</v>
      </c>
      <c r="O18" s="78">
        <v>5.1000000000000004E-3</v>
      </c>
    </row>
    <row r="19" spans="2:15">
      <c r="B19" t="s">
        <v>294</v>
      </c>
      <c r="C19" t="s">
        <v>295</v>
      </c>
      <c r="D19" t="s">
        <v>100</v>
      </c>
      <c r="E19" t="s">
        <v>123</v>
      </c>
      <c r="F19" t="s">
        <v>296</v>
      </c>
      <c r="G19" t="s">
        <v>297</v>
      </c>
      <c r="H19" t="s">
        <v>102</v>
      </c>
      <c r="I19" s="77">
        <v>17600</v>
      </c>
      <c r="J19" s="77">
        <v>14990</v>
      </c>
      <c r="K19" s="77">
        <v>0</v>
      </c>
      <c r="L19" s="77">
        <v>2638.24</v>
      </c>
      <c r="M19" s="78">
        <v>2.0000000000000001E-4</v>
      </c>
      <c r="N19" s="78">
        <v>1.6500000000000001E-2</v>
      </c>
      <c r="O19" s="78">
        <v>5.5999999999999999E-3</v>
      </c>
    </row>
    <row r="20" spans="2:15">
      <c r="B20" t="s">
        <v>298</v>
      </c>
      <c r="C20" t="s">
        <v>299</v>
      </c>
      <c r="D20" t="s">
        <v>100</v>
      </c>
      <c r="E20" t="s">
        <v>123</v>
      </c>
      <c r="F20" t="s">
        <v>300</v>
      </c>
      <c r="G20" t="s">
        <v>297</v>
      </c>
      <c r="H20" t="s">
        <v>102</v>
      </c>
      <c r="I20" s="77">
        <v>405000</v>
      </c>
      <c r="J20" s="77">
        <v>1835</v>
      </c>
      <c r="K20" s="77">
        <v>0</v>
      </c>
      <c r="L20" s="77">
        <v>7431.75</v>
      </c>
      <c r="M20" s="78">
        <v>2.9999999999999997E-4</v>
      </c>
      <c r="N20" s="78">
        <v>4.65E-2</v>
      </c>
      <c r="O20" s="78">
        <v>1.5699999999999999E-2</v>
      </c>
    </row>
    <row r="21" spans="2:15">
      <c r="B21" t="s">
        <v>301</v>
      </c>
      <c r="C21" t="s">
        <v>302</v>
      </c>
      <c r="D21" t="s">
        <v>100</v>
      </c>
      <c r="E21" t="s">
        <v>123</v>
      </c>
      <c r="F21" t="s">
        <v>303</v>
      </c>
      <c r="G21" t="s">
        <v>297</v>
      </c>
      <c r="H21" t="s">
        <v>102</v>
      </c>
      <c r="I21" s="77">
        <v>579000</v>
      </c>
      <c r="J21" s="77">
        <v>2950</v>
      </c>
      <c r="K21" s="77">
        <v>0</v>
      </c>
      <c r="L21" s="77">
        <v>17080.5</v>
      </c>
      <c r="M21" s="78">
        <v>4.0000000000000002E-4</v>
      </c>
      <c r="N21" s="78">
        <v>0.1069</v>
      </c>
      <c r="O21" s="78">
        <v>3.61E-2</v>
      </c>
    </row>
    <row r="22" spans="2:15">
      <c r="B22" t="s">
        <v>304</v>
      </c>
      <c r="C22" t="s">
        <v>305</v>
      </c>
      <c r="D22" t="s">
        <v>100</v>
      </c>
      <c r="E22" t="s">
        <v>123</v>
      </c>
      <c r="F22" t="s">
        <v>306</v>
      </c>
      <c r="G22" t="s">
        <v>297</v>
      </c>
      <c r="H22" t="s">
        <v>102</v>
      </c>
      <c r="I22" s="77">
        <v>525000</v>
      </c>
      <c r="J22" s="77">
        <v>3290</v>
      </c>
      <c r="K22" s="77">
        <v>0</v>
      </c>
      <c r="L22" s="77">
        <v>17272.5</v>
      </c>
      <c r="M22" s="78">
        <v>4.0000000000000002E-4</v>
      </c>
      <c r="N22" s="78">
        <v>0.1081</v>
      </c>
      <c r="O22" s="78">
        <v>3.6499999999999998E-2</v>
      </c>
    </row>
    <row r="23" spans="2:15">
      <c r="B23" t="s">
        <v>307</v>
      </c>
      <c r="C23" t="s">
        <v>308</v>
      </c>
      <c r="D23" t="s">
        <v>100</v>
      </c>
      <c r="E23" t="s">
        <v>123</v>
      </c>
      <c r="F23" t="s">
        <v>309</v>
      </c>
      <c r="G23" t="s">
        <v>310</v>
      </c>
      <c r="H23" t="s">
        <v>102</v>
      </c>
      <c r="I23" s="77">
        <v>1450</v>
      </c>
      <c r="J23" s="77">
        <v>91410</v>
      </c>
      <c r="K23" s="77">
        <v>0</v>
      </c>
      <c r="L23" s="77">
        <v>1325.4449999999999</v>
      </c>
      <c r="M23" s="78">
        <v>2.0000000000000001E-4</v>
      </c>
      <c r="N23" s="78">
        <v>8.3000000000000001E-3</v>
      </c>
      <c r="O23" s="78">
        <v>2.8E-3</v>
      </c>
    </row>
    <row r="24" spans="2:15">
      <c r="B24" t="s">
        <v>311</v>
      </c>
      <c r="C24" t="s">
        <v>312</v>
      </c>
      <c r="D24" t="s">
        <v>100</v>
      </c>
      <c r="E24" t="s">
        <v>123</v>
      </c>
      <c r="F24" t="s">
        <v>313</v>
      </c>
      <c r="G24" t="s">
        <v>314</v>
      </c>
      <c r="H24" t="s">
        <v>102</v>
      </c>
      <c r="I24" s="77">
        <v>281500</v>
      </c>
      <c r="J24" s="77">
        <v>1818</v>
      </c>
      <c r="K24" s="77">
        <v>0</v>
      </c>
      <c r="L24" s="77">
        <v>5117.67</v>
      </c>
      <c r="M24" s="78">
        <v>2.0000000000000001E-4</v>
      </c>
      <c r="N24" s="78">
        <v>3.2000000000000001E-2</v>
      </c>
      <c r="O24" s="78">
        <v>1.0800000000000001E-2</v>
      </c>
    </row>
    <row r="25" spans="2:15">
      <c r="B25" t="s">
        <v>315</v>
      </c>
      <c r="C25" t="s">
        <v>316</v>
      </c>
      <c r="D25" t="s">
        <v>100</v>
      </c>
      <c r="E25" t="s">
        <v>123</v>
      </c>
      <c r="F25" t="s">
        <v>317</v>
      </c>
      <c r="G25" t="s">
        <v>318</v>
      </c>
      <c r="H25" t="s">
        <v>102</v>
      </c>
      <c r="I25" s="77">
        <v>50000</v>
      </c>
      <c r="J25" s="77">
        <v>2000</v>
      </c>
      <c r="K25" s="77">
        <v>0</v>
      </c>
      <c r="L25" s="77">
        <v>1000</v>
      </c>
      <c r="M25" s="78">
        <v>1E-4</v>
      </c>
      <c r="N25" s="78">
        <v>6.3E-3</v>
      </c>
      <c r="O25" s="78">
        <v>2.0999999999999999E-3</v>
      </c>
    </row>
    <row r="26" spans="2:15">
      <c r="B26" t="s">
        <v>319</v>
      </c>
      <c r="C26" t="s">
        <v>320</v>
      </c>
      <c r="D26" t="s">
        <v>100</v>
      </c>
      <c r="E26" t="s">
        <v>123</v>
      </c>
      <c r="F26" t="s">
        <v>321</v>
      </c>
      <c r="G26" t="s">
        <v>318</v>
      </c>
      <c r="H26" t="s">
        <v>102</v>
      </c>
      <c r="I26" s="77">
        <v>6800</v>
      </c>
      <c r="J26" s="77">
        <v>37170</v>
      </c>
      <c r="K26" s="77">
        <v>0</v>
      </c>
      <c r="L26" s="77">
        <v>2527.56</v>
      </c>
      <c r="M26" s="78">
        <v>2.9999999999999997E-4</v>
      </c>
      <c r="N26" s="78">
        <v>1.5800000000000002E-2</v>
      </c>
      <c r="O26" s="78">
        <v>5.3E-3</v>
      </c>
    </row>
    <row r="27" spans="2:15">
      <c r="B27" t="s">
        <v>322</v>
      </c>
      <c r="C27" t="s">
        <v>323</v>
      </c>
      <c r="D27" t="s">
        <v>100</v>
      </c>
      <c r="E27" t="s">
        <v>123</v>
      </c>
      <c r="F27" t="s">
        <v>324</v>
      </c>
      <c r="G27" t="s">
        <v>318</v>
      </c>
      <c r="H27" t="s">
        <v>102</v>
      </c>
      <c r="I27" s="77">
        <v>2100</v>
      </c>
      <c r="J27" s="77">
        <v>23780</v>
      </c>
      <c r="K27" s="77">
        <v>0</v>
      </c>
      <c r="L27" s="77">
        <v>499.38</v>
      </c>
      <c r="M27" s="78">
        <v>0</v>
      </c>
      <c r="N27" s="78">
        <v>3.0999999999999999E-3</v>
      </c>
      <c r="O27" s="78">
        <v>1.1000000000000001E-3</v>
      </c>
    </row>
    <row r="28" spans="2:15">
      <c r="B28" s="79" t="s">
        <v>325</v>
      </c>
      <c r="E28" s="16"/>
      <c r="F28" s="16"/>
      <c r="G28" s="16"/>
      <c r="I28" s="81">
        <v>767717.62</v>
      </c>
      <c r="K28" s="81">
        <v>7.9254600000000002</v>
      </c>
      <c r="L28" s="81">
        <v>25863.300343999999</v>
      </c>
      <c r="N28" s="80">
        <v>0.16189999999999999</v>
      </c>
      <c r="O28" s="80">
        <v>5.4699999999999999E-2</v>
      </c>
    </row>
    <row r="29" spans="2:15">
      <c r="B29" t="s">
        <v>326</v>
      </c>
      <c r="C29" t="s">
        <v>327</v>
      </c>
      <c r="D29" t="s">
        <v>100</v>
      </c>
      <c r="E29" t="s">
        <v>123</v>
      </c>
      <c r="F29" t="s">
        <v>328</v>
      </c>
      <c r="G29" t="s">
        <v>289</v>
      </c>
      <c r="H29" t="s">
        <v>102</v>
      </c>
      <c r="I29" s="77">
        <v>12627</v>
      </c>
      <c r="J29" s="77">
        <v>5850</v>
      </c>
      <c r="K29" s="77">
        <v>0</v>
      </c>
      <c r="L29" s="77">
        <v>738.67949999999996</v>
      </c>
      <c r="M29" s="78">
        <v>2.0000000000000001E-4</v>
      </c>
      <c r="N29" s="78">
        <v>4.5999999999999999E-3</v>
      </c>
      <c r="O29" s="78">
        <v>1.6000000000000001E-3</v>
      </c>
    </row>
    <row r="30" spans="2:15">
      <c r="B30" t="s">
        <v>329</v>
      </c>
      <c r="C30" t="s">
        <v>330</v>
      </c>
      <c r="D30" t="s">
        <v>100</v>
      </c>
      <c r="E30" t="s">
        <v>123</v>
      </c>
      <c r="F30" t="s">
        <v>331</v>
      </c>
      <c r="G30" t="s">
        <v>289</v>
      </c>
      <c r="H30" t="s">
        <v>102</v>
      </c>
      <c r="I30" s="77">
        <v>8750</v>
      </c>
      <c r="J30" s="77">
        <v>9332</v>
      </c>
      <c r="K30" s="77">
        <v>0</v>
      </c>
      <c r="L30" s="77">
        <v>816.55</v>
      </c>
      <c r="M30" s="78">
        <v>1E-4</v>
      </c>
      <c r="N30" s="78">
        <v>5.1000000000000004E-3</v>
      </c>
      <c r="O30" s="78">
        <v>1.6999999999999999E-3</v>
      </c>
    </row>
    <row r="31" spans="2:15">
      <c r="B31" t="s">
        <v>332</v>
      </c>
      <c r="C31" t="s">
        <v>333</v>
      </c>
      <c r="D31" t="s">
        <v>100</v>
      </c>
      <c r="E31" t="s">
        <v>123</v>
      </c>
      <c r="F31" t="s">
        <v>334</v>
      </c>
      <c r="G31" t="s">
        <v>335</v>
      </c>
      <c r="H31" t="s">
        <v>102</v>
      </c>
      <c r="I31" s="77">
        <v>6200</v>
      </c>
      <c r="J31" s="77">
        <v>10140</v>
      </c>
      <c r="K31" s="77">
        <v>7.9254600000000002</v>
      </c>
      <c r="L31" s="77">
        <v>636.60545999999999</v>
      </c>
      <c r="M31" s="78">
        <v>2.0000000000000001E-4</v>
      </c>
      <c r="N31" s="78">
        <v>4.0000000000000001E-3</v>
      </c>
      <c r="O31" s="78">
        <v>1.2999999999999999E-3</v>
      </c>
    </row>
    <row r="32" spans="2:15">
      <c r="B32" t="s">
        <v>336</v>
      </c>
      <c r="C32" t="s">
        <v>337</v>
      </c>
      <c r="D32" t="s">
        <v>100</v>
      </c>
      <c r="E32" t="s">
        <v>123</v>
      </c>
      <c r="F32" t="s">
        <v>338</v>
      </c>
      <c r="G32" t="s">
        <v>310</v>
      </c>
      <c r="H32" t="s">
        <v>102</v>
      </c>
      <c r="I32" s="77">
        <v>8000</v>
      </c>
      <c r="J32" s="77">
        <v>11770</v>
      </c>
      <c r="K32" s="77">
        <v>0</v>
      </c>
      <c r="L32" s="77">
        <v>941.6</v>
      </c>
      <c r="M32" s="78">
        <v>2.0000000000000001E-4</v>
      </c>
      <c r="N32" s="78">
        <v>5.8999999999999999E-3</v>
      </c>
      <c r="O32" s="78">
        <v>2E-3</v>
      </c>
    </row>
    <row r="33" spans="2:15">
      <c r="B33" t="s">
        <v>339</v>
      </c>
      <c r="C33" t="s">
        <v>340</v>
      </c>
      <c r="D33" t="s">
        <v>100</v>
      </c>
      <c r="E33" t="s">
        <v>123</v>
      </c>
      <c r="F33" t="s">
        <v>341</v>
      </c>
      <c r="G33" t="s">
        <v>310</v>
      </c>
      <c r="H33" t="s">
        <v>102</v>
      </c>
      <c r="I33" s="77">
        <v>9700</v>
      </c>
      <c r="J33" s="77">
        <v>7554</v>
      </c>
      <c r="K33" s="77">
        <v>0</v>
      </c>
      <c r="L33" s="77">
        <v>732.73800000000006</v>
      </c>
      <c r="M33" s="78">
        <v>4.0000000000000002E-4</v>
      </c>
      <c r="N33" s="78">
        <v>4.5999999999999999E-3</v>
      </c>
      <c r="O33" s="78">
        <v>1.6000000000000001E-3</v>
      </c>
    </row>
    <row r="34" spans="2:15">
      <c r="B34" t="s">
        <v>342</v>
      </c>
      <c r="C34" t="s">
        <v>343</v>
      </c>
      <c r="D34" t="s">
        <v>100</v>
      </c>
      <c r="E34" t="s">
        <v>123</v>
      </c>
      <c r="F34" t="s">
        <v>344</v>
      </c>
      <c r="G34" t="s">
        <v>310</v>
      </c>
      <c r="H34" t="s">
        <v>102</v>
      </c>
      <c r="I34" s="77">
        <v>21000</v>
      </c>
      <c r="J34" s="77">
        <v>8830</v>
      </c>
      <c r="K34" s="77">
        <v>0</v>
      </c>
      <c r="L34" s="77">
        <v>1854.3</v>
      </c>
      <c r="M34" s="78">
        <v>4.0000000000000002E-4</v>
      </c>
      <c r="N34" s="78">
        <v>1.1599999999999999E-2</v>
      </c>
      <c r="O34" s="78">
        <v>3.8999999999999998E-3</v>
      </c>
    </row>
    <row r="35" spans="2:15">
      <c r="B35" t="s">
        <v>345</v>
      </c>
      <c r="C35" t="s">
        <v>346</v>
      </c>
      <c r="D35" t="s">
        <v>100</v>
      </c>
      <c r="E35" t="s">
        <v>123</v>
      </c>
      <c r="F35" t="s">
        <v>347</v>
      </c>
      <c r="G35" t="s">
        <v>348</v>
      </c>
      <c r="H35" t="s">
        <v>102</v>
      </c>
      <c r="I35" s="77">
        <v>98300</v>
      </c>
      <c r="J35" s="77">
        <v>2333</v>
      </c>
      <c r="K35" s="77">
        <v>0</v>
      </c>
      <c r="L35" s="77">
        <v>2293.3389999999999</v>
      </c>
      <c r="M35" s="78">
        <v>1E-3</v>
      </c>
      <c r="N35" s="78">
        <v>1.44E-2</v>
      </c>
      <c r="O35" s="78">
        <v>4.8999999999999998E-3</v>
      </c>
    </row>
    <row r="36" spans="2:15">
      <c r="B36" t="s">
        <v>349</v>
      </c>
      <c r="C36" t="s">
        <v>350</v>
      </c>
      <c r="D36" t="s">
        <v>100</v>
      </c>
      <c r="E36" t="s">
        <v>123</v>
      </c>
      <c r="F36" t="s">
        <v>351</v>
      </c>
      <c r="G36" t="s">
        <v>348</v>
      </c>
      <c r="H36" t="s">
        <v>102</v>
      </c>
      <c r="I36" s="77">
        <v>1860</v>
      </c>
      <c r="J36" s="77">
        <v>10760</v>
      </c>
      <c r="K36" s="77">
        <v>0</v>
      </c>
      <c r="L36" s="77">
        <v>200.136</v>
      </c>
      <c r="M36" s="78">
        <v>2.0000000000000001E-4</v>
      </c>
      <c r="N36" s="78">
        <v>1.2999999999999999E-3</v>
      </c>
      <c r="O36" s="78">
        <v>4.0000000000000002E-4</v>
      </c>
    </row>
    <row r="37" spans="2:15">
      <c r="B37" t="s">
        <v>352</v>
      </c>
      <c r="C37" t="s">
        <v>353</v>
      </c>
      <c r="D37" t="s">
        <v>100</v>
      </c>
      <c r="E37" t="s">
        <v>123</v>
      </c>
      <c r="F37" t="s">
        <v>354</v>
      </c>
      <c r="G37" t="s">
        <v>355</v>
      </c>
      <c r="H37" t="s">
        <v>102</v>
      </c>
      <c r="I37" s="77">
        <v>145000</v>
      </c>
      <c r="J37" s="77">
        <v>1064</v>
      </c>
      <c r="K37" s="77">
        <v>0</v>
      </c>
      <c r="L37" s="77">
        <v>1542.8</v>
      </c>
      <c r="M37" s="78">
        <v>1.1999999999999999E-3</v>
      </c>
      <c r="N37" s="78">
        <v>9.7000000000000003E-3</v>
      </c>
      <c r="O37" s="78">
        <v>3.3E-3</v>
      </c>
    </row>
    <row r="38" spans="2:15">
      <c r="B38" t="s">
        <v>356</v>
      </c>
      <c r="C38" t="s">
        <v>357</v>
      </c>
      <c r="D38" t="s">
        <v>100</v>
      </c>
      <c r="E38" t="s">
        <v>123</v>
      </c>
      <c r="F38" t="s">
        <v>358</v>
      </c>
      <c r="G38" t="s">
        <v>318</v>
      </c>
      <c r="H38" t="s">
        <v>102</v>
      </c>
      <c r="I38" s="77">
        <v>135403</v>
      </c>
      <c r="J38" s="77">
        <v>1700</v>
      </c>
      <c r="K38" s="77">
        <v>0</v>
      </c>
      <c r="L38" s="77">
        <v>2301.8510000000001</v>
      </c>
      <c r="M38" s="78">
        <v>6.9999999999999999E-4</v>
      </c>
      <c r="N38" s="78">
        <v>1.44E-2</v>
      </c>
      <c r="O38" s="78">
        <v>4.8999999999999998E-3</v>
      </c>
    </row>
    <row r="39" spans="2:15">
      <c r="B39" t="s">
        <v>359</v>
      </c>
      <c r="C39" t="s">
        <v>360</v>
      </c>
      <c r="D39" t="s">
        <v>100</v>
      </c>
      <c r="E39" t="s">
        <v>123</v>
      </c>
      <c r="F39" t="s">
        <v>361</v>
      </c>
      <c r="G39" t="s">
        <v>318</v>
      </c>
      <c r="H39" t="s">
        <v>102</v>
      </c>
      <c r="I39" s="77">
        <v>88000</v>
      </c>
      <c r="J39" s="77">
        <v>3024</v>
      </c>
      <c r="K39" s="77">
        <v>0</v>
      </c>
      <c r="L39" s="77">
        <v>2661.12</v>
      </c>
      <c r="M39" s="78">
        <v>5.0000000000000001E-4</v>
      </c>
      <c r="N39" s="78">
        <v>1.67E-2</v>
      </c>
      <c r="O39" s="78">
        <v>5.5999999999999999E-3</v>
      </c>
    </row>
    <row r="40" spans="2:15">
      <c r="B40" t="s">
        <v>362</v>
      </c>
      <c r="C40" t="s">
        <v>363</v>
      </c>
      <c r="D40" t="s">
        <v>100</v>
      </c>
      <c r="E40" t="s">
        <v>123</v>
      </c>
      <c r="F40" t="s">
        <v>364</v>
      </c>
      <c r="G40" t="s">
        <v>318</v>
      </c>
      <c r="H40" t="s">
        <v>102</v>
      </c>
      <c r="I40" s="77">
        <v>12446</v>
      </c>
      <c r="J40" s="77">
        <v>15730</v>
      </c>
      <c r="K40" s="77">
        <v>0</v>
      </c>
      <c r="L40" s="77">
        <v>1957.7557999999999</v>
      </c>
      <c r="M40" s="78">
        <v>6.9999999999999999E-4</v>
      </c>
      <c r="N40" s="78">
        <v>1.23E-2</v>
      </c>
      <c r="O40" s="78">
        <v>4.1000000000000003E-3</v>
      </c>
    </row>
    <row r="41" spans="2:15">
      <c r="B41" t="s">
        <v>365</v>
      </c>
      <c r="C41" t="s">
        <v>366</v>
      </c>
      <c r="D41" t="s">
        <v>100</v>
      </c>
      <c r="E41" t="s">
        <v>123</v>
      </c>
      <c r="F41" t="s">
        <v>367</v>
      </c>
      <c r="G41" t="s">
        <v>368</v>
      </c>
      <c r="H41" t="s">
        <v>102</v>
      </c>
      <c r="I41" s="77">
        <v>14993</v>
      </c>
      <c r="J41" s="77">
        <v>24060</v>
      </c>
      <c r="K41" s="77">
        <v>0</v>
      </c>
      <c r="L41" s="77">
        <v>3607.3157999999999</v>
      </c>
      <c r="M41" s="78">
        <v>1.1000000000000001E-3</v>
      </c>
      <c r="N41" s="78">
        <v>2.2599999999999999E-2</v>
      </c>
      <c r="O41" s="78">
        <v>7.6E-3</v>
      </c>
    </row>
    <row r="42" spans="2:15">
      <c r="B42" t="s">
        <v>369</v>
      </c>
      <c r="C42" t="s">
        <v>370</v>
      </c>
      <c r="D42" t="s">
        <v>100</v>
      </c>
      <c r="E42" t="s">
        <v>123</v>
      </c>
      <c r="F42" t="s">
        <v>371</v>
      </c>
      <c r="G42" t="s">
        <v>368</v>
      </c>
      <c r="H42" t="s">
        <v>102</v>
      </c>
      <c r="I42" s="77">
        <v>1350</v>
      </c>
      <c r="J42" s="77">
        <v>20210</v>
      </c>
      <c r="K42" s="77">
        <v>0</v>
      </c>
      <c r="L42" s="77">
        <v>272.83499999999998</v>
      </c>
      <c r="M42" s="78">
        <v>1E-4</v>
      </c>
      <c r="N42" s="78">
        <v>1.6999999999999999E-3</v>
      </c>
      <c r="O42" s="78">
        <v>5.9999999999999995E-4</v>
      </c>
    </row>
    <row r="43" spans="2:15">
      <c r="B43" t="s">
        <v>372</v>
      </c>
      <c r="C43" t="s">
        <v>373</v>
      </c>
      <c r="D43" t="s">
        <v>100</v>
      </c>
      <c r="E43" t="s">
        <v>123</v>
      </c>
      <c r="F43" t="s">
        <v>374</v>
      </c>
      <c r="G43" t="s">
        <v>368</v>
      </c>
      <c r="H43" t="s">
        <v>102</v>
      </c>
      <c r="I43" s="77">
        <v>177000</v>
      </c>
      <c r="J43" s="77">
        <v>1709</v>
      </c>
      <c r="K43" s="77">
        <v>0</v>
      </c>
      <c r="L43" s="77">
        <v>3024.93</v>
      </c>
      <c r="M43" s="78">
        <v>5.9999999999999995E-4</v>
      </c>
      <c r="N43" s="78">
        <v>1.89E-2</v>
      </c>
      <c r="O43" s="78">
        <v>6.4000000000000003E-3</v>
      </c>
    </row>
    <row r="44" spans="2:15">
      <c r="B44" t="s">
        <v>375</v>
      </c>
      <c r="C44" t="s">
        <v>376</v>
      </c>
      <c r="D44" t="s">
        <v>100</v>
      </c>
      <c r="E44" t="s">
        <v>123</v>
      </c>
      <c r="F44" t="s">
        <v>377</v>
      </c>
      <c r="G44" t="s">
        <v>378</v>
      </c>
      <c r="H44" t="s">
        <v>102</v>
      </c>
      <c r="I44" s="77">
        <v>10750</v>
      </c>
      <c r="J44" s="77">
        <v>19210</v>
      </c>
      <c r="K44" s="77">
        <v>0</v>
      </c>
      <c r="L44" s="77">
        <v>2065.0749999999998</v>
      </c>
      <c r="M44" s="78">
        <v>5.0000000000000001E-4</v>
      </c>
      <c r="N44" s="78">
        <v>1.29E-2</v>
      </c>
      <c r="O44" s="78">
        <v>4.4000000000000003E-3</v>
      </c>
    </row>
    <row r="45" spans="2:15">
      <c r="B45" t="s">
        <v>379</v>
      </c>
      <c r="C45" t="s">
        <v>380</v>
      </c>
      <c r="D45" t="s">
        <v>100</v>
      </c>
      <c r="E45" t="s">
        <v>123</v>
      </c>
      <c r="F45" t="s">
        <v>381</v>
      </c>
      <c r="G45" t="s">
        <v>382</v>
      </c>
      <c r="H45" t="s">
        <v>102</v>
      </c>
      <c r="I45" s="77">
        <v>16338.62</v>
      </c>
      <c r="J45" s="77">
        <v>1320</v>
      </c>
      <c r="K45" s="77">
        <v>0</v>
      </c>
      <c r="L45" s="77">
        <v>215.66978399999999</v>
      </c>
      <c r="M45" s="78">
        <v>1E-4</v>
      </c>
      <c r="N45" s="78">
        <v>1.4E-3</v>
      </c>
      <c r="O45" s="78">
        <v>5.0000000000000001E-4</v>
      </c>
    </row>
    <row r="46" spans="2:15">
      <c r="B46" s="79" t="s">
        <v>383</v>
      </c>
      <c r="E46" s="16"/>
      <c r="F46" s="16"/>
      <c r="G46" s="16"/>
      <c r="I46" s="81">
        <v>2549305.92</v>
      </c>
      <c r="K46" s="81">
        <v>5.9335199999999997</v>
      </c>
      <c r="L46" s="81">
        <v>8179.1503168999998</v>
      </c>
      <c r="N46" s="80">
        <v>5.1200000000000002E-2</v>
      </c>
      <c r="O46" s="80">
        <v>1.7299999999999999E-2</v>
      </c>
    </row>
    <row r="47" spans="2:15">
      <c r="B47" t="s">
        <v>384</v>
      </c>
      <c r="C47" t="s">
        <v>385</v>
      </c>
      <c r="D47" t="s">
        <v>100</v>
      </c>
      <c r="E47" t="s">
        <v>123</v>
      </c>
      <c r="F47" t="s">
        <v>386</v>
      </c>
      <c r="G47" t="s">
        <v>387</v>
      </c>
      <c r="H47" t="s">
        <v>102</v>
      </c>
      <c r="I47" s="77">
        <v>18500.71</v>
      </c>
      <c r="J47" s="77">
        <v>2380</v>
      </c>
      <c r="K47" s="77">
        <v>0</v>
      </c>
      <c r="L47" s="77">
        <v>440.31689799999998</v>
      </c>
      <c r="M47" s="78">
        <v>5.9999999999999995E-4</v>
      </c>
      <c r="N47" s="78">
        <v>2.8E-3</v>
      </c>
      <c r="O47" s="78">
        <v>8.9999999999999998E-4</v>
      </c>
    </row>
    <row r="48" spans="2:15">
      <c r="B48" t="s">
        <v>388</v>
      </c>
      <c r="C48" t="s">
        <v>389</v>
      </c>
      <c r="D48" t="s">
        <v>100</v>
      </c>
      <c r="E48" t="s">
        <v>123</v>
      </c>
      <c r="F48" t="s">
        <v>390</v>
      </c>
      <c r="G48" t="s">
        <v>387</v>
      </c>
      <c r="H48" t="s">
        <v>102</v>
      </c>
      <c r="I48" s="77">
        <v>16000</v>
      </c>
      <c r="J48" s="77">
        <v>4422</v>
      </c>
      <c r="K48" s="77">
        <v>5.9335199999999997</v>
      </c>
      <c r="L48" s="77">
        <v>713.45352000000003</v>
      </c>
      <c r="M48" s="78">
        <v>2.9999999999999997E-4</v>
      </c>
      <c r="N48" s="78">
        <v>4.4999999999999997E-3</v>
      </c>
      <c r="O48" s="78">
        <v>1.5E-3</v>
      </c>
    </row>
    <row r="49" spans="2:15">
      <c r="B49" t="s">
        <v>391</v>
      </c>
      <c r="C49" t="s">
        <v>392</v>
      </c>
      <c r="D49" t="s">
        <v>100</v>
      </c>
      <c r="E49" t="s">
        <v>123</v>
      </c>
      <c r="F49" t="s">
        <v>393</v>
      </c>
      <c r="G49" t="s">
        <v>293</v>
      </c>
      <c r="H49" t="s">
        <v>102</v>
      </c>
      <c r="I49" s="77">
        <v>83841</v>
      </c>
      <c r="J49" s="77">
        <v>1042</v>
      </c>
      <c r="K49" s="77">
        <v>0</v>
      </c>
      <c r="L49" s="77">
        <v>873.62321999999995</v>
      </c>
      <c r="M49" s="78">
        <v>1.4E-3</v>
      </c>
      <c r="N49" s="78">
        <v>5.4999999999999997E-3</v>
      </c>
      <c r="O49" s="78">
        <v>1.8E-3</v>
      </c>
    </row>
    <row r="50" spans="2:15">
      <c r="B50" t="s">
        <v>394</v>
      </c>
      <c r="C50" t="s">
        <v>395</v>
      </c>
      <c r="D50" t="s">
        <v>100</v>
      </c>
      <c r="E50" t="s">
        <v>123</v>
      </c>
      <c r="F50" t="s">
        <v>396</v>
      </c>
      <c r="G50" t="s">
        <v>335</v>
      </c>
      <c r="H50" t="s">
        <v>102</v>
      </c>
      <c r="I50" s="77">
        <v>154285.71</v>
      </c>
      <c r="J50" s="77">
        <v>49</v>
      </c>
      <c r="K50" s="77">
        <v>0</v>
      </c>
      <c r="L50" s="77">
        <v>75.599997900000005</v>
      </c>
      <c r="M50" s="78">
        <v>8.9999999999999998E-4</v>
      </c>
      <c r="N50" s="78">
        <v>5.0000000000000001E-4</v>
      </c>
      <c r="O50" s="78">
        <v>2.0000000000000001E-4</v>
      </c>
    </row>
    <row r="51" spans="2:15">
      <c r="B51" t="s">
        <v>397</v>
      </c>
      <c r="C51" t="s">
        <v>398</v>
      </c>
      <c r="D51" t="s">
        <v>100</v>
      </c>
      <c r="E51" t="s">
        <v>123</v>
      </c>
      <c r="F51" t="s">
        <v>399</v>
      </c>
      <c r="G51" t="s">
        <v>310</v>
      </c>
      <c r="H51" t="s">
        <v>102</v>
      </c>
      <c r="I51" s="77">
        <v>527089.5</v>
      </c>
      <c r="J51" s="77">
        <v>507.8</v>
      </c>
      <c r="K51" s="77">
        <v>0</v>
      </c>
      <c r="L51" s="77">
        <v>2676.560481</v>
      </c>
      <c r="M51" s="78">
        <v>3.5000000000000001E-3</v>
      </c>
      <c r="N51" s="78">
        <v>1.6799999999999999E-2</v>
      </c>
      <c r="O51" s="78">
        <v>5.7000000000000002E-3</v>
      </c>
    </row>
    <row r="52" spans="2:15">
      <c r="B52" t="s">
        <v>400</v>
      </c>
      <c r="C52" t="s">
        <v>401</v>
      </c>
      <c r="D52" t="s">
        <v>100</v>
      </c>
      <c r="E52" t="s">
        <v>123</v>
      </c>
      <c r="F52" t="s">
        <v>402</v>
      </c>
      <c r="G52" t="s">
        <v>403</v>
      </c>
      <c r="H52" t="s">
        <v>102</v>
      </c>
      <c r="I52" s="77">
        <v>8700</v>
      </c>
      <c r="J52" s="77">
        <v>1976</v>
      </c>
      <c r="K52" s="77">
        <v>0</v>
      </c>
      <c r="L52" s="77">
        <v>171.91200000000001</v>
      </c>
      <c r="M52" s="78">
        <v>5.0000000000000001E-4</v>
      </c>
      <c r="N52" s="78">
        <v>1.1000000000000001E-3</v>
      </c>
      <c r="O52" s="78">
        <v>4.0000000000000002E-4</v>
      </c>
    </row>
    <row r="53" spans="2:15">
      <c r="B53" t="s">
        <v>404</v>
      </c>
      <c r="C53" t="s">
        <v>405</v>
      </c>
      <c r="D53" t="s">
        <v>100</v>
      </c>
      <c r="E53" t="s">
        <v>123</v>
      </c>
      <c r="F53" t="s">
        <v>406</v>
      </c>
      <c r="G53" t="s">
        <v>355</v>
      </c>
      <c r="H53" t="s">
        <v>102</v>
      </c>
      <c r="I53" s="77">
        <v>1409600</v>
      </c>
      <c r="J53" s="77">
        <v>68.3</v>
      </c>
      <c r="K53" s="77">
        <v>0</v>
      </c>
      <c r="L53" s="77">
        <v>962.7568</v>
      </c>
      <c r="M53" s="78">
        <v>3.7000000000000002E-3</v>
      </c>
      <c r="N53" s="78">
        <v>6.0000000000000001E-3</v>
      </c>
      <c r="O53" s="78">
        <v>2E-3</v>
      </c>
    </row>
    <row r="54" spans="2:15">
      <c r="B54" t="s">
        <v>407</v>
      </c>
      <c r="C54" t="s">
        <v>408</v>
      </c>
      <c r="D54" t="s">
        <v>100</v>
      </c>
      <c r="E54" t="s">
        <v>123</v>
      </c>
      <c r="F54" t="s">
        <v>409</v>
      </c>
      <c r="G54" t="s">
        <v>318</v>
      </c>
      <c r="H54" t="s">
        <v>102</v>
      </c>
      <c r="I54" s="77">
        <v>10289</v>
      </c>
      <c r="J54" s="77">
        <v>7260</v>
      </c>
      <c r="K54" s="77">
        <v>0</v>
      </c>
      <c r="L54" s="77">
        <v>746.98140000000001</v>
      </c>
      <c r="M54" s="78">
        <v>6.9999999999999999E-4</v>
      </c>
      <c r="N54" s="78">
        <v>4.7000000000000002E-3</v>
      </c>
      <c r="O54" s="78">
        <v>1.6000000000000001E-3</v>
      </c>
    </row>
    <row r="55" spans="2:15">
      <c r="B55" t="s">
        <v>410</v>
      </c>
      <c r="C55" t="s">
        <v>411</v>
      </c>
      <c r="D55" t="s">
        <v>100</v>
      </c>
      <c r="E55" t="s">
        <v>123</v>
      </c>
      <c r="F55" t="s">
        <v>412</v>
      </c>
      <c r="G55" t="s">
        <v>368</v>
      </c>
      <c r="H55" t="s">
        <v>102</v>
      </c>
      <c r="I55" s="77">
        <v>20000</v>
      </c>
      <c r="J55" s="77">
        <v>4297</v>
      </c>
      <c r="K55" s="77">
        <v>0</v>
      </c>
      <c r="L55" s="77">
        <v>859.4</v>
      </c>
      <c r="M55" s="78">
        <v>8.0000000000000004E-4</v>
      </c>
      <c r="N55" s="78">
        <v>5.4000000000000003E-3</v>
      </c>
      <c r="O55" s="78">
        <v>1.8E-3</v>
      </c>
    </row>
    <row r="56" spans="2:15">
      <c r="B56" t="s">
        <v>413</v>
      </c>
      <c r="C56" t="s">
        <v>414</v>
      </c>
      <c r="D56" t="s">
        <v>100</v>
      </c>
      <c r="E56" t="s">
        <v>123</v>
      </c>
      <c r="F56" t="s">
        <v>415</v>
      </c>
      <c r="G56" t="s">
        <v>416</v>
      </c>
      <c r="H56" t="s">
        <v>102</v>
      </c>
      <c r="I56" s="77">
        <v>175000</v>
      </c>
      <c r="J56" s="77">
        <v>52.6</v>
      </c>
      <c r="K56" s="77">
        <v>0</v>
      </c>
      <c r="L56" s="77">
        <v>92.05</v>
      </c>
      <c r="M56" s="78">
        <v>1.1000000000000001E-3</v>
      </c>
      <c r="N56" s="78">
        <v>5.9999999999999995E-4</v>
      </c>
      <c r="O56" s="78">
        <v>2.0000000000000001E-4</v>
      </c>
    </row>
    <row r="57" spans="2:15">
      <c r="B57" t="s">
        <v>417</v>
      </c>
      <c r="C57" t="s">
        <v>418</v>
      </c>
      <c r="D57" t="s">
        <v>100</v>
      </c>
      <c r="E57" t="s">
        <v>123</v>
      </c>
      <c r="F57" t="s">
        <v>419</v>
      </c>
      <c r="G57" t="s">
        <v>416</v>
      </c>
      <c r="H57" t="s">
        <v>102</v>
      </c>
      <c r="I57" s="77">
        <v>126000</v>
      </c>
      <c r="J57" s="77">
        <v>449.6</v>
      </c>
      <c r="K57" s="77">
        <v>0</v>
      </c>
      <c r="L57" s="77">
        <v>566.49599999999998</v>
      </c>
      <c r="M57" s="78">
        <v>1.4E-3</v>
      </c>
      <c r="N57" s="78">
        <v>3.5000000000000001E-3</v>
      </c>
      <c r="O57" s="78">
        <v>1.1999999999999999E-3</v>
      </c>
    </row>
    <row r="58" spans="2:15">
      <c r="B58" s="79" t="s">
        <v>420</v>
      </c>
      <c r="E58" s="16"/>
      <c r="F58" s="16"/>
      <c r="G58" s="16"/>
      <c r="I58" s="81">
        <v>0</v>
      </c>
      <c r="K58" s="81">
        <v>0</v>
      </c>
      <c r="L58" s="81">
        <v>0</v>
      </c>
      <c r="N58" s="80">
        <v>0</v>
      </c>
      <c r="O58" s="80">
        <v>0</v>
      </c>
    </row>
    <row r="59" spans="2:15">
      <c r="B59" t="s">
        <v>224</v>
      </c>
      <c r="C59" t="s">
        <v>224</v>
      </c>
      <c r="E59" s="16"/>
      <c r="F59" s="16"/>
      <c r="G59" t="s">
        <v>224</v>
      </c>
      <c r="H59" t="s">
        <v>224</v>
      </c>
      <c r="I59" s="77">
        <v>0</v>
      </c>
      <c r="J59" s="77">
        <v>0</v>
      </c>
      <c r="L59" s="77">
        <v>0</v>
      </c>
      <c r="M59" s="78">
        <v>0</v>
      </c>
      <c r="N59" s="78">
        <v>0</v>
      </c>
      <c r="O59" s="78">
        <v>0</v>
      </c>
    </row>
    <row r="60" spans="2:15">
      <c r="B60" s="79" t="s">
        <v>229</v>
      </c>
      <c r="E60" s="16"/>
      <c r="F60" s="16"/>
      <c r="G60" s="16"/>
      <c r="I60" s="81">
        <v>376830.65</v>
      </c>
      <c r="K60" s="81">
        <v>80.207130000000006</v>
      </c>
      <c r="L60" s="81">
        <v>59191.570878724997</v>
      </c>
      <c r="N60" s="80">
        <v>0.3705</v>
      </c>
      <c r="O60" s="80">
        <v>0.12520000000000001</v>
      </c>
    </row>
    <row r="61" spans="2:15">
      <c r="B61" s="79" t="s">
        <v>271</v>
      </c>
      <c r="E61" s="16"/>
      <c r="F61" s="16"/>
      <c r="G61" s="16"/>
      <c r="I61" s="81">
        <v>0</v>
      </c>
      <c r="K61" s="81">
        <v>0</v>
      </c>
      <c r="L61" s="81">
        <v>0</v>
      </c>
      <c r="N61" s="80">
        <v>0</v>
      </c>
      <c r="O61" s="80">
        <v>0</v>
      </c>
    </row>
    <row r="62" spans="2:15">
      <c r="B62" t="s">
        <v>224</v>
      </c>
      <c r="C62" t="s">
        <v>224</v>
      </c>
      <c r="E62" s="16"/>
      <c r="F62" s="16"/>
      <c r="G62" t="s">
        <v>224</v>
      </c>
      <c r="H62" t="s">
        <v>224</v>
      </c>
      <c r="I62" s="77">
        <v>0</v>
      </c>
      <c r="J62" s="77">
        <v>0</v>
      </c>
      <c r="L62" s="77">
        <v>0</v>
      </c>
      <c r="M62" s="78">
        <v>0</v>
      </c>
      <c r="N62" s="78">
        <v>0</v>
      </c>
      <c r="O62" s="78">
        <v>0</v>
      </c>
    </row>
    <row r="63" spans="2:15">
      <c r="B63" s="79" t="s">
        <v>272</v>
      </c>
      <c r="E63" s="16"/>
      <c r="F63" s="16"/>
      <c r="G63" s="16"/>
      <c r="I63" s="81">
        <v>376830.65</v>
      </c>
      <c r="K63" s="81">
        <v>80.207130000000006</v>
      </c>
      <c r="L63" s="81">
        <v>59191.570878724997</v>
      </c>
      <c r="N63" s="80">
        <v>0.3705</v>
      </c>
      <c r="O63" s="80">
        <v>0.12520000000000001</v>
      </c>
    </row>
    <row r="64" spans="2:15">
      <c r="B64" t="s">
        <v>421</v>
      </c>
      <c r="C64" t="s">
        <v>422</v>
      </c>
      <c r="D64" t="s">
        <v>123</v>
      </c>
      <c r="E64" t="s">
        <v>423</v>
      </c>
      <c r="F64" t="s">
        <v>424</v>
      </c>
      <c r="G64" t="s">
        <v>425</v>
      </c>
      <c r="H64" t="s">
        <v>110</v>
      </c>
      <c r="I64" s="77">
        <v>16250</v>
      </c>
      <c r="J64" s="77">
        <v>6259</v>
      </c>
      <c r="K64" s="77">
        <v>0</v>
      </c>
      <c r="L64" s="77">
        <v>4080.1482150000002</v>
      </c>
      <c r="M64" s="78">
        <v>0</v>
      </c>
      <c r="N64" s="78">
        <v>2.5499999999999998E-2</v>
      </c>
      <c r="O64" s="78">
        <v>8.6E-3</v>
      </c>
    </row>
    <row r="65" spans="2:15">
      <c r="B65" t="s">
        <v>426</v>
      </c>
      <c r="C65" t="s">
        <v>427</v>
      </c>
      <c r="D65" t="s">
        <v>123</v>
      </c>
      <c r="E65" t="s">
        <v>423</v>
      </c>
      <c r="F65" t="s">
        <v>428</v>
      </c>
      <c r="G65" t="s">
        <v>425</v>
      </c>
      <c r="H65" t="s">
        <v>110</v>
      </c>
      <c r="I65" s="77">
        <v>42750</v>
      </c>
      <c r="J65" s="77">
        <v>1285.2</v>
      </c>
      <c r="K65" s="77">
        <v>0</v>
      </c>
      <c r="L65" s="77">
        <v>2204.0653068000001</v>
      </c>
      <c r="M65" s="78">
        <v>0</v>
      </c>
      <c r="N65" s="78">
        <v>1.38E-2</v>
      </c>
      <c r="O65" s="78">
        <v>4.7000000000000002E-3</v>
      </c>
    </row>
    <row r="66" spans="2:15">
      <c r="B66" t="s">
        <v>429</v>
      </c>
      <c r="C66" t="s">
        <v>430</v>
      </c>
      <c r="D66" t="s">
        <v>123</v>
      </c>
      <c r="E66" t="s">
        <v>423</v>
      </c>
      <c r="F66" t="s">
        <v>431</v>
      </c>
      <c r="G66" t="s">
        <v>432</v>
      </c>
      <c r="H66" t="s">
        <v>202</v>
      </c>
      <c r="I66" s="77">
        <v>66726</v>
      </c>
      <c r="J66" s="77">
        <v>18200</v>
      </c>
      <c r="K66" s="77">
        <v>0</v>
      </c>
      <c r="L66" s="77">
        <v>4322.0965788000003</v>
      </c>
      <c r="M66" s="78">
        <v>1E-4</v>
      </c>
      <c r="N66" s="78">
        <v>2.7099999999999999E-2</v>
      </c>
      <c r="O66" s="78">
        <v>9.1000000000000004E-3</v>
      </c>
    </row>
    <row r="67" spans="2:15">
      <c r="B67" t="s">
        <v>433</v>
      </c>
      <c r="C67" t="s">
        <v>434</v>
      </c>
      <c r="D67" t="s">
        <v>123</v>
      </c>
      <c r="E67" t="s">
        <v>423</v>
      </c>
      <c r="F67" t="s">
        <v>435</v>
      </c>
      <c r="G67" t="s">
        <v>436</v>
      </c>
      <c r="H67" t="s">
        <v>200</v>
      </c>
      <c r="I67" s="77">
        <v>9425</v>
      </c>
      <c r="J67" s="77">
        <v>9751</v>
      </c>
      <c r="K67" s="77">
        <v>0</v>
      </c>
      <c r="L67" s="77">
        <v>3964.2434536249998</v>
      </c>
      <c r="M67" s="78">
        <v>0</v>
      </c>
      <c r="N67" s="78">
        <v>2.4799999999999999E-2</v>
      </c>
      <c r="O67" s="78">
        <v>8.3999999999999995E-3</v>
      </c>
    </row>
    <row r="68" spans="2:15">
      <c r="B68" t="s">
        <v>437</v>
      </c>
      <c r="C68" t="s">
        <v>438</v>
      </c>
      <c r="D68" t="s">
        <v>439</v>
      </c>
      <c r="E68" t="s">
        <v>423</v>
      </c>
      <c r="F68" t="s">
        <v>440</v>
      </c>
      <c r="G68" t="s">
        <v>441</v>
      </c>
      <c r="H68" t="s">
        <v>106</v>
      </c>
      <c r="I68" s="77">
        <v>1325</v>
      </c>
      <c r="J68" s="77">
        <v>39987</v>
      </c>
      <c r="K68" s="77">
        <v>11.16877</v>
      </c>
      <c r="L68" s="77">
        <v>1932.85401925</v>
      </c>
      <c r="M68" s="78">
        <v>0</v>
      </c>
      <c r="N68" s="78">
        <v>1.21E-2</v>
      </c>
      <c r="O68" s="78">
        <v>4.1000000000000003E-3</v>
      </c>
    </row>
    <row r="69" spans="2:15">
      <c r="B69" t="s">
        <v>442</v>
      </c>
      <c r="C69" t="s">
        <v>443</v>
      </c>
      <c r="D69" t="s">
        <v>123</v>
      </c>
      <c r="E69" t="s">
        <v>423</v>
      </c>
      <c r="F69" t="s">
        <v>444</v>
      </c>
      <c r="G69" t="s">
        <v>441</v>
      </c>
      <c r="H69" t="s">
        <v>203</v>
      </c>
      <c r="I69" s="77">
        <v>22500</v>
      </c>
      <c r="J69" s="77">
        <v>368800</v>
      </c>
      <c r="K69" s="77">
        <v>0</v>
      </c>
      <c r="L69" s="77">
        <v>2127.35826</v>
      </c>
      <c r="M69" s="78">
        <v>0</v>
      </c>
      <c r="N69" s="78">
        <v>1.3299999999999999E-2</v>
      </c>
      <c r="O69" s="78">
        <v>4.4999999999999997E-3</v>
      </c>
    </row>
    <row r="70" spans="2:15">
      <c r="B70" t="s">
        <v>445</v>
      </c>
      <c r="C70" t="s">
        <v>446</v>
      </c>
      <c r="D70" t="s">
        <v>123</v>
      </c>
      <c r="E70" t="s">
        <v>423</v>
      </c>
      <c r="F70" t="s">
        <v>447</v>
      </c>
      <c r="G70" t="s">
        <v>441</v>
      </c>
      <c r="H70" t="s">
        <v>203</v>
      </c>
      <c r="I70" s="77">
        <v>39500</v>
      </c>
      <c r="J70" s="77">
        <v>212250</v>
      </c>
      <c r="K70" s="77">
        <v>20.50065</v>
      </c>
      <c r="L70" s="77">
        <v>2169.8746837499998</v>
      </c>
      <c r="M70" s="78">
        <v>0</v>
      </c>
      <c r="N70" s="78">
        <v>1.3599999999999999E-2</v>
      </c>
      <c r="O70" s="78">
        <v>4.5999999999999999E-3</v>
      </c>
    </row>
    <row r="71" spans="2:15">
      <c r="B71" t="s">
        <v>448</v>
      </c>
      <c r="C71" t="s">
        <v>449</v>
      </c>
      <c r="D71" t="s">
        <v>123</v>
      </c>
      <c r="E71" t="s">
        <v>423</v>
      </c>
      <c r="F71" t="s">
        <v>450</v>
      </c>
      <c r="G71" t="s">
        <v>441</v>
      </c>
      <c r="H71" t="s">
        <v>201</v>
      </c>
      <c r="I71" s="77">
        <v>370</v>
      </c>
      <c r="J71" s="77">
        <v>1214000</v>
      </c>
      <c r="K71" s="77">
        <v>0</v>
      </c>
      <c r="L71" s="77">
        <v>2417.4867599999998</v>
      </c>
      <c r="M71" s="78">
        <v>0</v>
      </c>
      <c r="N71" s="78">
        <v>1.5100000000000001E-2</v>
      </c>
      <c r="O71" s="78">
        <v>5.1000000000000004E-3</v>
      </c>
    </row>
    <row r="72" spans="2:15">
      <c r="B72" t="s">
        <v>451</v>
      </c>
      <c r="C72" t="s">
        <v>452</v>
      </c>
      <c r="D72" t="s">
        <v>439</v>
      </c>
      <c r="E72" t="s">
        <v>423</v>
      </c>
      <c r="F72" t="s">
        <v>453</v>
      </c>
      <c r="G72" t="s">
        <v>454</v>
      </c>
      <c r="H72" t="s">
        <v>106</v>
      </c>
      <c r="I72" s="77">
        <v>33750</v>
      </c>
      <c r="J72" s="77">
        <v>5633</v>
      </c>
      <c r="K72" s="77">
        <v>48.537709999999997</v>
      </c>
      <c r="L72" s="77">
        <v>6943.9634225</v>
      </c>
      <c r="M72" s="78">
        <v>1E-4</v>
      </c>
      <c r="N72" s="78">
        <v>4.3499999999999997E-2</v>
      </c>
      <c r="O72" s="78">
        <v>1.47E-2</v>
      </c>
    </row>
    <row r="73" spans="2:15">
      <c r="B73" t="s">
        <v>455</v>
      </c>
      <c r="C73" t="s">
        <v>456</v>
      </c>
      <c r="D73" t="s">
        <v>439</v>
      </c>
      <c r="E73" t="s">
        <v>423</v>
      </c>
      <c r="F73" t="s">
        <v>457</v>
      </c>
      <c r="G73" t="s">
        <v>458</v>
      </c>
      <c r="H73" t="s">
        <v>106</v>
      </c>
      <c r="I73" s="77">
        <v>9410</v>
      </c>
      <c r="J73" s="77">
        <v>14093</v>
      </c>
      <c r="K73" s="77">
        <v>0</v>
      </c>
      <c r="L73" s="77">
        <v>4809.9507651000004</v>
      </c>
      <c r="M73" s="78">
        <v>0</v>
      </c>
      <c r="N73" s="78">
        <v>3.0099999999999998E-2</v>
      </c>
      <c r="O73" s="78">
        <v>1.0200000000000001E-2</v>
      </c>
    </row>
    <row r="74" spans="2:15">
      <c r="B74" t="s">
        <v>459</v>
      </c>
      <c r="C74" t="s">
        <v>460</v>
      </c>
      <c r="D74" t="s">
        <v>461</v>
      </c>
      <c r="E74" t="s">
        <v>423</v>
      </c>
      <c r="F74" t="s">
        <v>462</v>
      </c>
      <c r="G74" t="s">
        <v>463</v>
      </c>
      <c r="H74" t="s">
        <v>106</v>
      </c>
      <c r="I74" s="77">
        <v>214.65</v>
      </c>
      <c r="J74" s="77">
        <v>120</v>
      </c>
      <c r="K74" s="77">
        <v>0</v>
      </c>
      <c r="L74" s="77">
        <v>0.93424266</v>
      </c>
      <c r="M74" s="78">
        <v>1E-4</v>
      </c>
      <c r="N74" s="78">
        <v>0</v>
      </c>
      <c r="O74" s="78">
        <v>0</v>
      </c>
    </row>
    <row r="75" spans="2:15">
      <c r="B75" t="s">
        <v>464</v>
      </c>
      <c r="C75" t="s">
        <v>465</v>
      </c>
      <c r="D75" t="s">
        <v>466</v>
      </c>
      <c r="E75" t="s">
        <v>423</v>
      </c>
      <c r="F75" t="s">
        <v>467</v>
      </c>
      <c r="G75" t="s">
        <v>463</v>
      </c>
      <c r="H75" t="s">
        <v>203</v>
      </c>
      <c r="I75" s="77">
        <v>20100</v>
      </c>
      <c r="J75" s="77">
        <v>405400</v>
      </c>
      <c r="K75" s="77">
        <v>0</v>
      </c>
      <c r="L75" s="77">
        <v>2089.0411998</v>
      </c>
      <c r="M75" s="78">
        <v>0</v>
      </c>
      <c r="N75" s="78">
        <v>1.3100000000000001E-2</v>
      </c>
      <c r="O75" s="78">
        <v>4.4000000000000003E-3</v>
      </c>
    </row>
    <row r="76" spans="2:15">
      <c r="B76" t="s">
        <v>468</v>
      </c>
      <c r="C76" t="s">
        <v>469</v>
      </c>
      <c r="D76" t="s">
        <v>439</v>
      </c>
      <c r="E76" t="s">
        <v>423</v>
      </c>
      <c r="F76" t="s">
        <v>470</v>
      </c>
      <c r="G76" t="s">
        <v>471</v>
      </c>
      <c r="H76" t="s">
        <v>106</v>
      </c>
      <c r="I76" s="77">
        <v>9160</v>
      </c>
      <c r="J76" s="77">
        <v>15194</v>
      </c>
      <c r="K76" s="77">
        <v>0</v>
      </c>
      <c r="L76" s="77">
        <v>5047.9512408000001</v>
      </c>
      <c r="M76" s="78">
        <v>0</v>
      </c>
      <c r="N76" s="78">
        <v>3.1600000000000003E-2</v>
      </c>
      <c r="O76" s="78">
        <v>1.0699999999999999E-2</v>
      </c>
    </row>
    <row r="77" spans="2:15">
      <c r="B77" t="s">
        <v>472</v>
      </c>
      <c r="C77" t="s">
        <v>473</v>
      </c>
      <c r="D77" t="s">
        <v>439</v>
      </c>
      <c r="E77" t="s">
        <v>423</v>
      </c>
      <c r="F77" t="s">
        <v>474</v>
      </c>
      <c r="G77" t="s">
        <v>471</v>
      </c>
      <c r="H77" t="s">
        <v>106</v>
      </c>
      <c r="I77" s="77">
        <v>6900</v>
      </c>
      <c r="J77" s="77">
        <v>37604</v>
      </c>
      <c r="K77" s="77">
        <v>0</v>
      </c>
      <c r="L77" s="77">
        <v>9410.8898520000002</v>
      </c>
      <c r="M77" s="78">
        <v>0</v>
      </c>
      <c r="N77" s="78">
        <v>5.8900000000000001E-2</v>
      </c>
      <c r="O77" s="78">
        <v>1.9900000000000001E-2</v>
      </c>
    </row>
    <row r="78" spans="2:15">
      <c r="B78" t="s">
        <v>475</v>
      </c>
      <c r="C78" t="s">
        <v>476</v>
      </c>
      <c r="D78" t="s">
        <v>439</v>
      </c>
      <c r="E78" t="s">
        <v>423</v>
      </c>
      <c r="F78" t="s">
        <v>477</v>
      </c>
      <c r="G78" t="s">
        <v>478</v>
      </c>
      <c r="H78" t="s">
        <v>106</v>
      </c>
      <c r="I78" s="77">
        <v>6700</v>
      </c>
      <c r="J78" s="77">
        <v>19253</v>
      </c>
      <c r="K78" s="77">
        <v>0</v>
      </c>
      <c r="L78" s="77">
        <v>4678.6522770000001</v>
      </c>
      <c r="M78" s="78">
        <v>0</v>
      </c>
      <c r="N78" s="78">
        <v>2.93E-2</v>
      </c>
      <c r="O78" s="78">
        <v>9.9000000000000008E-3</v>
      </c>
    </row>
    <row r="79" spans="2:15">
      <c r="B79" t="s">
        <v>479</v>
      </c>
      <c r="C79" t="s">
        <v>480</v>
      </c>
      <c r="D79" t="s">
        <v>123</v>
      </c>
      <c r="E79" t="s">
        <v>423</v>
      </c>
      <c r="F79" t="s">
        <v>481</v>
      </c>
      <c r="G79" t="s">
        <v>278</v>
      </c>
      <c r="H79" t="s">
        <v>110</v>
      </c>
      <c r="I79" s="77">
        <v>9750</v>
      </c>
      <c r="J79" s="77">
        <v>6160</v>
      </c>
      <c r="K79" s="77">
        <v>0</v>
      </c>
      <c r="L79" s="77">
        <v>2409.3669599999998</v>
      </c>
      <c r="M79" s="78">
        <v>0</v>
      </c>
      <c r="N79" s="78">
        <v>1.5100000000000001E-2</v>
      </c>
      <c r="O79" s="78">
        <v>5.1000000000000004E-3</v>
      </c>
    </row>
    <row r="80" spans="2:15">
      <c r="B80" t="s">
        <v>482</v>
      </c>
      <c r="C80" t="s">
        <v>483</v>
      </c>
      <c r="D80" t="s">
        <v>439</v>
      </c>
      <c r="E80" t="s">
        <v>423</v>
      </c>
      <c r="F80" t="s">
        <v>484</v>
      </c>
      <c r="G80" t="s">
        <v>297</v>
      </c>
      <c r="H80" t="s">
        <v>113</v>
      </c>
      <c r="I80" s="77">
        <v>82000</v>
      </c>
      <c r="J80" s="77">
        <v>153.78</v>
      </c>
      <c r="K80" s="77">
        <v>0</v>
      </c>
      <c r="L80" s="77">
        <v>582.69364164000001</v>
      </c>
      <c r="M80" s="78">
        <v>0</v>
      </c>
      <c r="N80" s="78">
        <v>3.5999999999999999E-3</v>
      </c>
      <c r="O80" s="78">
        <v>1.1999999999999999E-3</v>
      </c>
    </row>
    <row r="81" spans="2:7">
      <c r="B81" t="s">
        <v>231</v>
      </c>
      <c r="E81" s="16"/>
      <c r="F81" s="16"/>
      <c r="G81" s="16"/>
    </row>
    <row r="82" spans="2:7">
      <c r="B82" t="s">
        <v>265</v>
      </c>
      <c r="E82" s="16"/>
      <c r="F82" s="16"/>
      <c r="G82" s="16"/>
    </row>
    <row r="83" spans="2:7">
      <c r="B83" t="s">
        <v>266</v>
      </c>
      <c r="E83" s="16"/>
      <c r="F83" s="16"/>
      <c r="G83" s="16"/>
    </row>
    <row r="84" spans="2:7">
      <c r="B84" t="s">
        <v>267</v>
      </c>
      <c r="E84" s="16"/>
      <c r="F84" s="16"/>
      <c r="G84" s="16"/>
    </row>
    <row r="85" spans="2:7">
      <c r="B85" t="s">
        <v>268</v>
      </c>
      <c r="E85" s="16"/>
      <c r="F85" s="16"/>
      <c r="G85" s="16"/>
    </row>
    <row r="86" spans="2:7">
      <c r="E86" s="16"/>
      <c r="F86" s="16"/>
      <c r="G86" s="16"/>
    </row>
    <row r="87" spans="2:7">
      <c r="E87" s="16"/>
      <c r="F87" s="16"/>
      <c r="G87" s="16"/>
    </row>
    <row r="88" spans="2:7">
      <c r="E88" s="16"/>
      <c r="F88" s="16"/>
      <c r="G88" s="16"/>
    </row>
    <row r="89" spans="2:7">
      <c r="E89" s="16"/>
      <c r="F89" s="16"/>
      <c r="G89" s="16"/>
    </row>
    <row r="90" spans="2:7">
      <c r="E90" s="16"/>
      <c r="F90" s="16"/>
      <c r="G90" s="16"/>
    </row>
    <row r="91" spans="2:7">
      <c r="E91" s="16"/>
      <c r="F91" s="16"/>
      <c r="G91" s="16"/>
    </row>
    <row r="92" spans="2:7">
      <c r="E92" s="16"/>
      <c r="F92" s="16"/>
      <c r="G92" s="16"/>
    </row>
    <row r="93" spans="2:7">
      <c r="E93" s="16"/>
      <c r="F93" s="16"/>
      <c r="G93" s="16"/>
    </row>
    <row r="94" spans="2:7">
      <c r="E94" s="16"/>
      <c r="F94" s="16"/>
      <c r="G94" s="16"/>
    </row>
    <row r="95" spans="2:7">
      <c r="E95" s="16"/>
      <c r="F95" s="16"/>
      <c r="G95" s="16"/>
    </row>
    <row r="96" spans="2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</row>
    <row r="6" spans="2:63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BK6" s="19"/>
    </row>
    <row r="7" spans="2:63" ht="26.25" customHeight="1">
      <c r="B7" s="95" t="s">
        <v>194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480440</v>
      </c>
      <c r="I11" s="7"/>
      <c r="J11" s="75">
        <v>128.54322999999999</v>
      </c>
      <c r="K11" s="75">
        <v>98577.258538199996</v>
      </c>
      <c r="L11" s="7"/>
      <c r="M11" s="76">
        <v>1</v>
      </c>
      <c r="N11" s="76">
        <v>0.20849999999999999</v>
      </c>
      <c r="O11" s="35"/>
      <c r="BH11" s="16"/>
      <c r="BI11" s="19"/>
      <c r="BK11" s="16"/>
    </row>
    <row r="12" spans="2:63">
      <c r="B12" s="79" t="s">
        <v>204</v>
      </c>
      <c r="D12" s="16"/>
      <c r="E12" s="16"/>
      <c r="F12" s="16"/>
      <c r="G12" s="16"/>
      <c r="H12" s="81">
        <v>293000</v>
      </c>
      <c r="J12" s="81">
        <v>0</v>
      </c>
      <c r="K12" s="81">
        <v>22349.48</v>
      </c>
      <c r="M12" s="80">
        <v>0.22670000000000001</v>
      </c>
      <c r="N12" s="80">
        <v>4.7300000000000002E-2</v>
      </c>
    </row>
    <row r="13" spans="2:63">
      <c r="B13" s="79" t="s">
        <v>485</v>
      </c>
      <c r="D13" s="16"/>
      <c r="E13" s="16"/>
      <c r="F13" s="16"/>
      <c r="G13" s="16"/>
      <c r="H13" s="81">
        <v>0</v>
      </c>
      <c r="J13" s="81">
        <v>0</v>
      </c>
      <c r="K13" s="81">
        <v>0</v>
      </c>
      <c r="M13" s="80">
        <v>0</v>
      </c>
      <c r="N13" s="80">
        <v>0</v>
      </c>
    </row>
    <row r="14" spans="2:63">
      <c r="B14" t="s">
        <v>224</v>
      </c>
      <c r="C14" t="s">
        <v>224</v>
      </c>
      <c r="D14" s="16"/>
      <c r="E14" s="16"/>
      <c r="F14" t="s">
        <v>224</v>
      </c>
      <c r="G14" t="s">
        <v>224</v>
      </c>
      <c r="H14" s="77">
        <v>0</v>
      </c>
      <c r="I14" s="77">
        <v>0</v>
      </c>
      <c r="K14" s="77">
        <v>0</v>
      </c>
      <c r="L14" s="78">
        <v>0</v>
      </c>
      <c r="M14" s="78">
        <v>0</v>
      </c>
      <c r="N14" s="78">
        <v>0</v>
      </c>
    </row>
    <row r="15" spans="2:63">
      <c r="B15" s="79" t="s">
        <v>486</v>
      </c>
      <c r="D15" s="16"/>
      <c r="E15" s="16"/>
      <c r="F15" s="16"/>
      <c r="G15" s="16"/>
      <c r="H15" s="81">
        <v>293000</v>
      </c>
      <c r="J15" s="81">
        <v>0</v>
      </c>
      <c r="K15" s="81">
        <v>22349.48</v>
      </c>
      <c r="M15" s="80">
        <v>0.22670000000000001</v>
      </c>
      <c r="N15" s="80">
        <v>4.7300000000000002E-2</v>
      </c>
    </row>
    <row r="16" spans="2:63">
      <c r="B16" t="s">
        <v>487</v>
      </c>
      <c r="C16" t="s">
        <v>488</v>
      </c>
      <c r="D16" t="s">
        <v>100</v>
      </c>
      <c r="E16" t="s">
        <v>489</v>
      </c>
      <c r="F16" t="s">
        <v>490</v>
      </c>
      <c r="G16" t="s">
        <v>102</v>
      </c>
      <c r="H16" s="77">
        <v>60000</v>
      </c>
      <c r="I16" s="77">
        <v>6185</v>
      </c>
      <c r="J16" s="77">
        <v>0</v>
      </c>
      <c r="K16" s="77">
        <v>3711</v>
      </c>
      <c r="L16" s="78">
        <v>1.9E-3</v>
      </c>
      <c r="M16" s="78">
        <v>3.7600000000000001E-2</v>
      </c>
      <c r="N16" s="78">
        <v>7.9000000000000008E-3</v>
      </c>
    </row>
    <row r="17" spans="2:14">
      <c r="B17" t="s">
        <v>491</v>
      </c>
      <c r="C17" t="s">
        <v>492</v>
      </c>
      <c r="D17" t="s">
        <v>100</v>
      </c>
      <c r="E17" t="s">
        <v>493</v>
      </c>
      <c r="F17" t="s">
        <v>490</v>
      </c>
      <c r="G17" t="s">
        <v>102</v>
      </c>
      <c r="H17" s="77">
        <v>198000</v>
      </c>
      <c r="I17" s="77">
        <v>8071</v>
      </c>
      <c r="J17" s="77">
        <v>0</v>
      </c>
      <c r="K17" s="77">
        <v>15980.58</v>
      </c>
      <c r="L17" s="78">
        <v>9.4999999999999998E-3</v>
      </c>
      <c r="M17" s="78">
        <v>0.16209999999999999</v>
      </c>
      <c r="N17" s="78">
        <v>3.3799999999999997E-2</v>
      </c>
    </row>
    <row r="18" spans="2:14">
      <c r="B18" t="s">
        <v>494</v>
      </c>
      <c r="C18" t="s">
        <v>495</v>
      </c>
      <c r="D18" t="s">
        <v>100</v>
      </c>
      <c r="E18" t="s">
        <v>493</v>
      </c>
      <c r="F18" t="s">
        <v>490</v>
      </c>
      <c r="G18" t="s">
        <v>102</v>
      </c>
      <c r="H18" s="77">
        <v>35000</v>
      </c>
      <c r="I18" s="77">
        <v>7594</v>
      </c>
      <c r="J18" s="77">
        <v>0</v>
      </c>
      <c r="K18" s="77">
        <v>2657.9</v>
      </c>
      <c r="L18" s="78">
        <v>1.5E-3</v>
      </c>
      <c r="M18" s="78">
        <v>2.7E-2</v>
      </c>
      <c r="N18" s="78">
        <v>5.5999999999999999E-3</v>
      </c>
    </row>
    <row r="19" spans="2:14">
      <c r="B19" s="79" t="s">
        <v>496</v>
      </c>
      <c r="D19" s="16"/>
      <c r="E19" s="16"/>
      <c r="F19" s="16"/>
      <c r="G19" s="16"/>
      <c r="H19" s="81">
        <v>0</v>
      </c>
      <c r="J19" s="81">
        <v>0</v>
      </c>
      <c r="K19" s="81">
        <v>0</v>
      </c>
      <c r="M19" s="80">
        <v>0</v>
      </c>
      <c r="N19" s="80">
        <v>0</v>
      </c>
    </row>
    <row r="20" spans="2:14">
      <c r="B20" t="s">
        <v>224</v>
      </c>
      <c r="C20" t="s">
        <v>224</v>
      </c>
      <c r="D20" s="16"/>
      <c r="E20" s="16"/>
      <c r="F20" t="s">
        <v>224</v>
      </c>
      <c r="G20" t="s">
        <v>224</v>
      </c>
      <c r="H20" s="77">
        <v>0</v>
      </c>
      <c r="I20" s="77">
        <v>0</v>
      </c>
      <c r="K20" s="77">
        <v>0</v>
      </c>
      <c r="L20" s="78">
        <v>0</v>
      </c>
      <c r="M20" s="78">
        <v>0</v>
      </c>
      <c r="N20" s="78">
        <v>0</v>
      </c>
    </row>
    <row r="21" spans="2:14">
      <c r="B21" s="79" t="s">
        <v>497</v>
      </c>
      <c r="D21" s="16"/>
      <c r="E21" s="16"/>
      <c r="F21" s="16"/>
      <c r="G21" s="16"/>
      <c r="H21" s="81">
        <v>0</v>
      </c>
      <c r="J21" s="81">
        <v>0</v>
      </c>
      <c r="K21" s="81">
        <v>0</v>
      </c>
      <c r="M21" s="80">
        <v>0</v>
      </c>
      <c r="N21" s="80">
        <v>0</v>
      </c>
    </row>
    <row r="22" spans="2:14">
      <c r="B22" t="s">
        <v>224</v>
      </c>
      <c r="C22" t="s">
        <v>224</v>
      </c>
      <c r="D22" s="16"/>
      <c r="E22" s="16"/>
      <c r="F22" t="s">
        <v>224</v>
      </c>
      <c r="G22" t="s">
        <v>224</v>
      </c>
      <c r="H22" s="77">
        <v>0</v>
      </c>
      <c r="I22" s="77">
        <v>0</v>
      </c>
      <c r="K22" s="77">
        <v>0</v>
      </c>
      <c r="L22" s="78">
        <v>0</v>
      </c>
      <c r="M22" s="78">
        <v>0</v>
      </c>
      <c r="N22" s="78">
        <v>0</v>
      </c>
    </row>
    <row r="23" spans="2:14">
      <c r="B23" s="79" t="s">
        <v>273</v>
      </c>
      <c r="D23" s="16"/>
      <c r="E23" s="16"/>
      <c r="F23" s="16"/>
      <c r="G23" s="16"/>
      <c r="H23" s="81">
        <v>0</v>
      </c>
      <c r="J23" s="81">
        <v>0</v>
      </c>
      <c r="K23" s="81">
        <v>0</v>
      </c>
      <c r="M23" s="80">
        <v>0</v>
      </c>
      <c r="N23" s="80">
        <v>0</v>
      </c>
    </row>
    <row r="24" spans="2:14">
      <c r="B24" t="s">
        <v>224</v>
      </c>
      <c r="C24" t="s">
        <v>224</v>
      </c>
      <c r="D24" s="16"/>
      <c r="E24" s="16"/>
      <c r="F24" t="s">
        <v>224</v>
      </c>
      <c r="G24" t="s">
        <v>224</v>
      </c>
      <c r="H24" s="77">
        <v>0</v>
      </c>
      <c r="I24" s="77">
        <v>0</v>
      </c>
      <c r="K24" s="77">
        <v>0</v>
      </c>
      <c r="L24" s="78">
        <v>0</v>
      </c>
      <c r="M24" s="78">
        <v>0</v>
      </c>
      <c r="N24" s="78">
        <v>0</v>
      </c>
    </row>
    <row r="25" spans="2:14">
      <c r="B25" s="79" t="s">
        <v>498</v>
      </c>
      <c r="D25" s="16"/>
      <c r="E25" s="16"/>
      <c r="F25" s="16"/>
      <c r="G25" s="16"/>
      <c r="H25" s="81">
        <v>0</v>
      </c>
      <c r="J25" s="81">
        <v>0</v>
      </c>
      <c r="K25" s="81">
        <v>0</v>
      </c>
      <c r="M25" s="80">
        <v>0</v>
      </c>
      <c r="N25" s="80">
        <v>0</v>
      </c>
    </row>
    <row r="26" spans="2:14">
      <c r="B26" t="s">
        <v>224</v>
      </c>
      <c r="C26" t="s">
        <v>224</v>
      </c>
      <c r="D26" s="16"/>
      <c r="E26" s="16"/>
      <c r="F26" t="s">
        <v>224</v>
      </c>
      <c r="G26" t="s">
        <v>224</v>
      </c>
      <c r="H26" s="77">
        <v>0</v>
      </c>
      <c r="I26" s="77">
        <v>0</v>
      </c>
      <c r="K26" s="77">
        <v>0</v>
      </c>
      <c r="L26" s="78">
        <v>0</v>
      </c>
      <c r="M26" s="78">
        <v>0</v>
      </c>
      <c r="N26" s="78">
        <v>0</v>
      </c>
    </row>
    <row r="27" spans="2:14">
      <c r="B27" s="79" t="s">
        <v>229</v>
      </c>
      <c r="D27" s="16"/>
      <c r="E27" s="16"/>
      <c r="F27" s="16"/>
      <c r="G27" s="16"/>
      <c r="H27" s="81">
        <v>187440</v>
      </c>
      <c r="J27" s="81">
        <v>128.54322999999999</v>
      </c>
      <c r="K27" s="81">
        <v>76227.7785382</v>
      </c>
      <c r="M27" s="80">
        <v>0.77329999999999999</v>
      </c>
      <c r="N27" s="80">
        <v>0.1613</v>
      </c>
    </row>
    <row r="28" spans="2:14">
      <c r="B28" s="79" t="s">
        <v>499</v>
      </c>
      <c r="D28" s="16"/>
      <c r="E28" s="16"/>
      <c r="F28" s="16"/>
      <c r="G28" s="16"/>
      <c r="H28" s="81">
        <v>187440</v>
      </c>
      <c r="J28" s="81">
        <v>128.54322999999999</v>
      </c>
      <c r="K28" s="81">
        <v>76227.7785382</v>
      </c>
      <c r="M28" s="80">
        <v>0.77329999999999999</v>
      </c>
      <c r="N28" s="80">
        <v>0.1613</v>
      </c>
    </row>
    <row r="29" spans="2:14">
      <c r="B29" t="s">
        <v>500</v>
      </c>
      <c r="C29" t="s">
        <v>501</v>
      </c>
      <c r="D29" t="s">
        <v>439</v>
      </c>
      <c r="E29" t="s">
        <v>502</v>
      </c>
      <c r="F29" t="s">
        <v>490</v>
      </c>
      <c r="G29" t="s">
        <v>106</v>
      </c>
      <c r="H29" s="77">
        <v>89500</v>
      </c>
      <c r="I29" s="77">
        <v>3750</v>
      </c>
      <c r="J29" s="77">
        <v>124.04812</v>
      </c>
      <c r="K29" s="77">
        <v>12297.166869999999</v>
      </c>
      <c r="L29" s="78">
        <v>1E-4</v>
      </c>
      <c r="M29" s="78">
        <v>0.12470000000000001</v>
      </c>
      <c r="N29" s="78">
        <v>2.5999999999999999E-2</v>
      </c>
    </row>
    <row r="30" spans="2:14">
      <c r="B30" t="s">
        <v>503</v>
      </c>
      <c r="C30" t="s">
        <v>504</v>
      </c>
      <c r="D30" t="s">
        <v>461</v>
      </c>
      <c r="E30" t="s">
        <v>505</v>
      </c>
      <c r="F30" t="s">
        <v>490</v>
      </c>
      <c r="G30" t="s">
        <v>106</v>
      </c>
      <c r="H30" s="77">
        <v>7675</v>
      </c>
      <c r="I30" s="77">
        <v>40952</v>
      </c>
      <c r="J30" s="77">
        <v>4.4951100000000004</v>
      </c>
      <c r="K30" s="77">
        <v>11404.395492</v>
      </c>
      <c r="L30" s="78">
        <v>0</v>
      </c>
      <c r="M30" s="78">
        <v>0.1157</v>
      </c>
      <c r="N30" s="78">
        <v>2.41E-2</v>
      </c>
    </row>
    <row r="31" spans="2:14">
      <c r="B31" t="s">
        <v>506</v>
      </c>
      <c r="C31" t="s">
        <v>507</v>
      </c>
      <c r="D31" t="s">
        <v>439</v>
      </c>
      <c r="E31" t="s">
        <v>508</v>
      </c>
      <c r="F31" t="s">
        <v>490</v>
      </c>
      <c r="G31" t="s">
        <v>106</v>
      </c>
      <c r="H31" s="77">
        <v>42250</v>
      </c>
      <c r="I31" s="77">
        <v>13638</v>
      </c>
      <c r="J31" s="77">
        <v>0</v>
      </c>
      <c r="K31" s="77">
        <v>20898.973484999999</v>
      </c>
      <c r="L31" s="78">
        <v>0</v>
      </c>
      <c r="M31" s="78">
        <v>0.21199999999999999</v>
      </c>
      <c r="N31" s="78">
        <v>4.4200000000000003E-2</v>
      </c>
    </row>
    <row r="32" spans="2:14">
      <c r="B32" t="s">
        <v>509</v>
      </c>
      <c r="C32" t="s">
        <v>510</v>
      </c>
      <c r="D32" t="s">
        <v>439</v>
      </c>
      <c r="E32" t="s">
        <v>508</v>
      </c>
      <c r="F32" t="s">
        <v>490</v>
      </c>
      <c r="G32" t="s">
        <v>106</v>
      </c>
      <c r="H32" s="77">
        <v>34715</v>
      </c>
      <c r="I32" s="77">
        <v>8384</v>
      </c>
      <c r="J32" s="77">
        <v>0</v>
      </c>
      <c r="K32" s="77">
        <v>10556.4038112</v>
      </c>
      <c r="L32" s="78">
        <v>0</v>
      </c>
      <c r="M32" s="78">
        <v>0.1071</v>
      </c>
      <c r="N32" s="78">
        <v>2.23E-2</v>
      </c>
    </row>
    <row r="33" spans="2:14">
      <c r="B33" t="s">
        <v>511</v>
      </c>
      <c r="C33" t="s">
        <v>512</v>
      </c>
      <c r="D33" t="s">
        <v>439</v>
      </c>
      <c r="E33" t="s">
        <v>513</v>
      </c>
      <c r="F33" t="s">
        <v>490</v>
      </c>
      <c r="G33" t="s">
        <v>106</v>
      </c>
      <c r="H33" s="77">
        <v>13300</v>
      </c>
      <c r="I33" s="77">
        <v>43680</v>
      </c>
      <c r="J33" s="77">
        <v>0</v>
      </c>
      <c r="K33" s="77">
        <v>21070.838879999999</v>
      </c>
      <c r="L33" s="78">
        <v>0</v>
      </c>
      <c r="M33" s="78">
        <v>0.2137</v>
      </c>
      <c r="N33" s="78">
        <v>4.4600000000000001E-2</v>
      </c>
    </row>
    <row r="34" spans="2:14">
      <c r="B34" s="79" t="s">
        <v>514</v>
      </c>
      <c r="D34" s="16"/>
      <c r="E34" s="16"/>
      <c r="F34" s="16"/>
      <c r="G34" s="16"/>
      <c r="H34" s="81">
        <v>0</v>
      </c>
      <c r="J34" s="81">
        <v>0</v>
      </c>
      <c r="K34" s="81">
        <v>0</v>
      </c>
      <c r="M34" s="80">
        <v>0</v>
      </c>
      <c r="N34" s="80">
        <v>0</v>
      </c>
    </row>
    <row r="35" spans="2:14">
      <c r="B35" t="s">
        <v>224</v>
      </c>
      <c r="C35" t="s">
        <v>224</v>
      </c>
      <c r="D35" s="16"/>
      <c r="E35" s="16"/>
      <c r="F35" t="s">
        <v>224</v>
      </c>
      <c r="G35" t="s">
        <v>224</v>
      </c>
      <c r="H35" s="77">
        <v>0</v>
      </c>
      <c r="I35" s="77">
        <v>0</v>
      </c>
      <c r="K35" s="77">
        <v>0</v>
      </c>
      <c r="L35" s="78">
        <v>0</v>
      </c>
      <c r="M35" s="78">
        <v>0</v>
      </c>
      <c r="N35" s="78">
        <v>0</v>
      </c>
    </row>
    <row r="36" spans="2:14">
      <c r="B36" s="79" t="s">
        <v>273</v>
      </c>
      <c r="D36" s="16"/>
      <c r="E36" s="16"/>
      <c r="F36" s="16"/>
      <c r="G36" s="16"/>
      <c r="H36" s="81">
        <v>0</v>
      </c>
      <c r="J36" s="81">
        <v>0</v>
      </c>
      <c r="K36" s="81">
        <v>0</v>
      </c>
      <c r="M36" s="80">
        <v>0</v>
      </c>
      <c r="N36" s="80">
        <v>0</v>
      </c>
    </row>
    <row r="37" spans="2:14">
      <c r="B37" t="s">
        <v>224</v>
      </c>
      <c r="C37" t="s">
        <v>224</v>
      </c>
      <c r="D37" s="16"/>
      <c r="E37" s="16"/>
      <c r="F37" t="s">
        <v>224</v>
      </c>
      <c r="G37" t="s">
        <v>224</v>
      </c>
      <c r="H37" s="77">
        <v>0</v>
      </c>
      <c r="I37" s="77">
        <v>0</v>
      </c>
      <c r="K37" s="77">
        <v>0</v>
      </c>
      <c r="L37" s="78">
        <v>0</v>
      </c>
      <c r="M37" s="78">
        <v>0</v>
      </c>
      <c r="N37" s="78">
        <v>0</v>
      </c>
    </row>
    <row r="38" spans="2:14">
      <c r="B38" s="79" t="s">
        <v>498</v>
      </c>
      <c r="D38" s="16"/>
      <c r="E38" s="16"/>
      <c r="F38" s="16"/>
      <c r="G38" s="16"/>
      <c r="H38" s="81">
        <v>0</v>
      </c>
      <c r="J38" s="81">
        <v>0</v>
      </c>
      <c r="K38" s="81">
        <v>0</v>
      </c>
      <c r="M38" s="80">
        <v>0</v>
      </c>
      <c r="N38" s="80">
        <v>0</v>
      </c>
    </row>
    <row r="39" spans="2:14">
      <c r="B39" t="s">
        <v>224</v>
      </c>
      <c r="C39" t="s">
        <v>224</v>
      </c>
      <c r="D39" s="16"/>
      <c r="E39" s="16"/>
      <c r="F39" t="s">
        <v>224</v>
      </c>
      <c r="G39" t="s">
        <v>224</v>
      </c>
      <c r="H39" s="77">
        <v>0</v>
      </c>
      <c r="I39" s="77">
        <v>0</v>
      </c>
      <c r="K39" s="77">
        <v>0</v>
      </c>
      <c r="L39" s="78">
        <v>0</v>
      </c>
      <c r="M39" s="78">
        <v>0</v>
      </c>
      <c r="N39" s="78">
        <v>0</v>
      </c>
    </row>
    <row r="40" spans="2:14">
      <c r="B40" t="s">
        <v>231</v>
      </c>
      <c r="D40" s="16"/>
      <c r="E40" s="16"/>
      <c r="F40" s="16"/>
      <c r="G40" s="16"/>
    </row>
    <row r="41" spans="2:14">
      <c r="B41" t="s">
        <v>265</v>
      </c>
      <c r="D41" s="16"/>
      <c r="E41" s="16"/>
      <c r="F41" s="16"/>
      <c r="G41" s="16"/>
    </row>
    <row r="42" spans="2:14">
      <c r="B42" t="s">
        <v>266</v>
      </c>
      <c r="D42" s="16"/>
      <c r="E42" s="16"/>
      <c r="F42" s="16"/>
      <c r="G42" s="16"/>
    </row>
    <row r="43" spans="2:14">
      <c r="B43" t="s">
        <v>267</v>
      </c>
      <c r="D43" s="16"/>
      <c r="E43" s="16"/>
      <c r="F43" s="16"/>
      <c r="G43" s="16"/>
    </row>
    <row r="44" spans="2:14">
      <c r="B44" t="s">
        <v>268</v>
      </c>
      <c r="D44" s="16"/>
      <c r="E44" s="16"/>
      <c r="F44" s="16"/>
      <c r="G44" s="16"/>
    </row>
    <row r="45" spans="2:14">
      <c r="D45" s="16"/>
      <c r="E45" s="16"/>
      <c r="F45" s="16"/>
      <c r="G45" s="16"/>
    </row>
    <row r="46" spans="2:14">
      <c r="D46" s="16"/>
      <c r="E46" s="16"/>
      <c r="F46" s="16"/>
      <c r="G46" s="16"/>
    </row>
    <row r="47" spans="2:14">
      <c r="D47" s="16"/>
      <c r="E47" s="16"/>
      <c r="F47" s="16"/>
      <c r="G47" s="16"/>
    </row>
    <row r="48" spans="2:14">
      <c r="D48" s="16"/>
      <c r="E48" s="16"/>
      <c r="F48" s="16"/>
      <c r="G48" s="16"/>
    </row>
    <row r="49" spans="4:7">
      <c r="D49" s="16"/>
      <c r="E49" s="16"/>
      <c r="F49" s="16"/>
      <c r="G49" s="16"/>
    </row>
    <row r="50" spans="4:7">
      <c r="D50" s="16"/>
      <c r="E50" s="16"/>
      <c r="F50" s="16"/>
      <c r="G50" s="16"/>
    </row>
    <row r="51" spans="4:7">
      <c r="D51" s="16"/>
      <c r="E51" s="16"/>
      <c r="F51" s="16"/>
      <c r="G51" s="16"/>
    </row>
    <row r="52" spans="4:7">
      <c r="D52" s="16"/>
      <c r="E52" s="16"/>
      <c r="F52" s="16"/>
      <c r="G52" s="16"/>
    </row>
    <row r="53" spans="4:7">
      <c r="D53" s="16"/>
      <c r="E53" s="16"/>
      <c r="F53" s="16"/>
      <c r="G53" s="16"/>
    </row>
    <row r="54" spans="4:7">
      <c r="D54" s="16"/>
      <c r="E54" s="16"/>
      <c r="F54" s="16"/>
      <c r="G54" s="16"/>
    </row>
    <row r="55" spans="4:7">
      <c r="D55" s="16"/>
      <c r="E55" s="16"/>
      <c r="F55" s="16"/>
      <c r="G55" s="16"/>
    </row>
    <row r="56" spans="4:7">
      <c r="D56" s="16"/>
      <c r="E56" s="16"/>
      <c r="F56" s="16"/>
      <c r="G56" s="16"/>
    </row>
    <row r="57" spans="4:7">
      <c r="D57" s="16"/>
      <c r="E57" s="16"/>
      <c r="F57" s="16"/>
      <c r="G57" s="16"/>
    </row>
    <row r="58" spans="4:7">
      <c r="D58" s="16"/>
      <c r="E58" s="16"/>
      <c r="F58" s="16"/>
      <c r="G58" s="16"/>
    </row>
    <row r="59" spans="4:7">
      <c r="D59" s="16"/>
      <c r="E59" s="16"/>
      <c r="F59" s="16"/>
      <c r="G59" s="16"/>
    </row>
    <row r="60" spans="4:7">
      <c r="D60" s="16"/>
      <c r="E60" s="16"/>
      <c r="F60" s="16"/>
      <c r="G60" s="16"/>
    </row>
    <row r="61" spans="4:7">
      <c r="D61" s="16"/>
      <c r="E61" s="16"/>
      <c r="F61" s="16"/>
      <c r="G61" s="16"/>
    </row>
    <row r="62" spans="4:7">
      <c r="D62" s="16"/>
      <c r="E62" s="16"/>
      <c r="F62" s="16"/>
      <c r="G62" s="16"/>
    </row>
    <row r="63" spans="4:7">
      <c r="D63" s="16"/>
      <c r="E63" s="16"/>
      <c r="F63" s="16"/>
      <c r="G63" s="16"/>
    </row>
    <row r="64" spans="4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2:65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10838535.949999999</v>
      </c>
      <c r="K11" s="7"/>
      <c r="L11" s="75">
        <v>46458.89390346023</v>
      </c>
      <c r="M11" s="7"/>
      <c r="N11" s="76">
        <v>1</v>
      </c>
      <c r="O11" s="76">
        <v>9.8299999999999998E-2</v>
      </c>
      <c r="P11" s="35"/>
      <c r="BG11" s="16"/>
      <c r="BH11" s="19"/>
      <c r="BI11" s="16"/>
      <c r="BM11" s="16"/>
    </row>
    <row r="12" spans="2:65">
      <c r="B12" s="79" t="s">
        <v>204</v>
      </c>
      <c r="C12" s="16"/>
      <c r="D12" s="16"/>
      <c r="E12" s="16"/>
      <c r="J12" s="81">
        <v>10450000</v>
      </c>
      <c r="L12" s="81">
        <v>23227.215</v>
      </c>
      <c r="N12" s="80">
        <v>0.5</v>
      </c>
      <c r="O12" s="80">
        <v>4.9099999999999998E-2</v>
      </c>
    </row>
    <row r="13" spans="2:65">
      <c r="B13" s="79" t="s">
        <v>515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224</v>
      </c>
      <c r="C14" t="s">
        <v>224</v>
      </c>
      <c r="D14" s="16"/>
      <c r="E14" s="16"/>
      <c r="F14" t="s">
        <v>224</v>
      </c>
      <c r="G14" t="s">
        <v>224</v>
      </c>
      <c r="I14" t="s">
        <v>224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516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224</v>
      </c>
      <c r="C16" t="s">
        <v>224</v>
      </c>
      <c r="D16" s="16"/>
      <c r="E16" s="16"/>
      <c r="F16" t="s">
        <v>224</v>
      </c>
      <c r="G16" t="s">
        <v>224</v>
      </c>
      <c r="I16" t="s">
        <v>224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10450000</v>
      </c>
      <c r="L17" s="81">
        <v>23227.215</v>
      </c>
      <c r="N17" s="80">
        <v>0.5</v>
      </c>
      <c r="O17" s="80">
        <v>4.9099999999999998E-2</v>
      </c>
    </row>
    <row r="18" spans="2:15">
      <c r="B18" t="s">
        <v>517</v>
      </c>
      <c r="C18" t="s">
        <v>518</v>
      </c>
      <c r="D18" t="s">
        <v>100</v>
      </c>
      <c r="E18" t="s">
        <v>519</v>
      </c>
      <c r="F18" t="s">
        <v>490</v>
      </c>
      <c r="G18" t="s">
        <v>224</v>
      </c>
      <c r="H18" t="s">
        <v>520</v>
      </c>
      <c r="I18" t="s">
        <v>102</v>
      </c>
      <c r="J18" s="77">
        <v>10450000</v>
      </c>
      <c r="K18" s="77">
        <v>222.27</v>
      </c>
      <c r="L18" s="77">
        <v>23227.215</v>
      </c>
      <c r="M18" s="78">
        <v>0</v>
      </c>
      <c r="N18" s="78">
        <v>0.5</v>
      </c>
      <c r="O18" s="78">
        <v>4.9099999999999998E-2</v>
      </c>
    </row>
    <row r="19" spans="2:15">
      <c r="B19" s="79" t="s">
        <v>273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224</v>
      </c>
      <c r="C20" t="s">
        <v>224</v>
      </c>
      <c r="D20" s="16"/>
      <c r="E20" s="16"/>
      <c r="F20" t="s">
        <v>224</v>
      </c>
      <c r="G20" t="s">
        <v>224</v>
      </c>
      <c r="I20" t="s">
        <v>224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229</v>
      </c>
      <c r="C21" s="16"/>
      <c r="D21" s="16"/>
      <c r="E21" s="16"/>
      <c r="J21" s="81">
        <v>388535.95</v>
      </c>
      <c r="L21" s="81">
        <v>23231.67890346023</v>
      </c>
      <c r="N21" s="80">
        <v>0.5</v>
      </c>
      <c r="O21" s="80">
        <v>4.9099999999999998E-2</v>
      </c>
    </row>
    <row r="22" spans="2:15">
      <c r="B22" s="79" t="s">
        <v>515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224</v>
      </c>
      <c r="C23" t="s">
        <v>224</v>
      </c>
      <c r="D23" s="16"/>
      <c r="E23" s="16"/>
      <c r="F23" t="s">
        <v>224</v>
      </c>
      <c r="G23" t="s">
        <v>224</v>
      </c>
      <c r="I23" t="s">
        <v>224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516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224</v>
      </c>
      <c r="C25" t="s">
        <v>224</v>
      </c>
      <c r="D25" s="16"/>
      <c r="E25" s="16"/>
      <c r="F25" t="s">
        <v>224</v>
      </c>
      <c r="G25" t="s">
        <v>224</v>
      </c>
      <c r="I25" t="s">
        <v>224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388535.95</v>
      </c>
      <c r="L26" s="81">
        <v>23231.67890346023</v>
      </c>
      <c r="N26" s="80">
        <v>0.5</v>
      </c>
      <c r="O26" s="80">
        <v>4.9099999999999998E-2</v>
      </c>
    </row>
    <row r="27" spans="2:15">
      <c r="B27" t="s">
        <v>521</v>
      </c>
      <c r="C27" t="s">
        <v>522</v>
      </c>
      <c r="D27" t="s">
        <v>123</v>
      </c>
      <c r="E27" t="s">
        <v>523</v>
      </c>
      <c r="F27" t="s">
        <v>490</v>
      </c>
      <c r="G27" t="s">
        <v>224</v>
      </c>
      <c r="H27" t="s">
        <v>520</v>
      </c>
      <c r="I27" t="s">
        <v>203</v>
      </c>
      <c r="J27" s="77">
        <v>465</v>
      </c>
      <c r="K27" s="77">
        <v>3440600</v>
      </c>
      <c r="L27" s="77">
        <v>410.16097923000001</v>
      </c>
      <c r="M27" s="78">
        <v>0</v>
      </c>
      <c r="N27" s="78">
        <v>8.8000000000000005E-3</v>
      </c>
      <c r="O27" s="78">
        <v>8.9999999999999998E-4</v>
      </c>
    </row>
    <row r="28" spans="2:15">
      <c r="B28" t="s">
        <v>524</v>
      </c>
      <c r="C28" t="s">
        <v>525</v>
      </c>
      <c r="D28" t="s">
        <v>123</v>
      </c>
      <c r="E28" t="s">
        <v>526</v>
      </c>
      <c r="F28" t="s">
        <v>490</v>
      </c>
      <c r="G28" t="s">
        <v>224</v>
      </c>
      <c r="H28" t="s">
        <v>520</v>
      </c>
      <c r="I28" t="s">
        <v>106</v>
      </c>
      <c r="J28" s="77">
        <v>5250</v>
      </c>
      <c r="K28" s="77">
        <v>22796</v>
      </c>
      <c r="L28" s="77">
        <v>4340.7573300000004</v>
      </c>
      <c r="M28" s="78">
        <v>0</v>
      </c>
      <c r="N28" s="78">
        <v>9.3399999999999997E-2</v>
      </c>
      <c r="O28" s="78">
        <v>9.1999999999999998E-3</v>
      </c>
    </row>
    <row r="29" spans="2:15">
      <c r="B29" t="s">
        <v>527</v>
      </c>
      <c r="C29" t="s">
        <v>528</v>
      </c>
      <c r="D29" t="s">
        <v>123</v>
      </c>
      <c r="E29" t="s">
        <v>529</v>
      </c>
      <c r="F29" t="s">
        <v>490</v>
      </c>
      <c r="G29" t="s">
        <v>224</v>
      </c>
      <c r="H29" t="s">
        <v>520</v>
      </c>
      <c r="I29" t="s">
        <v>110</v>
      </c>
      <c r="J29" s="77">
        <v>9500</v>
      </c>
      <c r="K29" s="77">
        <v>4533</v>
      </c>
      <c r="L29" s="77">
        <v>1727.5353660000001</v>
      </c>
      <c r="M29" s="78">
        <v>0</v>
      </c>
      <c r="N29" s="78">
        <v>3.7199999999999997E-2</v>
      </c>
      <c r="O29" s="78">
        <v>3.7000000000000002E-3</v>
      </c>
    </row>
    <row r="30" spans="2:15">
      <c r="B30" t="s">
        <v>530</v>
      </c>
      <c r="C30" t="s">
        <v>531</v>
      </c>
      <c r="D30" t="s">
        <v>123</v>
      </c>
      <c r="E30" t="s">
        <v>529</v>
      </c>
      <c r="F30" t="s">
        <v>490</v>
      </c>
      <c r="G30" t="s">
        <v>224</v>
      </c>
      <c r="H30" t="s">
        <v>520</v>
      </c>
      <c r="I30" t="s">
        <v>203</v>
      </c>
      <c r="J30" s="77">
        <v>21000</v>
      </c>
      <c r="K30" s="77">
        <v>181900</v>
      </c>
      <c r="L30" s="77">
        <v>979.30776300000002</v>
      </c>
      <c r="M30" s="78">
        <v>0</v>
      </c>
      <c r="N30" s="78">
        <v>2.1100000000000001E-2</v>
      </c>
      <c r="O30" s="78">
        <v>2.0999999999999999E-3</v>
      </c>
    </row>
    <row r="31" spans="2:15">
      <c r="B31" t="s">
        <v>532</v>
      </c>
      <c r="C31" t="s">
        <v>533</v>
      </c>
      <c r="D31" t="s">
        <v>439</v>
      </c>
      <c r="E31" t="s">
        <v>534</v>
      </c>
      <c r="F31" t="s">
        <v>490</v>
      </c>
      <c r="G31" t="s">
        <v>224</v>
      </c>
      <c r="H31" t="s">
        <v>520</v>
      </c>
      <c r="I31" t="s">
        <v>200</v>
      </c>
      <c r="J31" s="77">
        <v>1395</v>
      </c>
      <c r="K31" s="77">
        <v>18260</v>
      </c>
      <c r="L31" s="77">
        <v>1098.7649145</v>
      </c>
      <c r="M31" s="78">
        <v>0</v>
      </c>
      <c r="N31" s="78">
        <v>2.3699999999999999E-2</v>
      </c>
      <c r="O31" s="78">
        <v>2.3E-3</v>
      </c>
    </row>
    <row r="32" spans="2:15">
      <c r="B32" t="s">
        <v>535</v>
      </c>
      <c r="C32" t="s">
        <v>536</v>
      </c>
      <c r="D32" t="s">
        <v>123</v>
      </c>
      <c r="E32" t="s">
        <v>537</v>
      </c>
      <c r="F32" t="s">
        <v>490</v>
      </c>
      <c r="G32" t="s">
        <v>224</v>
      </c>
      <c r="H32" t="s">
        <v>520</v>
      </c>
      <c r="I32" t="s">
        <v>106</v>
      </c>
      <c r="J32" s="77">
        <v>3400</v>
      </c>
      <c r="K32" s="77">
        <v>22865.23</v>
      </c>
      <c r="L32" s="77">
        <v>2819.69443314</v>
      </c>
      <c r="M32" s="78">
        <v>0</v>
      </c>
      <c r="N32" s="78">
        <v>6.0699999999999997E-2</v>
      </c>
      <c r="O32" s="78">
        <v>6.0000000000000001E-3</v>
      </c>
    </row>
    <row r="33" spans="2:15">
      <c r="B33" t="s">
        <v>538</v>
      </c>
      <c r="C33" t="s">
        <v>539</v>
      </c>
      <c r="D33" t="s">
        <v>123</v>
      </c>
      <c r="E33" t="s">
        <v>540</v>
      </c>
      <c r="F33" t="s">
        <v>490</v>
      </c>
      <c r="G33" t="s">
        <v>224</v>
      </c>
      <c r="H33" t="s">
        <v>520</v>
      </c>
      <c r="I33" t="s">
        <v>106</v>
      </c>
      <c r="J33" s="77">
        <v>40250.67</v>
      </c>
      <c r="K33" s="77">
        <v>2915.0599999999972</v>
      </c>
      <c r="L33" s="77">
        <v>4255.6721931315496</v>
      </c>
      <c r="M33" s="78">
        <v>0</v>
      </c>
      <c r="N33" s="78">
        <v>9.1600000000000001E-2</v>
      </c>
      <c r="O33" s="78">
        <v>8.9999999999999993E-3</v>
      </c>
    </row>
    <row r="34" spans="2:15">
      <c r="B34" t="s">
        <v>541</v>
      </c>
      <c r="C34" t="s">
        <v>542</v>
      </c>
      <c r="D34" t="s">
        <v>123</v>
      </c>
      <c r="E34" t="s">
        <v>543</v>
      </c>
      <c r="F34" t="s">
        <v>490</v>
      </c>
      <c r="G34" t="s">
        <v>224</v>
      </c>
      <c r="H34" t="s">
        <v>520</v>
      </c>
      <c r="I34" t="s">
        <v>113</v>
      </c>
      <c r="J34" s="77">
        <v>250000</v>
      </c>
      <c r="K34" s="77">
        <v>125.07</v>
      </c>
      <c r="L34" s="77">
        <v>1444.8399075</v>
      </c>
      <c r="M34" s="78">
        <v>2.0000000000000001E-4</v>
      </c>
      <c r="N34" s="78">
        <v>3.1099999999999999E-2</v>
      </c>
      <c r="O34" s="78">
        <v>3.0999999999999999E-3</v>
      </c>
    </row>
    <row r="35" spans="2:15">
      <c r="B35" t="s">
        <v>544</v>
      </c>
      <c r="C35" t="s">
        <v>545</v>
      </c>
      <c r="D35" t="s">
        <v>123</v>
      </c>
      <c r="E35" t="s">
        <v>546</v>
      </c>
      <c r="F35" t="s">
        <v>490</v>
      </c>
      <c r="G35" t="s">
        <v>224</v>
      </c>
      <c r="H35" t="s">
        <v>520</v>
      </c>
      <c r="I35" t="s">
        <v>110</v>
      </c>
      <c r="J35" s="77">
        <v>1675</v>
      </c>
      <c r="K35" s="77">
        <v>16896</v>
      </c>
      <c r="L35" s="77">
        <v>1135.3148928000001</v>
      </c>
      <c r="M35" s="78">
        <v>0</v>
      </c>
      <c r="N35" s="78">
        <v>2.4400000000000002E-2</v>
      </c>
      <c r="O35" s="78">
        <v>2.3999999999999998E-3</v>
      </c>
    </row>
    <row r="36" spans="2:15">
      <c r="B36" t="s">
        <v>547</v>
      </c>
      <c r="C36" t="s">
        <v>548</v>
      </c>
      <c r="D36" t="s">
        <v>123</v>
      </c>
      <c r="E36" t="s">
        <v>549</v>
      </c>
      <c r="F36" t="s">
        <v>490</v>
      </c>
      <c r="G36" t="s">
        <v>224</v>
      </c>
      <c r="H36" t="s">
        <v>520</v>
      </c>
      <c r="I36" t="s">
        <v>106</v>
      </c>
      <c r="J36" s="77">
        <v>53500.28</v>
      </c>
      <c r="K36" s="77">
        <v>2212.8000000000002</v>
      </c>
      <c r="L36" s="77">
        <v>4293.8391683116797</v>
      </c>
      <c r="M36" s="78">
        <v>0</v>
      </c>
      <c r="N36" s="78">
        <v>9.2399999999999996E-2</v>
      </c>
      <c r="O36" s="78">
        <v>9.1000000000000004E-3</v>
      </c>
    </row>
    <row r="37" spans="2:15">
      <c r="B37" t="s">
        <v>550</v>
      </c>
      <c r="C37" t="s">
        <v>551</v>
      </c>
      <c r="D37" t="s">
        <v>123</v>
      </c>
      <c r="E37" t="s">
        <v>552</v>
      </c>
      <c r="F37" t="s">
        <v>490</v>
      </c>
      <c r="G37" t="s">
        <v>224</v>
      </c>
      <c r="H37" t="s">
        <v>520</v>
      </c>
      <c r="I37" t="s">
        <v>203</v>
      </c>
      <c r="J37" s="77">
        <v>2100</v>
      </c>
      <c r="K37" s="77">
        <v>1348111</v>
      </c>
      <c r="L37" s="77">
        <v>725.79195584700005</v>
      </c>
      <c r="M37" s="78">
        <v>0</v>
      </c>
      <c r="N37" s="78">
        <v>1.5599999999999999E-2</v>
      </c>
      <c r="O37" s="78">
        <v>1.5E-3</v>
      </c>
    </row>
    <row r="38" spans="2:15">
      <c r="B38" s="79" t="s">
        <v>273</v>
      </c>
      <c r="C38" s="16"/>
      <c r="D38" s="16"/>
      <c r="E38" s="16"/>
      <c r="J38" s="81">
        <v>0</v>
      </c>
      <c r="L38" s="81">
        <v>0</v>
      </c>
      <c r="N38" s="80">
        <v>0</v>
      </c>
      <c r="O38" s="80">
        <v>0</v>
      </c>
    </row>
    <row r="39" spans="2:15">
      <c r="B39" t="s">
        <v>224</v>
      </c>
      <c r="C39" t="s">
        <v>224</v>
      </c>
      <c r="D39" s="16"/>
      <c r="E39" s="16"/>
      <c r="F39" t="s">
        <v>224</v>
      </c>
      <c r="G39" t="s">
        <v>224</v>
      </c>
      <c r="I39" t="s">
        <v>224</v>
      </c>
      <c r="J39" s="77">
        <v>0</v>
      </c>
      <c r="K39" s="77">
        <v>0</v>
      </c>
      <c r="L39" s="77">
        <v>0</v>
      </c>
      <c r="M39" s="78">
        <v>0</v>
      </c>
      <c r="N39" s="78">
        <v>0</v>
      </c>
      <c r="O39" s="78">
        <v>0</v>
      </c>
    </row>
    <row r="40" spans="2:15">
      <c r="B40" t="s">
        <v>231</v>
      </c>
      <c r="C40" s="16"/>
      <c r="D40" s="16"/>
      <c r="E40" s="16"/>
    </row>
    <row r="41" spans="2:15">
      <c r="B41" t="s">
        <v>265</v>
      </c>
      <c r="C41" s="16"/>
      <c r="D41" s="16"/>
      <c r="E41" s="16"/>
    </row>
    <row r="42" spans="2:15">
      <c r="B42" t="s">
        <v>266</v>
      </c>
      <c r="C42" s="16"/>
      <c r="D42" s="16"/>
      <c r="E42" s="16"/>
    </row>
    <row r="43" spans="2:15">
      <c r="B43" t="s">
        <v>267</v>
      </c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6" spans="2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0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7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9" t="s">
        <v>204</v>
      </c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0">
      <c r="B13" s="79" t="s">
        <v>553</v>
      </c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0">
      <c r="B14" t="s">
        <v>224</v>
      </c>
      <c r="C14" t="s">
        <v>224</v>
      </c>
      <c r="D14" s="16"/>
      <c r="E14" t="s">
        <v>224</v>
      </c>
      <c r="F14" t="s">
        <v>224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0">
      <c r="B15" s="79" t="s">
        <v>229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554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224</v>
      </c>
      <c r="C17" t="s">
        <v>224</v>
      </c>
      <c r="D17" s="16"/>
      <c r="E17" t="s">
        <v>224</v>
      </c>
      <c r="F17" t="s">
        <v>224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231</v>
      </c>
      <c r="D18" s="16"/>
      <c r="E18" s="16"/>
    </row>
    <row r="19" spans="2:12">
      <c r="B19" t="s">
        <v>265</v>
      </c>
      <c r="D19" s="16"/>
      <c r="E19" s="16"/>
    </row>
    <row r="20" spans="2:12">
      <c r="B20" t="s">
        <v>266</v>
      </c>
      <c r="D20" s="16"/>
      <c r="E20" s="16"/>
    </row>
    <row r="21" spans="2:12">
      <c r="B21" t="s">
        <v>267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</row>
    <row r="6" spans="2:6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1" ht="26.25" customHeight="1">
      <c r="B7" s="95" t="s">
        <v>98</v>
      </c>
      <c r="C7" s="96"/>
      <c r="D7" s="96"/>
      <c r="E7" s="96"/>
      <c r="F7" s="96"/>
      <c r="G7" s="96"/>
      <c r="H7" s="96"/>
      <c r="I7" s="96"/>
      <c r="J7" s="96"/>
      <c r="K7" s="96"/>
      <c r="L7" s="97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24200</v>
      </c>
      <c r="H11" s="7"/>
      <c r="I11" s="75">
        <v>6.3635714999999999E-6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204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555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224</v>
      </c>
      <c r="C14" t="s">
        <v>224</v>
      </c>
      <c r="D14" s="16"/>
      <c r="E14" t="s">
        <v>224</v>
      </c>
      <c r="F14" t="s">
        <v>224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556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224</v>
      </c>
      <c r="C16" t="s">
        <v>224</v>
      </c>
      <c r="D16" s="16"/>
      <c r="E16" t="s">
        <v>224</v>
      </c>
      <c r="F16" t="s">
        <v>224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557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224</v>
      </c>
      <c r="C18" t="s">
        <v>224</v>
      </c>
      <c r="D18" s="16"/>
      <c r="E18" t="s">
        <v>224</v>
      </c>
      <c r="F18" t="s">
        <v>224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273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224</v>
      </c>
      <c r="C20" t="s">
        <v>224</v>
      </c>
      <c r="D20" s="16"/>
      <c r="E20" t="s">
        <v>224</v>
      </c>
      <c r="F20" t="s">
        <v>224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229</v>
      </c>
      <c r="C21" s="16"/>
      <c r="D21" s="16"/>
      <c r="E21" s="16"/>
      <c r="G21" s="81">
        <v>24200</v>
      </c>
      <c r="I21" s="81">
        <v>6.3635714999999999E-6</v>
      </c>
      <c r="K21" s="80">
        <v>0</v>
      </c>
      <c r="L21" s="80">
        <v>0</v>
      </c>
    </row>
    <row r="22" spans="2:12">
      <c r="B22" s="79" t="s">
        <v>555</v>
      </c>
      <c r="C22" s="16"/>
      <c r="D22" s="16"/>
      <c r="E22" s="16"/>
      <c r="G22" s="81">
        <v>24200</v>
      </c>
      <c r="I22" s="81">
        <v>6.3635714999999999E-6</v>
      </c>
      <c r="K22" s="80">
        <v>0</v>
      </c>
      <c r="L22" s="80">
        <v>0</v>
      </c>
    </row>
    <row r="23" spans="2:12">
      <c r="B23" t="s">
        <v>558</v>
      </c>
      <c r="C23" t="s">
        <v>559</v>
      </c>
      <c r="D23" t="s">
        <v>123</v>
      </c>
      <c r="E23" t="s">
        <v>560</v>
      </c>
      <c r="F23" t="s">
        <v>106</v>
      </c>
      <c r="G23" s="77">
        <v>24200</v>
      </c>
      <c r="H23" s="77">
        <v>7.25E-6</v>
      </c>
      <c r="I23" s="77">
        <v>6.3635714999999999E-6</v>
      </c>
      <c r="J23" s="78">
        <v>0</v>
      </c>
      <c r="K23" s="78">
        <v>0</v>
      </c>
      <c r="L23" s="78">
        <v>0</v>
      </c>
    </row>
    <row r="24" spans="2:12">
      <c r="B24" s="79" t="s">
        <v>561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224</v>
      </c>
      <c r="C25" t="s">
        <v>224</v>
      </c>
      <c r="D25" s="16"/>
      <c r="E25" t="s">
        <v>224</v>
      </c>
      <c r="F25" t="s">
        <v>224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557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224</v>
      </c>
      <c r="C27" t="s">
        <v>224</v>
      </c>
      <c r="D27" s="16"/>
      <c r="E27" t="s">
        <v>224</v>
      </c>
      <c r="F27" t="s">
        <v>224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562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224</v>
      </c>
      <c r="C29" t="s">
        <v>224</v>
      </c>
      <c r="D29" s="16"/>
      <c r="E29" t="s">
        <v>224</v>
      </c>
      <c r="F29" t="s">
        <v>224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273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224</v>
      </c>
      <c r="C31" t="s">
        <v>224</v>
      </c>
      <c r="D31" s="16"/>
      <c r="E31" t="s">
        <v>224</v>
      </c>
      <c r="F31" t="s">
        <v>224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231</v>
      </c>
      <c r="C32" s="16"/>
      <c r="D32" s="16"/>
      <c r="E32" s="16"/>
    </row>
    <row r="33" spans="2:5">
      <c r="B33" t="s">
        <v>265</v>
      </c>
      <c r="C33" s="16"/>
      <c r="D33" s="16"/>
      <c r="E33" s="16"/>
    </row>
    <row r="34" spans="2:5">
      <c r="B34" t="s">
        <v>266</v>
      </c>
      <c r="C34" s="16"/>
      <c r="D34" s="16"/>
      <c r="E34" s="16"/>
    </row>
    <row r="35" spans="2:5">
      <c r="B35" t="s">
        <v>267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</row>
    <row r="6" spans="1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7"/>
      <c r="BD6" s="16" t="s">
        <v>100</v>
      </c>
      <c r="BF6" s="16" t="s">
        <v>101</v>
      </c>
      <c r="BH6" s="19" t="s">
        <v>102</v>
      </c>
    </row>
    <row r="7" spans="1:60" ht="26.25" customHeight="1">
      <c r="B7" s="95" t="s">
        <v>103</v>
      </c>
      <c r="C7" s="96"/>
      <c r="D7" s="96"/>
      <c r="E7" s="96"/>
      <c r="F7" s="96"/>
      <c r="G7" s="96"/>
      <c r="H7" s="96"/>
      <c r="I7" s="96"/>
      <c r="J7" s="96"/>
      <c r="K7" s="97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1645636.06</v>
      </c>
      <c r="H11" s="25"/>
      <c r="I11" s="75">
        <v>5968.0655621477927</v>
      </c>
      <c r="J11" s="76">
        <v>1</v>
      </c>
      <c r="K11" s="76">
        <v>1.26E-2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204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224</v>
      </c>
      <c r="C13" t="s">
        <v>224</v>
      </c>
      <c r="D13" s="19"/>
      <c r="E13" t="s">
        <v>224</v>
      </c>
      <c r="F13" t="s">
        <v>224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229</v>
      </c>
      <c r="C14" s="19"/>
      <c r="D14" s="19"/>
      <c r="E14" s="19"/>
      <c r="F14" s="19"/>
      <c r="G14" s="81">
        <v>1645636.06</v>
      </c>
      <c r="H14" s="19"/>
      <c r="I14" s="81">
        <v>5968.0655621477927</v>
      </c>
      <c r="J14" s="80">
        <v>1</v>
      </c>
      <c r="K14" s="80">
        <v>1.26E-2</v>
      </c>
      <c r="BF14" s="16" t="s">
        <v>126</v>
      </c>
    </row>
    <row r="15" spans="1:60">
      <c r="B15" t="s">
        <v>563</v>
      </c>
      <c r="C15" t="s">
        <v>564</v>
      </c>
      <c r="D15" t="s">
        <v>123</v>
      </c>
      <c r="E15" t="s">
        <v>560</v>
      </c>
      <c r="F15" t="s">
        <v>106</v>
      </c>
      <c r="G15" s="77">
        <v>1557730.06</v>
      </c>
      <c r="H15" s="77">
        <v>100</v>
      </c>
      <c r="I15" s="77">
        <v>5649.8869276200003</v>
      </c>
      <c r="J15" s="78">
        <v>0.94669999999999999</v>
      </c>
      <c r="K15" s="78">
        <v>1.2E-2</v>
      </c>
      <c r="BF15" s="16" t="s">
        <v>127</v>
      </c>
    </row>
    <row r="16" spans="1:60">
      <c r="B16" t="s">
        <v>565</v>
      </c>
      <c r="C16" t="s">
        <v>566</v>
      </c>
      <c r="D16" t="s">
        <v>123</v>
      </c>
      <c r="E16" t="s">
        <v>560</v>
      </c>
      <c r="F16" t="s">
        <v>106</v>
      </c>
      <c r="G16" s="77">
        <v>63</v>
      </c>
      <c r="H16" s="77">
        <v>1.70235E-2</v>
      </c>
      <c r="I16" s="77">
        <v>3.8898867735000003E-5</v>
      </c>
      <c r="J16" s="78">
        <v>0</v>
      </c>
      <c r="K16" s="78">
        <v>0</v>
      </c>
      <c r="BF16" s="16" t="s">
        <v>128</v>
      </c>
    </row>
    <row r="17" spans="2:58">
      <c r="B17" t="s">
        <v>567</v>
      </c>
      <c r="C17" t="s">
        <v>568</v>
      </c>
      <c r="D17" t="s">
        <v>123</v>
      </c>
      <c r="E17" t="s">
        <v>560</v>
      </c>
      <c r="F17" t="s">
        <v>106</v>
      </c>
      <c r="G17" s="77">
        <v>118</v>
      </c>
      <c r="H17" s="77">
        <v>4.8199999999999996E-3</v>
      </c>
      <c r="I17" s="77">
        <v>2.06289252E-5</v>
      </c>
      <c r="J17" s="78">
        <v>0</v>
      </c>
      <c r="K17" s="78">
        <v>0</v>
      </c>
      <c r="BF17" s="16" t="s">
        <v>129</v>
      </c>
    </row>
    <row r="18" spans="2:58">
      <c r="B18" t="s">
        <v>569</v>
      </c>
      <c r="C18" t="s">
        <v>570</v>
      </c>
      <c r="D18" t="s">
        <v>123</v>
      </c>
      <c r="E18" t="s">
        <v>560</v>
      </c>
      <c r="F18" t="s">
        <v>106</v>
      </c>
      <c r="G18" s="77">
        <v>87725</v>
      </c>
      <c r="H18" s="77">
        <v>100</v>
      </c>
      <c r="I18" s="77">
        <v>318.17857500000002</v>
      </c>
      <c r="J18" s="78">
        <v>5.33E-2</v>
      </c>
      <c r="K18" s="78">
        <v>6.9999999999999999E-4</v>
      </c>
      <c r="BF18" s="16" t="s">
        <v>130</v>
      </c>
    </row>
    <row r="19" spans="2:58">
      <c r="B19" t="s">
        <v>231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B20" t="s">
        <v>265</v>
      </c>
      <c r="C20" s="19"/>
      <c r="D20" s="19"/>
      <c r="E20" s="19"/>
      <c r="F20" s="19"/>
      <c r="G20" s="19"/>
      <c r="H20" s="19"/>
      <c r="BF20" s="16" t="s">
        <v>132</v>
      </c>
    </row>
    <row r="21" spans="2:58">
      <c r="B21" t="s">
        <v>266</v>
      </c>
      <c r="C21" s="19"/>
      <c r="D21" s="19"/>
      <c r="E21" s="19"/>
      <c r="F21" s="19"/>
      <c r="G21" s="19"/>
      <c r="H21" s="19"/>
      <c r="BF21" s="16" t="s">
        <v>123</v>
      </c>
    </row>
    <row r="22" spans="2:58">
      <c r="B22" t="s">
        <v>267</v>
      </c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</row>
    <row r="6" spans="2:8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81" ht="26.25" customHeight="1">
      <c r="B7" s="95" t="s">
        <v>133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204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571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224</v>
      </c>
      <c r="C14" t="s">
        <v>224</v>
      </c>
      <c r="E14" t="s">
        <v>224</v>
      </c>
      <c r="H14" s="77">
        <v>0</v>
      </c>
      <c r="I14" t="s">
        <v>224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572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224</v>
      </c>
      <c r="C16" t="s">
        <v>224</v>
      </c>
      <c r="E16" t="s">
        <v>224</v>
      </c>
      <c r="H16" s="77">
        <v>0</v>
      </c>
      <c r="I16" t="s">
        <v>224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573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574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224</v>
      </c>
      <c r="C19" t="s">
        <v>224</v>
      </c>
      <c r="E19" t="s">
        <v>224</v>
      </c>
      <c r="H19" s="77">
        <v>0</v>
      </c>
      <c r="I19" t="s">
        <v>224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575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224</v>
      </c>
      <c r="C21" t="s">
        <v>224</v>
      </c>
      <c r="E21" t="s">
        <v>224</v>
      </c>
      <c r="H21" s="77">
        <v>0</v>
      </c>
      <c r="I21" t="s">
        <v>224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576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224</v>
      </c>
      <c r="C23" t="s">
        <v>224</v>
      </c>
      <c r="E23" t="s">
        <v>224</v>
      </c>
      <c r="H23" s="77">
        <v>0</v>
      </c>
      <c r="I23" t="s">
        <v>224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577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224</v>
      </c>
      <c r="C25" t="s">
        <v>224</v>
      </c>
      <c r="E25" t="s">
        <v>224</v>
      </c>
      <c r="H25" s="77">
        <v>0</v>
      </c>
      <c r="I25" t="s">
        <v>224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229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571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224</v>
      </c>
      <c r="C28" t="s">
        <v>224</v>
      </c>
      <c r="E28" t="s">
        <v>224</v>
      </c>
      <c r="H28" s="77">
        <v>0</v>
      </c>
      <c r="I28" t="s">
        <v>224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572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224</v>
      </c>
      <c r="C30" t="s">
        <v>224</v>
      </c>
      <c r="E30" t="s">
        <v>224</v>
      </c>
      <c r="H30" s="77">
        <v>0</v>
      </c>
      <c r="I30" t="s">
        <v>224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573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574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224</v>
      </c>
      <c r="C33" t="s">
        <v>224</v>
      </c>
      <c r="E33" t="s">
        <v>224</v>
      </c>
      <c r="H33" s="77">
        <v>0</v>
      </c>
      <c r="I33" t="s">
        <v>224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575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224</v>
      </c>
      <c r="C35" t="s">
        <v>224</v>
      </c>
      <c r="E35" t="s">
        <v>224</v>
      </c>
      <c r="H35" s="77">
        <v>0</v>
      </c>
      <c r="I35" t="s">
        <v>224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576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224</v>
      </c>
      <c r="C37" t="s">
        <v>224</v>
      </c>
      <c r="E37" t="s">
        <v>224</v>
      </c>
      <c r="H37" s="77">
        <v>0</v>
      </c>
      <c r="I37" t="s">
        <v>224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577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224</v>
      </c>
      <c r="C39" t="s">
        <v>224</v>
      </c>
      <c r="E39" t="s">
        <v>224</v>
      </c>
      <c r="H39" s="77">
        <v>0</v>
      </c>
      <c r="I39" t="s">
        <v>224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231</v>
      </c>
    </row>
    <row r="41" spans="2:17">
      <c r="B41" t="s">
        <v>265</v>
      </c>
    </row>
    <row r="42" spans="2:17">
      <c r="B42" t="s">
        <v>266</v>
      </c>
    </row>
    <row r="43" spans="2:17">
      <c r="B43" t="s">
        <v>267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</row>
    <row r="6" spans="2:7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2:72" ht="26.25" customHeight="1">
      <c r="B7" s="95" t="s">
        <v>69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204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578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224</v>
      </c>
      <c r="C14" t="s">
        <v>224</v>
      </c>
      <c r="D14" t="s">
        <v>224</v>
      </c>
      <c r="G14" s="77">
        <v>0</v>
      </c>
      <c r="H14" t="s">
        <v>224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579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224</v>
      </c>
      <c r="C16" t="s">
        <v>224</v>
      </c>
      <c r="D16" t="s">
        <v>224</v>
      </c>
      <c r="G16" s="77">
        <v>0</v>
      </c>
      <c r="H16" t="s">
        <v>224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580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224</v>
      </c>
      <c r="C18" t="s">
        <v>224</v>
      </c>
      <c r="D18" t="s">
        <v>224</v>
      </c>
      <c r="G18" s="77">
        <v>0</v>
      </c>
      <c r="H18" t="s">
        <v>224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581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224</v>
      </c>
      <c r="C20" t="s">
        <v>224</v>
      </c>
      <c r="D20" t="s">
        <v>224</v>
      </c>
      <c r="G20" s="77">
        <v>0</v>
      </c>
      <c r="H20" t="s">
        <v>224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273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224</v>
      </c>
      <c r="C22" t="s">
        <v>224</v>
      </c>
      <c r="D22" t="s">
        <v>224</v>
      </c>
      <c r="G22" s="77">
        <v>0</v>
      </c>
      <c r="H22" t="s">
        <v>224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229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258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224</v>
      </c>
      <c r="C25" t="s">
        <v>224</v>
      </c>
      <c r="D25" t="s">
        <v>224</v>
      </c>
      <c r="G25" s="77">
        <v>0</v>
      </c>
      <c r="H25" t="s">
        <v>224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582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224</v>
      </c>
      <c r="C27" t="s">
        <v>224</v>
      </c>
      <c r="D27" t="s">
        <v>224</v>
      </c>
      <c r="G27" s="77">
        <v>0</v>
      </c>
      <c r="H27" t="s">
        <v>224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265</v>
      </c>
    </row>
    <row r="29" spans="2:16">
      <c r="B29" t="s">
        <v>266</v>
      </c>
    </row>
    <row r="30" spans="2:16">
      <c r="B30" t="s">
        <v>267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65" ht="26.25" customHeight="1">
      <c r="B7" s="95" t="s">
        <v>82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204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583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224</v>
      </c>
      <c r="C14" t="s">
        <v>224</v>
      </c>
      <c r="D14" s="16"/>
      <c r="E14" s="16"/>
      <c r="F14" t="s">
        <v>224</v>
      </c>
      <c r="G14" t="s">
        <v>224</v>
      </c>
      <c r="J14" s="77">
        <v>0</v>
      </c>
      <c r="K14" t="s">
        <v>224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584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224</v>
      </c>
      <c r="C16" t="s">
        <v>224</v>
      </c>
      <c r="D16" s="16"/>
      <c r="E16" s="16"/>
      <c r="F16" t="s">
        <v>224</v>
      </c>
      <c r="G16" t="s">
        <v>224</v>
      </c>
      <c r="J16" s="77">
        <v>0</v>
      </c>
      <c r="K16" t="s">
        <v>224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270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224</v>
      </c>
      <c r="C18" t="s">
        <v>224</v>
      </c>
      <c r="D18" s="16"/>
      <c r="E18" s="16"/>
      <c r="F18" t="s">
        <v>224</v>
      </c>
      <c r="G18" t="s">
        <v>224</v>
      </c>
      <c r="J18" s="77">
        <v>0</v>
      </c>
      <c r="K18" t="s">
        <v>224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273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224</v>
      </c>
      <c r="C20" t="s">
        <v>224</v>
      </c>
      <c r="D20" s="16"/>
      <c r="E20" s="16"/>
      <c r="F20" t="s">
        <v>224</v>
      </c>
      <c r="G20" t="s">
        <v>224</v>
      </c>
      <c r="J20" s="77">
        <v>0</v>
      </c>
      <c r="K20" t="s">
        <v>224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229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585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224</v>
      </c>
      <c r="C23" t="s">
        <v>224</v>
      </c>
      <c r="D23" s="16"/>
      <c r="E23" s="16"/>
      <c r="F23" t="s">
        <v>224</v>
      </c>
      <c r="G23" t="s">
        <v>224</v>
      </c>
      <c r="J23" s="77">
        <v>0</v>
      </c>
      <c r="K23" t="s">
        <v>224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586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224</v>
      </c>
      <c r="C25" t="s">
        <v>224</v>
      </c>
      <c r="D25" s="16"/>
      <c r="E25" s="16"/>
      <c r="F25" t="s">
        <v>224</v>
      </c>
      <c r="G25" t="s">
        <v>224</v>
      </c>
      <c r="J25" s="77">
        <v>0</v>
      </c>
      <c r="K25" t="s">
        <v>224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231</v>
      </c>
      <c r="D26" s="16"/>
      <c r="E26" s="16"/>
      <c r="F26" s="16"/>
    </row>
    <row r="27" spans="2:19">
      <c r="B27" t="s">
        <v>265</v>
      </c>
      <c r="D27" s="16"/>
      <c r="E27" s="16"/>
      <c r="F27" s="16"/>
    </row>
    <row r="28" spans="2:19">
      <c r="B28" t="s">
        <v>266</v>
      </c>
      <c r="D28" s="16"/>
      <c r="E28" s="16"/>
      <c r="F28" s="16"/>
    </row>
    <row r="29" spans="2:19">
      <c r="B29" t="s">
        <v>267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</row>
    <row r="6" spans="2:81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81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Z11" s="16"/>
      <c r="CC11" s="16"/>
    </row>
    <row r="12" spans="2:81">
      <c r="B12" s="79" t="s">
        <v>204</v>
      </c>
      <c r="C12" s="16"/>
      <c r="D12" s="16"/>
      <c r="E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81">
      <c r="B13" s="79" t="s">
        <v>583</v>
      </c>
      <c r="C13" s="16"/>
      <c r="D13" s="16"/>
      <c r="E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81">
      <c r="B14" t="s">
        <v>224</v>
      </c>
      <c r="C14" t="s">
        <v>224</v>
      </c>
      <c r="D14" s="16"/>
      <c r="E14" s="16"/>
      <c r="F14" t="s">
        <v>224</v>
      </c>
      <c r="G14" t="s">
        <v>224</v>
      </c>
      <c r="J14" s="77">
        <v>0</v>
      </c>
      <c r="K14" t="s">
        <v>224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81">
      <c r="B15" s="79" t="s">
        <v>584</v>
      </c>
      <c r="C15" s="16"/>
      <c r="D15" s="16"/>
      <c r="E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81">
      <c r="B16" t="s">
        <v>224</v>
      </c>
      <c r="C16" t="s">
        <v>224</v>
      </c>
      <c r="D16" s="16"/>
      <c r="E16" s="16"/>
      <c r="F16" t="s">
        <v>224</v>
      </c>
      <c r="G16" t="s">
        <v>224</v>
      </c>
      <c r="J16" s="77">
        <v>0</v>
      </c>
      <c r="K16" t="s">
        <v>224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270</v>
      </c>
      <c r="C17" s="16"/>
      <c r="D17" s="16"/>
      <c r="E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224</v>
      </c>
      <c r="C18" t="s">
        <v>224</v>
      </c>
      <c r="D18" s="16"/>
      <c r="E18" s="16"/>
      <c r="F18" t="s">
        <v>224</v>
      </c>
      <c r="G18" t="s">
        <v>224</v>
      </c>
      <c r="J18" s="77">
        <v>0</v>
      </c>
      <c r="K18" t="s">
        <v>224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273</v>
      </c>
      <c r="C19" s="16"/>
      <c r="D19" s="16"/>
      <c r="E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224</v>
      </c>
      <c r="C20" t="s">
        <v>224</v>
      </c>
      <c r="D20" s="16"/>
      <c r="E20" s="16"/>
      <c r="F20" t="s">
        <v>224</v>
      </c>
      <c r="G20" t="s">
        <v>224</v>
      </c>
      <c r="J20" s="77">
        <v>0</v>
      </c>
      <c r="K20" t="s">
        <v>224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229</v>
      </c>
      <c r="C21" s="16"/>
      <c r="D21" s="16"/>
      <c r="E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271</v>
      </c>
      <c r="C22" s="16"/>
      <c r="D22" s="16"/>
      <c r="E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224</v>
      </c>
      <c r="C23" t="s">
        <v>224</v>
      </c>
      <c r="D23" s="16"/>
      <c r="E23" s="16"/>
      <c r="F23" t="s">
        <v>224</v>
      </c>
      <c r="G23" t="s">
        <v>224</v>
      </c>
      <c r="J23" s="77">
        <v>0</v>
      </c>
      <c r="K23" t="s">
        <v>224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272</v>
      </c>
      <c r="C24" s="16"/>
      <c r="D24" s="16"/>
      <c r="E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224</v>
      </c>
      <c r="C25" t="s">
        <v>224</v>
      </c>
      <c r="D25" s="16"/>
      <c r="E25" s="16"/>
      <c r="F25" t="s">
        <v>224</v>
      </c>
      <c r="G25" t="s">
        <v>224</v>
      </c>
      <c r="J25" s="77">
        <v>0</v>
      </c>
      <c r="K25" t="s">
        <v>224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231</v>
      </c>
      <c r="C26" s="16"/>
      <c r="D26" s="16"/>
      <c r="E26" s="16"/>
    </row>
    <row r="27" spans="2:19">
      <c r="B27" t="s">
        <v>265</v>
      </c>
      <c r="C27" s="16"/>
      <c r="D27" s="16"/>
      <c r="E27" s="16"/>
    </row>
    <row r="28" spans="2:19">
      <c r="B28" t="s">
        <v>266</v>
      </c>
      <c r="C28" s="16"/>
      <c r="D28" s="16"/>
      <c r="E28" s="16"/>
    </row>
    <row r="29" spans="2:19">
      <c r="B29" t="s">
        <v>267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</row>
    <row r="6" spans="2:9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</row>
    <row r="7" spans="2:98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0</v>
      </c>
      <c r="I11" s="7"/>
      <c r="J11" s="75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204</v>
      </c>
      <c r="C12" s="16"/>
      <c r="D12" s="16"/>
      <c r="E12" s="16"/>
      <c r="H12" s="81">
        <v>0</v>
      </c>
      <c r="J12" s="81">
        <v>0</v>
      </c>
      <c r="L12" s="80">
        <v>0</v>
      </c>
      <c r="M12" s="80">
        <v>0</v>
      </c>
    </row>
    <row r="13" spans="2:98">
      <c r="B13" t="s">
        <v>224</v>
      </c>
      <c r="C13" t="s">
        <v>224</v>
      </c>
      <c r="D13" s="16"/>
      <c r="E13" s="16"/>
      <c r="F13" t="s">
        <v>224</v>
      </c>
      <c r="G13" t="s">
        <v>224</v>
      </c>
      <c r="H13" s="77">
        <v>0</v>
      </c>
      <c r="I13" s="77">
        <v>0</v>
      </c>
      <c r="J13" s="77">
        <v>0</v>
      </c>
      <c r="K13" s="78">
        <v>0</v>
      </c>
      <c r="L13" s="78">
        <v>0</v>
      </c>
      <c r="M13" s="78">
        <v>0</v>
      </c>
    </row>
    <row r="14" spans="2:98">
      <c r="B14" s="79" t="s">
        <v>229</v>
      </c>
      <c r="C14" s="16"/>
      <c r="D14" s="16"/>
      <c r="E14" s="16"/>
      <c r="H14" s="81">
        <v>0</v>
      </c>
      <c r="J14" s="81">
        <v>0</v>
      </c>
      <c r="L14" s="80">
        <v>0</v>
      </c>
      <c r="M14" s="80">
        <v>0</v>
      </c>
    </row>
    <row r="15" spans="2:98">
      <c r="B15" s="79" t="s">
        <v>271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t="s">
        <v>224</v>
      </c>
      <c r="C16" t="s">
        <v>224</v>
      </c>
      <c r="D16" s="16"/>
      <c r="E16" s="16"/>
      <c r="F16" t="s">
        <v>224</v>
      </c>
      <c r="G16" t="s">
        <v>224</v>
      </c>
      <c r="H16" s="77">
        <v>0</v>
      </c>
      <c r="I16" s="77">
        <v>0</v>
      </c>
      <c r="J16" s="77">
        <v>0</v>
      </c>
      <c r="K16" s="78">
        <v>0</v>
      </c>
      <c r="L16" s="78">
        <v>0</v>
      </c>
      <c r="M16" s="78">
        <v>0</v>
      </c>
    </row>
    <row r="17" spans="2:13">
      <c r="B17" s="79" t="s">
        <v>272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t="s">
        <v>224</v>
      </c>
      <c r="C18" t="s">
        <v>224</v>
      </c>
      <c r="D18" s="16"/>
      <c r="E18" s="16"/>
      <c r="F18" t="s">
        <v>224</v>
      </c>
      <c r="G18" t="s">
        <v>224</v>
      </c>
      <c r="H18" s="77">
        <v>0</v>
      </c>
      <c r="I18" s="77">
        <v>0</v>
      </c>
      <c r="J18" s="77">
        <v>0</v>
      </c>
      <c r="K18" s="78">
        <v>0</v>
      </c>
      <c r="L18" s="78">
        <v>0</v>
      </c>
      <c r="M18" s="78">
        <v>0</v>
      </c>
    </row>
    <row r="19" spans="2:13">
      <c r="B19" t="s">
        <v>231</v>
      </c>
      <c r="C19" s="16"/>
      <c r="D19" s="16"/>
      <c r="E19" s="16"/>
    </row>
    <row r="20" spans="2:13">
      <c r="B20" t="s">
        <v>265</v>
      </c>
      <c r="C20" s="16"/>
      <c r="D20" s="16"/>
      <c r="E20" s="16"/>
    </row>
    <row r="21" spans="2:13">
      <c r="B21" t="s">
        <v>266</v>
      </c>
      <c r="C21" s="16"/>
      <c r="D21" s="16"/>
      <c r="E21" s="16"/>
    </row>
    <row r="22" spans="2:13">
      <c r="B22" t="s">
        <v>267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6" spans="2:5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55" ht="26.25" customHeight="1">
      <c r="B7" s="95" t="s">
        <v>139</v>
      </c>
      <c r="C7" s="96"/>
      <c r="D7" s="96"/>
      <c r="E7" s="96"/>
      <c r="F7" s="96"/>
      <c r="G7" s="96"/>
      <c r="H7" s="96"/>
      <c r="I7" s="96"/>
      <c r="J7" s="96"/>
      <c r="K7" s="97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0</v>
      </c>
      <c r="G11" s="7"/>
      <c r="H11" s="75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204</v>
      </c>
      <c r="C12" s="16"/>
      <c r="F12" s="81">
        <v>0</v>
      </c>
      <c r="H12" s="81">
        <v>0</v>
      </c>
      <c r="J12" s="80">
        <v>0</v>
      </c>
      <c r="K12" s="80">
        <v>0</v>
      </c>
    </row>
    <row r="13" spans="2:55">
      <c r="B13" s="79" t="s">
        <v>587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224</v>
      </c>
      <c r="C14" t="s">
        <v>224</v>
      </c>
      <c r="D14" t="s">
        <v>224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588</v>
      </c>
      <c r="C15" s="16"/>
      <c r="F15" s="81">
        <v>0</v>
      </c>
      <c r="H15" s="81">
        <v>0</v>
      </c>
      <c r="J15" s="80">
        <v>0</v>
      </c>
      <c r="K15" s="80">
        <v>0</v>
      </c>
    </row>
    <row r="16" spans="2:55">
      <c r="B16" t="s">
        <v>224</v>
      </c>
      <c r="C16" t="s">
        <v>224</v>
      </c>
      <c r="D16" t="s">
        <v>224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</row>
    <row r="17" spans="2:11">
      <c r="B17" s="79" t="s">
        <v>589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11">
      <c r="B18" t="s">
        <v>224</v>
      </c>
      <c r="C18" t="s">
        <v>224</v>
      </c>
      <c r="D18" t="s">
        <v>224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11">
      <c r="B19" s="79" t="s">
        <v>590</v>
      </c>
      <c r="C19" s="16"/>
      <c r="F19" s="81">
        <v>0</v>
      </c>
      <c r="H19" s="81">
        <v>0</v>
      </c>
      <c r="J19" s="80">
        <v>0</v>
      </c>
      <c r="K19" s="80">
        <v>0</v>
      </c>
    </row>
    <row r="20" spans="2:11">
      <c r="B20" t="s">
        <v>224</v>
      </c>
      <c r="C20" t="s">
        <v>224</v>
      </c>
      <c r="D20" t="s">
        <v>224</v>
      </c>
      <c r="F20" s="77">
        <v>0</v>
      </c>
      <c r="G20" s="77">
        <v>0</v>
      </c>
      <c r="H20" s="77">
        <v>0</v>
      </c>
      <c r="I20" s="78">
        <v>0</v>
      </c>
      <c r="J20" s="78">
        <v>0</v>
      </c>
      <c r="K20" s="78">
        <v>0</v>
      </c>
    </row>
    <row r="21" spans="2:11">
      <c r="B21" s="79" t="s">
        <v>229</v>
      </c>
      <c r="C21" s="16"/>
      <c r="F21" s="81">
        <v>0</v>
      </c>
      <c r="H21" s="81">
        <v>0</v>
      </c>
      <c r="J21" s="80">
        <v>0</v>
      </c>
      <c r="K21" s="80">
        <v>0</v>
      </c>
    </row>
    <row r="22" spans="2:11">
      <c r="B22" s="79" t="s">
        <v>591</v>
      </c>
      <c r="C22" s="16"/>
      <c r="F22" s="81">
        <v>0</v>
      </c>
      <c r="H22" s="81">
        <v>0</v>
      </c>
      <c r="J22" s="80">
        <v>0</v>
      </c>
      <c r="K22" s="80">
        <v>0</v>
      </c>
    </row>
    <row r="23" spans="2:11">
      <c r="B23" t="s">
        <v>224</v>
      </c>
      <c r="C23" t="s">
        <v>224</v>
      </c>
      <c r="D23" t="s">
        <v>224</v>
      </c>
      <c r="F23" s="77">
        <v>0</v>
      </c>
      <c r="G23" s="77">
        <v>0</v>
      </c>
      <c r="H23" s="77">
        <v>0</v>
      </c>
      <c r="I23" s="78">
        <v>0</v>
      </c>
      <c r="J23" s="78">
        <v>0</v>
      </c>
      <c r="K23" s="78">
        <v>0</v>
      </c>
    </row>
    <row r="24" spans="2:11">
      <c r="B24" s="79" t="s">
        <v>592</v>
      </c>
      <c r="C24" s="16"/>
      <c r="F24" s="81">
        <v>0</v>
      </c>
      <c r="H24" s="81">
        <v>0</v>
      </c>
      <c r="J24" s="80">
        <v>0</v>
      </c>
      <c r="K24" s="80">
        <v>0</v>
      </c>
    </row>
    <row r="25" spans="2:11">
      <c r="B25" t="s">
        <v>224</v>
      </c>
      <c r="C25" t="s">
        <v>224</v>
      </c>
      <c r="D25" t="s">
        <v>224</v>
      </c>
      <c r="F25" s="77">
        <v>0</v>
      </c>
      <c r="G25" s="77">
        <v>0</v>
      </c>
      <c r="H25" s="77">
        <v>0</v>
      </c>
      <c r="I25" s="78">
        <v>0</v>
      </c>
      <c r="J25" s="78">
        <v>0</v>
      </c>
      <c r="K25" s="78">
        <v>0</v>
      </c>
    </row>
    <row r="26" spans="2:11">
      <c r="B26" s="79" t="s">
        <v>593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224</v>
      </c>
      <c r="C27" t="s">
        <v>224</v>
      </c>
      <c r="D27" t="s">
        <v>224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594</v>
      </c>
      <c r="C28" s="16"/>
      <c r="F28" s="81">
        <v>0</v>
      </c>
      <c r="H28" s="81">
        <v>0</v>
      </c>
      <c r="J28" s="80">
        <v>0</v>
      </c>
      <c r="K28" s="80">
        <v>0</v>
      </c>
    </row>
    <row r="29" spans="2:11">
      <c r="B29" t="s">
        <v>224</v>
      </c>
      <c r="C29" t="s">
        <v>224</v>
      </c>
      <c r="D29" t="s">
        <v>224</v>
      </c>
      <c r="F29" s="77">
        <v>0</v>
      </c>
      <c r="G29" s="77">
        <v>0</v>
      </c>
      <c r="H29" s="77">
        <v>0</v>
      </c>
      <c r="I29" s="78">
        <v>0</v>
      </c>
      <c r="J29" s="78">
        <v>0</v>
      </c>
      <c r="K29" s="78">
        <v>0</v>
      </c>
    </row>
    <row r="30" spans="2:11">
      <c r="B30" t="s">
        <v>231</v>
      </c>
      <c r="C30" s="16"/>
    </row>
    <row r="31" spans="2:11">
      <c r="B31" t="s">
        <v>265</v>
      </c>
      <c r="C31" s="16"/>
    </row>
    <row r="32" spans="2:11">
      <c r="B32" t="s">
        <v>266</v>
      </c>
      <c r="C32" s="16"/>
    </row>
    <row r="33" spans="2:3">
      <c r="B33" t="s">
        <v>267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</row>
    <row r="6" spans="2:5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9" ht="26.25" customHeight="1">
      <c r="B7" s="95" t="s">
        <v>141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595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224</v>
      </c>
      <c r="C13" t="s">
        <v>224</v>
      </c>
      <c r="D13" t="s">
        <v>224</v>
      </c>
      <c r="E13" t="s">
        <v>224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554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224</v>
      </c>
      <c r="C15" t="s">
        <v>224</v>
      </c>
      <c r="D15" t="s">
        <v>224</v>
      </c>
      <c r="E15" t="s">
        <v>224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231</v>
      </c>
      <c r="C16" s="16"/>
      <c r="D16" s="16"/>
    </row>
    <row r="17" spans="2:4">
      <c r="B17" t="s">
        <v>265</v>
      </c>
      <c r="C17" s="16"/>
      <c r="D17" s="16"/>
    </row>
    <row r="18" spans="2:4">
      <c r="B18" t="s">
        <v>266</v>
      </c>
      <c r="C18" s="16"/>
      <c r="D18" s="16"/>
    </row>
    <row r="19" spans="2:4">
      <c r="B19" t="s">
        <v>267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</row>
    <row r="6" spans="2:5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2" ht="26.25" customHeight="1">
      <c r="B7" s="95" t="s">
        <v>142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204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555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224</v>
      </c>
      <c r="C14" t="s">
        <v>224</v>
      </c>
      <c r="D14" t="s">
        <v>224</v>
      </c>
      <c r="E14" t="s">
        <v>224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556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224</v>
      </c>
      <c r="C16" t="s">
        <v>224</v>
      </c>
      <c r="D16" t="s">
        <v>224</v>
      </c>
      <c r="E16" t="s">
        <v>224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596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224</v>
      </c>
      <c r="C18" t="s">
        <v>224</v>
      </c>
      <c r="D18" t="s">
        <v>224</v>
      </c>
      <c r="E18" t="s">
        <v>224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557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224</v>
      </c>
      <c r="C20" t="s">
        <v>224</v>
      </c>
      <c r="D20" t="s">
        <v>224</v>
      </c>
      <c r="E20" t="s">
        <v>224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273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224</v>
      </c>
      <c r="C22" t="s">
        <v>224</v>
      </c>
      <c r="D22" t="s">
        <v>224</v>
      </c>
      <c r="E22" t="s">
        <v>224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229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555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224</v>
      </c>
      <c r="C25" t="s">
        <v>224</v>
      </c>
      <c r="D25" t="s">
        <v>224</v>
      </c>
      <c r="E25" t="s">
        <v>224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561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224</v>
      </c>
      <c r="C27" t="s">
        <v>224</v>
      </c>
      <c r="D27" t="s">
        <v>224</v>
      </c>
      <c r="E27" t="s">
        <v>224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557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224</v>
      </c>
      <c r="C29" t="s">
        <v>224</v>
      </c>
      <c r="D29" t="s">
        <v>224</v>
      </c>
      <c r="E29" t="s">
        <v>224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562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224</v>
      </c>
      <c r="C31" t="s">
        <v>224</v>
      </c>
      <c r="D31" t="s">
        <v>224</v>
      </c>
      <c r="E31" t="s">
        <v>224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273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224</v>
      </c>
      <c r="C33" t="s">
        <v>224</v>
      </c>
      <c r="D33" t="s">
        <v>224</v>
      </c>
      <c r="E33" t="s">
        <v>224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231</v>
      </c>
      <c r="C34" s="16"/>
      <c r="D34" s="16"/>
    </row>
    <row r="35" spans="2:12">
      <c r="B35" t="s">
        <v>265</v>
      </c>
      <c r="C35" s="16"/>
      <c r="D35" s="16"/>
    </row>
    <row r="36" spans="2:12">
      <c r="B36" t="s">
        <v>266</v>
      </c>
      <c r="C36" s="16"/>
      <c r="D36" s="16"/>
    </row>
    <row r="37" spans="2:12">
      <c r="B37" t="s">
        <v>267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</row>
    <row r="6" spans="2:4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49" ht="26.25" customHeight="1">
      <c r="B7" s="95" t="s">
        <v>143</v>
      </c>
      <c r="C7" s="96"/>
      <c r="D7" s="96"/>
      <c r="E7" s="96"/>
      <c r="F7" s="96"/>
      <c r="G7" s="96"/>
      <c r="H7" s="96"/>
      <c r="I7" s="96"/>
      <c r="J7" s="96"/>
      <c r="K7" s="97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-600000</v>
      </c>
      <c r="H11" s="7"/>
      <c r="I11" s="75">
        <v>2300.5006905197779</v>
      </c>
      <c r="J11" s="76">
        <v>1</v>
      </c>
      <c r="K11" s="76">
        <v>4.8999999999999998E-3</v>
      </c>
      <c r="AW11" s="16"/>
    </row>
    <row r="12" spans="2:49">
      <c r="B12" s="79" t="s">
        <v>204</v>
      </c>
      <c r="C12" s="16"/>
      <c r="D12" s="16"/>
      <c r="G12" s="81">
        <v>-600000</v>
      </c>
      <c r="I12" s="81">
        <v>2300.5006905197779</v>
      </c>
      <c r="J12" s="80">
        <v>1</v>
      </c>
      <c r="K12" s="80">
        <v>4.8999999999999998E-3</v>
      </c>
    </row>
    <row r="13" spans="2:49">
      <c r="B13" s="79" t="s">
        <v>555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224</v>
      </c>
      <c r="C14" t="s">
        <v>224</v>
      </c>
      <c r="D14" t="s">
        <v>224</v>
      </c>
      <c r="E14" t="s">
        <v>224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556</v>
      </c>
      <c r="C15" s="16"/>
      <c r="D15" s="16"/>
      <c r="G15" s="81">
        <v>-600000</v>
      </c>
      <c r="I15" s="81">
        <v>2300.5006905197779</v>
      </c>
      <c r="J15" s="80">
        <v>1</v>
      </c>
      <c r="K15" s="80">
        <v>4.8999999999999998E-3</v>
      </c>
    </row>
    <row r="16" spans="2:49">
      <c r="B16" t="s">
        <v>597</v>
      </c>
      <c r="C16" t="s">
        <v>598</v>
      </c>
      <c r="D16" t="s">
        <v>123</v>
      </c>
      <c r="E16" t="s">
        <v>110</v>
      </c>
      <c r="F16" t="s">
        <v>599</v>
      </c>
      <c r="G16" s="77">
        <v>550000</v>
      </c>
      <c r="H16" s="77">
        <v>1.0850224960985346</v>
      </c>
      <c r="I16" s="77">
        <v>5.9676237285419402</v>
      </c>
      <c r="J16" s="78">
        <v>2.5999999999999999E-3</v>
      </c>
      <c r="K16" s="78">
        <v>0</v>
      </c>
    </row>
    <row r="17" spans="2:11">
      <c r="B17" t="s">
        <v>600</v>
      </c>
      <c r="C17" t="s">
        <v>601</v>
      </c>
      <c r="D17" t="s">
        <v>123</v>
      </c>
      <c r="E17" t="s">
        <v>110</v>
      </c>
      <c r="F17" t="s">
        <v>602</v>
      </c>
      <c r="G17" s="77">
        <v>800000</v>
      </c>
      <c r="H17" s="77">
        <v>-2.4918209465257251</v>
      </c>
      <c r="I17" s="77">
        <v>-19.9345675722058</v>
      </c>
      <c r="J17" s="78">
        <v>-8.6999999999999994E-3</v>
      </c>
      <c r="K17" s="78">
        <v>0</v>
      </c>
    </row>
    <row r="18" spans="2:11">
      <c r="B18" t="s">
        <v>603</v>
      </c>
      <c r="C18" t="s">
        <v>604</v>
      </c>
      <c r="D18" t="s">
        <v>123</v>
      </c>
      <c r="E18" t="s">
        <v>110</v>
      </c>
      <c r="F18" t="s">
        <v>605</v>
      </c>
      <c r="G18" s="77">
        <v>2625000</v>
      </c>
      <c r="H18" s="77">
        <v>-9.4549243429178293</v>
      </c>
      <c r="I18" s="77">
        <v>-248.19176400159299</v>
      </c>
      <c r="J18" s="78">
        <v>-0.1079</v>
      </c>
      <c r="K18" s="78">
        <v>-5.0000000000000001E-4</v>
      </c>
    </row>
    <row r="19" spans="2:11">
      <c r="B19" t="s">
        <v>606</v>
      </c>
      <c r="C19" t="s">
        <v>607</v>
      </c>
      <c r="D19" t="s">
        <v>123</v>
      </c>
      <c r="E19" t="s">
        <v>110</v>
      </c>
      <c r="F19" t="s">
        <v>608</v>
      </c>
      <c r="G19" s="77">
        <v>-2900000</v>
      </c>
      <c r="H19" s="77">
        <v>-29.77519486683855</v>
      </c>
      <c r="I19" s="77">
        <v>863.48065113831797</v>
      </c>
      <c r="J19" s="78">
        <v>0.37530000000000002</v>
      </c>
      <c r="K19" s="78">
        <v>1.8E-3</v>
      </c>
    </row>
    <row r="20" spans="2:11">
      <c r="B20" t="s">
        <v>609</v>
      </c>
      <c r="C20" t="s">
        <v>610</v>
      </c>
      <c r="D20" t="s">
        <v>123</v>
      </c>
      <c r="E20" t="s">
        <v>110</v>
      </c>
      <c r="F20" t="s">
        <v>608</v>
      </c>
      <c r="G20" s="77">
        <v>-3950000</v>
      </c>
      <c r="H20" s="77">
        <v>-30.261105902583036</v>
      </c>
      <c r="I20" s="77">
        <v>1195.3136831520301</v>
      </c>
      <c r="J20" s="78">
        <v>0.51959999999999995</v>
      </c>
      <c r="K20" s="78">
        <v>2.5000000000000001E-3</v>
      </c>
    </row>
    <row r="21" spans="2:11">
      <c r="B21" t="s">
        <v>611</v>
      </c>
      <c r="C21" t="s">
        <v>612</v>
      </c>
      <c r="D21" t="s">
        <v>123</v>
      </c>
      <c r="E21" t="s">
        <v>106</v>
      </c>
      <c r="F21" t="s">
        <v>613</v>
      </c>
      <c r="G21" s="77">
        <v>2000000</v>
      </c>
      <c r="H21" s="77">
        <v>-4.4047949126671648</v>
      </c>
      <c r="I21" s="77">
        <v>-88.095898253343293</v>
      </c>
      <c r="J21" s="78">
        <v>-3.8300000000000001E-2</v>
      </c>
      <c r="K21" s="78">
        <v>-2.0000000000000001E-4</v>
      </c>
    </row>
    <row r="22" spans="2:11">
      <c r="B22" t="s">
        <v>614</v>
      </c>
      <c r="C22" t="s">
        <v>615</v>
      </c>
      <c r="D22" t="s">
        <v>123</v>
      </c>
      <c r="E22" t="s">
        <v>106</v>
      </c>
      <c r="F22" t="s">
        <v>616</v>
      </c>
      <c r="G22" s="77">
        <v>1500000</v>
      </c>
      <c r="H22" s="77">
        <v>-8.9193174375952005</v>
      </c>
      <c r="I22" s="77">
        <v>-133.78976156392801</v>
      </c>
      <c r="J22" s="78">
        <v>-5.8200000000000002E-2</v>
      </c>
      <c r="K22" s="78">
        <v>-2.9999999999999997E-4</v>
      </c>
    </row>
    <row r="23" spans="2:11">
      <c r="B23" t="s">
        <v>617</v>
      </c>
      <c r="C23" t="s">
        <v>618</v>
      </c>
      <c r="D23" t="s">
        <v>123</v>
      </c>
      <c r="E23" t="s">
        <v>106</v>
      </c>
      <c r="F23" t="s">
        <v>245</v>
      </c>
      <c r="G23" s="77">
        <v>3000000</v>
      </c>
      <c r="H23" s="77">
        <v>-19.5396815738759</v>
      </c>
      <c r="I23" s="77">
        <v>-586.19044721627699</v>
      </c>
      <c r="J23" s="78">
        <v>-0.25480000000000003</v>
      </c>
      <c r="K23" s="78">
        <v>-1.1999999999999999E-3</v>
      </c>
    </row>
    <row r="24" spans="2:11">
      <c r="B24" t="s">
        <v>619</v>
      </c>
      <c r="C24" t="s">
        <v>620</v>
      </c>
      <c r="D24" t="s">
        <v>123</v>
      </c>
      <c r="E24" t="s">
        <v>106</v>
      </c>
      <c r="F24" t="s">
        <v>621</v>
      </c>
      <c r="G24" s="77">
        <v>2875000</v>
      </c>
      <c r="H24" s="77">
        <v>-38.432754467441391</v>
      </c>
      <c r="I24" s="77">
        <v>-1104.9416909389399</v>
      </c>
      <c r="J24" s="78">
        <v>-0.4803</v>
      </c>
      <c r="K24" s="78">
        <v>-2.3E-3</v>
      </c>
    </row>
    <row r="25" spans="2:11">
      <c r="B25" t="s">
        <v>622</v>
      </c>
      <c r="C25" t="s">
        <v>623</v>
      </c>
      <c r="D25" t="s">
        <v>123</v>
      </c>
      <c r="E25" t="s">
        <v>106</v>
      </c>
      <c r="F25" t="s">
        <v>608</v>
      </c>
      <c r="G25" s="77">
        <v>-2875000</v>
      </c>
      <c r="H25" s="77">
        <v>-41.187209206550264</v>
      </c>
      <c r="I25" s="77">
        <v>1184.13226468832</v>
      </c>
      <c r="J25" s="78">
        <v>0.51470000000000005</v>
      </c>
      <c r="K25" s="78">
        <v>2.5000000000000001E-3</v>
      </c>
    </row>
    <row r="26" spans="2:11">
      <c r="B26" t="s">
        <v>624</v>
      </c>
      <c r="C26" t="s">
        <v>625</v>
      </c>
      <c r="D26" t="s">
        <v>123</v>
      </c>
      <c r="E26" t="s">
        <v>106</v>
      </c>
      <c r="F26" t="s">
        <v>608</v>
      </c>
      <c r="G26" s="77">
        <v>-3000000</v>
      </c>
      <c r="H26" s="77">
        <v>-41.303984553874002</v>
      </c>
      <c r="I26" s="77">
        <v>1239.1195366162201</v>
      </c>
      <c r="J26" s="78">
        <v>0.53859999999999997</v>
      </c>
      <c r="K26" s="78">
        <v>2.5999999999999999E-3</v>
      </c>
    </row>
    <row r="27" spans="2:11">
      <c r="B27" t="s">
        <v>626</v>
      </c>
      <c r="C27" t="s">
        <v>627</v>
      </c>
      <c r="D27" t="s">
        <v>123</v>
      </c>
      <c r="E27" t="s">
        <v>200</v>
      </c>
      <c r="F27" t="s">
        <v>628</v>
      </c>
      <c r="G27" s="77">
        <v>1025000</v>
      </c>
      <c r="H27" s="77">
        <v>7.5346914383073269</v>
      </c>
      <c r="I27" s="77">
        <v>77.230587242650103</v>
      </c>
      <c r="J27" s="78">
        <v>3.3599999999999998E-2</v>
      </c>
      <c r="K27" s="78">
        <v>2.0000000000000001E-4</v>
      </c>
    </row>
    <row r="28" spans="2:11">
      <c r="B28" t="s">
        <v>629</v>
      </c>
      <c r="C28" t="s">
        <v>630</v>
      </c>
      <c r="D28" t="s">
        <v>123</v>
      </c>
      <c r="E28" t="s">
        <v>200</v>
      </c>
      <c r="F28" t="s">
        <v>602</v>
      </c>
      <c r="G28" s="77">
        <v>-2250000</v>
      </c>
      <c r="H28" s="77">
        <v>3.7155345111117777</v>
      </c>
      <c r="I28" s="77">
        <v>-83.599526500015003</v>
      </c>
      <c r="J28" s="78">
        <v>-3.6299999999999999E-2</v>
      </c>
      <c r="K28" s="78">
        <v>-2.0000000000000001E-4</v>
      </c>
    </row>
    <row r="29" spans="2:11">
      <c r="B29" s="79" t="s">
        <v>596</v>
      </c>
      <c r="C29" s="16"/>
      <c r="D29" s="16"/>
      <c r="G29" s="81">
        <v>0</v>
      </c>
      <c r="I29" s="81">
        <v>0</v>
      </c>
      <c r="J29" s="80">
        <v>0</v>
      </c>
      <c r="K29" s="80">
        <v>0</v>
      </c>
    </row>
    <row r="30" spans="2:11">
      <c r="B30" t="s">
        <v>224</v>
      </c>
      <c r="C30" t="s">
        <v>224</v>
      </c>
      <c r="D30" t="s">
        <v>224</v>
      </c>
      <c r="E30" t="s">
        <v>224</v>
      </c>
      <c r="G30" s="77">
        <v>0</v>
      </c>
      <c r="H30" s="77">
        <v>0</v>
      </c>
      <c r="I30" s="77">
        <v>0</v>
      </c>
      <c r="J30" s="78">
        <v>0</v>
      </c>
      <c r="K30" s="78">
        <v>0</v>
      </c>
    </row>
    <row r="31" spans="2:11">
      <c r="B31" s="79" t="s">
        <v>557</v>
      </c>
      <c r="C31" s="16"/>
      <c r="D31" s="16"/>
      <c r="G31" s="81">
        <v>0</v>
      </c>
      <c r="I31" s="81">
        <v>0</v>
      </c>
      <c r="J31" s="80">
        <v>0</v>
      </c>
      <c r="K31" s="80">
        <v>0</v>
      </c>
    </row>
    <row r="32" spans="2:11">
      <c r="B32" t="s">
        <v>224</v>
      </c>
      <c r="C32" t="s">
        <v>224</v>
      </c>
      <c r="D32" t="s">
        <v>224</v>
      </c>
      <c r="E32" t="s">
        <v>224</v>
      </c>
      <c r="G32" s="77">
        <v>0</v>
      </c>
      <c r="H32" s="77">
        <v>0</v>
      </c>
      <c r="I32" s="77">
        <v>0</v>
      </c>
      <c r="J32" s="78">
        <v>0</v>
      </c>
      <c r="K32" s="78">
        <v>0</v>
      </c>
    </row>
    <row r="33" spans="2:11">
      <c r="B33" s="79" t="s">
        <v>273</v>
      </c>
      <c r="C33" s="16"/>
      <c r="D33" s="16"/>
      <c r="G33" s="81">
        <v>0</v>
      </c>
      <c r="I33" s="81">
        <v>0</v>
      </c>
      <c r="J33" s="80">
        <v>0</v>
      </c>
      <c r="K33" s="80">
        <v>0</v>
      </c>
    </row>
    <row r="34" spans="2:11">
      <c r="B34" t="s">
        <v>224</v>
      </c>
      <c r="C34" t="s">
        <v>224</v>
      </c>
      <c r="D34" t="s">
        <v>224</v>
      </c>
      <c r="E34" t="s">
        <v>224</v>
      </c>
      <c r="G34" s="77">
        <v>0</v>
      </c>
      <c r="H34" s="77">
        <v>0</v>
      </c>
      <c r="I34" s="77">
        <v>0</v>
      </c>
      <c r="J34" s="78">
        <v>0</v>
      </c>
      <c r="K34" s="78">
        <v>0</v>
      </c>
    </row>
    <row r="35" spans="2:11">
      <c r="B35" s="79" t="s">
        <v>229</v>
      </c>
      <c r="C35" s="16"/>
      <c r="D35" s="16"/>
      <c r="G35" s="81">
        <v>0</v>
      </c>
      <c r="I35" s="81">
        <v>0</v>
      </c>
      <c r="J35" s="80">
        <v>0</v>
      </c>
      <c r="K35" s="80">
        <v>0</v>
      </c>
    </row>
    <row r="36" spans="2:11">
      <c r="B36" s="79" t="s">
        <v>555</v>
      </c>
      <c r="C36" s="16"/>
      <c r="D36" s="16"/>
      <c r="G36" s="81">
        <v>0</v>
      </c>
      <c r="I36" s="81">
        <v>0</v>
      </c>
      <c r="J36" s="80">
        <v>0</v>
      </c>
      <c r="K36" s="80">
        <v>0</v>
      </c>
    </row>
    <row r="37" spans="2:11">
      <c r="B37" t="s">
        <v>224</v>
      </c>
      <c r="C37" t="s">
        <v>224</v>
      </c>
      <c r="D37" t="s">
        <v>224</v>
      </c>
      <c r="E37" t="s">
        <v>224</v>
      </c>
      <c r="G37" s="77">
        <v>0</v>
      </c>
      <c r="H37" s="77">
        <v>0</v>
      </c>
      <c r="I37" s="77">
        <v>0</v>
      </c>
      <c r="J37" s="78">
        <v>0</v>
      </c>
      <c r="K37" s="78">
        <v>0</v>
      </c>
    </row>
    <row r="38" spans="2:11">
      <c r="B38" s="79" t="s">
        <v>561</v>
      </c>
      <c r="C38" s="16"/>
      <c r="D38" s="16"/>
      <c r="G38" s="81">
        <v>0</v>
      </c>
      <c r="I38" s="81">
        <v>0</v>
      </c>
      <c r="J38" s="80">
        <v>0</v>
      </c>
      <c r="K38" s="80">
        <v>0</v>
      </c>
    </row>
    <row r="39" spans="2:11">
      <c r="B39" t="s">
        <v>224</v>
      </c>
      <c r="C39" t="s">
        <v>224</v>
      </c>
      <c r="D39" t="s">
        <v>224</v>
      </c>
      <c r="E39" t="s">
        <v>224</v>
      </c>
      <c r="G39" s="77">
        <v>0</v>
      </c>
      <c r="H39" s="77">
        <v>0</v>
      </c>
      <c r="I39" s="77">
        <v>0</v>
      </c>
      <c r="J39" s="78">
        <v>0</v>
      </c>
      <c r="K39" s="78">
        <v>0</v>
      </c>
    </row>
    <row r="40" spans="2:11">
      <c r="B40" s="79" t="s">
        <v>557</v>
      </c>
      <c r="C40" s="16"/>
      <c r="D40" s="16"/>
      <c r="G40" s="81">
        <v>0</v>
      </c>
      <c r="I40" s="81">
        <v>0</v>
      </c>
      <c r="J40" s="80">
        <v>0</v>
      </c>
      <c r="K40" s="80">
        <v>0</v>
      </c>
    </row>
    <row r="41" spans="2:11">
      <c r="B41" t="s">
        <v>224</v>
      </c>
      <c r="C41" t="s">
        <v>224</v>
      </c>
      <c r="D41" t="s">
        <v>224</v>
      </c>
      <c r="E41" t="s">
        <v>224</v>
      </c>
      <c r="G41" s="77">
        <v>0</v>
      </c>
      <c r="H41" s="77">
        <v>0</v>
      </c>
      <c r="I41" s="77">
        <v>0</v>
      </c>
      <c r="J41" s="78">
        <v>0</v>
      </c>
      <c r="K41" s="78">
        <v>0</v>
      </c>
    </row>
    <row r="42" spans="2:11">
      <c r="B42" s="79" t="s">
        <v>273</v>
      </c>
      <c r="C42" s="16"/>
      <c r="D42" s="16"/>
      <c r="G42" s="81">
        <v>0</v>
      </c>
      <c r="I42" s="81">
        <v>0</v>
      </c>
      <c r="J42" s="80">
        <v>0</v>
      </c>
      <c r="K42" s="80">
        <v>0</v>
      </c>
    </row>
    <row r="43" spans="2:11">
      <c r="B43" t="s">
        <v>224</v>
      </c>
      <c r="C43" t="s">
        <v>224</v>
      </c>
      <c r="D43" t="s">
        <v>224</v>
      </c>
      <c r="E43" t="s">
        <v>224</v>
      </c>
      <c r="G43" s="77">
        <v>0</v>
      </c>
      <c r="H43" s="77">
        <v>0</v>
      </c>
      <c r="I43" s="77">
        <v>0</v>
      </c>
      <c r="J43" s="78">
        <v>0</v>
      </c>
      <c r="K43" s="78">
        <v>0</v>
      </c>
    </row>
    <row r="44" spans="2:11">
      <c r="B44" t="s">
        <v>231</v>
      </c>
      <c r="C44" s="16"/>
      <c r="D44" s="16"/>
    </row>
    <row r="45" spans="2:11">
      <c r="B45" t="s">
        <v>265</v>
      </c>
      <c r="C45" s="16"/>
      <c r="D45" s="16"/>
    </row>
    <row r="46" spans="2:11">
      <c r="B46" t="s">
        <v>266</v>
      </c>
      <c r="C46" s="16"/>
      <c r="D46" s="16"/>
    </row>
    <row r="47" spans="2:11">
      <c r="B47" t="s">
        <v>267</v>
      </c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</row>
    <row r="6" spans="2:7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78" ht="26.25" customHeight="1">
      <c r="B7" s="95" t="s">
        <v>145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204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571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224</v>
      </c>
      <c r="C14" t="s">
        <v>224</v>
      </c>
      <c r="D14" s="16"/>
      <c r="E14" t="s">
        <v>224</v>
      </c>
      <c r="H14" s="77">
        <v>0</v>
      </c>
      <c r="I14" t="s">
        <v>224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572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224</v>
      </c>
      <c r="C16" t="s">
        <v>224</v>
      </c>
      <c r="D16" s="16"/>
      <c r="E16" t="s">
        <v>224</v>
      </c>
      <c r="H16" s="77">
        <v>0</v>
      </c>
      <c r="I16" t="s">
        <v>224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573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574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224</v>
      </c>
      <c r="C19" t="s">
        <v>224</v>
      </c>
      <c r="D19" s="16"/>
      <c r="E19" t="s">
        <v>224</v>
      </c>
      <c r="H19" s="77">
        <v>0</v>
      </c>
      <c r="I19" t="s">
        <v>224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575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224</v>
      </c>
      <c r="C21" t="s">
        <v>224</v>
      </c>
      <c r="D21" s="16"/>
      <c r="E21" t="s">
        <v>224</v>
      </c>
      <c r="H21" s="77">
        <v>0</v>
      </c>
      <c r="I21" t="s">
        <v>224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576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224</v>
      </c>
      <c r="C23" t="s">
        <v>224</v>
      </c>
      <c r="D23" s="16"/>
      <c r="E23" t="s">
        <v>224</v>
      </c>
      <c r="H23" s="77">
        <v>0</v>
      </c>
      <c r="I23" t="s">
        <v>224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577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224</v>
      </c>
      <c r="C25" t="s">
        <v>224</v>
      </c>
      <c r="D25" s="16"/>
      <c r="E25" t="s">
        <v>224</v>
      </c>
      <c r="H25" s="77">
        <v>0</v>
      </c>
      <c r="I25" t="s">
        <v>224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229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571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224</v>
      </c>
      <c r="C28" t="s">
        <v>224</v>
      </c>
      <c r="D28" s="16"/>
      <c r="E28" t="s">
        <v>224</v>
      </c>
      <c r="H28" s="77">
        <v>0</v>
      </c>
      <c r="I28" t="s">
        <v>224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572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224</v>
      </c>
      <c r="C30" t="s">
        <v>224</v>
      </c>
      <c r="D30" s="16"/>
      <c r="E30" t="s">
        <v>224</v>
      </c>
      <c r="H30" s="77">
        <v>0</v>
      </c>
      <c r="I30" t="s">
        <v>224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573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574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224</v>
      </c>
      <c r="C33" t="s">
        <v>224</v>
      </c>
      <c r="D33" s="16"/>
      <c r="E33" t="s">
        <v>224</v>
      </c>
      <c r="H33" s="77">
        <v>0</v>
      </c>
      <c r="I33" t="s">
        <v>224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575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224</v>
      </c>
      <c r="C35" t="s">
        <v>224</v>
      </c>
      <c r="D35" s="16"/>
      <c r="E35" t="s">
        <v>224</v>
      </c>
      <c r="H35" s="77">
        <v>0</v>
      </c>
      <c r="I35" t="s">
        <v>224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576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224</v>
      </c>
      <c r="C37" t="s">
        <v>224</v>
      </c>
      <c r="D37" s="16"/>
      <c r="E37" t="s">
        <v>224</v>
      </c>
      <c r="H37" s="77">
        <v>0</v>
      </c>
      <c r="I37" t="s">
        <v>224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577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224</v>
      </c>
      <c r="C39" t="s">
        <v>224</v>
      </c>
      <c r="D39" s="16"/>
      <c r="E39" t="s">
        <v>224</v>
      </c>
      <c r="H39" s="77">
        <v>0</v>
      </c>
      <c r="I39" t="s">
        <v>224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231</v>
      </c>
      <c r="D40" s="16"/>
    </row>
    <row r="41" spans="2:17">
      <c r="B41" t="s">
        <v>265</v>
      </c>
      <c r="D41" s="16"/>
    </row>
    <row r="42" spans="2:17">
      <c r="B42" t="s">
        <v>266</v>
      </c>
      <c r="D42" s="16"/>
    </row>
    <row r="43" spans="2:17">
      <c r="B43" t="s">
        <v>267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44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6" spans="2:60">
      <c r="B6" s="2"/>
      <c r="C6" s="2"/>
    </row>
    <row r="7" spans="2:60" ht="26.25" customHeight="1">
      <c r="B7" s="95" t="s">
        <v>146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7"/>
      <c r="N11" s="75">
        <v>0</v>
      </c>
      <c r="O11" s="7"/>
      <c r="P11" s="75">
        <v>0</v>
      </c>
      <c r="Q11" s="76">
        <v>0</v>
      </c>
      <c r="R11" s="76">
        <v>0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204</v>
      </c>
      <c r="I12" s="81">
        <v>0</v>
      </c>
      <c r="M12" s="80">
        <v>0</v>
      </c>
      <c r="N12" s="81">
        <v>0</v>
      </c>
      <c r="P12" s="81">
        <v>0</v>
      </c>
      <c r="Q12" s="80">
        <v>0</v>
      </c>
      <c r="R12" s="80">
        <v>0</v>
      </c>
    </row>
    <row r="13" spans="2:60">
      <c r="B13" s="79" t="s">
        <v>631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224</v>
      </c>
      <c r="D14" t="s">
        <v>224</v>
      </c>
      <c r="F14" t="s">
        <v>224</v>
      </c>
      <c r="I14" s="77">
        <v>0</v>
      </c>
      <c r="J14" t="s">
        <v>224</v>
      </c>
      <c r="K14" t="s">
        <v>224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632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224</v>
      </c>
      <c r="D16" t="s">
        <v>224</v>
      </c>
      <c r="F16" t="s">
        <v>224</v>
      </c>
      <c r="I16" s="77">
        <v>0</v>
      </c>
      <c r="J16" t="s">
        <v>224</v>
      </c>
      <c r="K16" t="s">
        <v>224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633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224</v>
      </c>
      <c r="D18" t="s">
        <v>224</v>
      </c>
      <c r="F18" t="s">
        <v>224</v>
      </c>
      <c r="I18" s="77">
        <v>0</v>
      </c>
      <c r="J18" t="s">
        <v>224</v>
      </c>
      <c r="K18" t="s">
        <v>224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634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224</v>
      </c>
      <c r="D20" t="s">
        <v>224</v>
      </c>
      <c r="F20" t="s">
        <v>224</v>
      </c>
      <c r="I20" s="77">
        <v>0</v>
      </c>
      <c r="J20" t="s">
        <v>224</v>
      </c>
      <c r="K20" t="s">
        <v>224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635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224</v>
      </c>
      <c r="D22" t="s">
        <v>224</v>
      </c>
      <c r="F22" t="s">
        <v>224</v>
      </c>
      <c r="I22" s="77">
        <v>0</v>
      </c>
      <c r="J22" t="s">
        <v>224</v>
      </c>
      <c r="K22" t="s">
        <v>224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636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637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224</v>
      </c>
      <c r="D25" t="s">
        <v>224</v>
      </c>
      <c r="F25" t="s">
        <v>224</v>
      </c>
      <c r="I25" s="77">
        <v>0</v>
      </c>
      <c r="J25" t="s">
        <v>224</v>
      </c>
      <c r="K25" t="s">
        <v>224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638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224</v>
      </c>
      <c r="D27" t="s">
        <v>224</v>
      </c>
      <c r="F27" t="s">
        <v>224</v>
      </c>
      <c r="I27" s="77">
        <v>0</v>
      </c>
      <c r="J27" t="s">
        <v>224</v>
      </c>
      <c r="K27" t="s">
        <v>224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639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224</v>
      </c>
      <c r="D29" t="s">
        <v>224</v>
      </c>
      <c r="F29" t="s">
        <v>224</v>
      </c>
      <c r="I29" s="77">
        <v>0</v>
      </c>
      <c r="J29" t="s">
        <v>224</v>
      </c>
      <c r="K29" t="s">
        <v>224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640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224</v>
      </c>
      <c r="D31" t="s">
        <v>224</v>
      </c>
      <c r="F31" t="s">
        <v>224</v>
      </c>
      <c r="I31" s="77">
        <v>0</v>
      </c>
      <c r="J31" t="s">
        <v>224</v>
      </c>
      <c r="K31" t="s">
        <v>224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229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641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224</v>
      </c>
      <c r="D34" t="s">
        <v>224</v>
      </c>
      <c r="F34" t="s">
        <v>224</v>
      </c>
      <c r="I34" s="77">
        <v>0</v>
      </c>
      <c r="J34" t="s">
        <v>224</v>
      </c>
      <c r="K34" t="s">
        <v>224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633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224</v>
      </c>
      <c r="D36" t="s">
        <v>224</v>
      </c>
      <c r="F36" t="s">
        <v>224</v>
      </c>
      <c r="I36" s="77">
        <v>0</v>
      </c>
      <c r="J36" t="s">
        <v>224</v>
      </c>
      <c r="K36" t="s">
        <v>224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634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224</v>
      </c>
      <c r="D38" t="s">
        <v>224</v>
      </c>
      <c r="F38" t="s">
        <v>224</v>
      </c>
      <c r="I38" s="77">
        <v>0</v>
      </c>
      <c r="J38" t="s">
        <v>224</v>
      </c>
      <c r="K38" t="s">
        <v>224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640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224</v>
      </c>
      <c r="D40" t="s">
        <v>224</v>
      </c>
      <c r="F40" t="s">
        <v>224</v>
      </c>
      <c r="I40" s="77">
        <v>0</v>
      </c>
      <c r="J40" t="s">
        <v>224</v>
      </c>
      <c r="K40" t="s">
        <v>224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231</v>
      </c>
    </row>
    <row r="42" spans="2:18">
      <c r="B42" t="s">
        <v>265</v>
      </c>
    </row>
    <row r="43" spans="2:18">
      <c r="B43" t="s">
        <v>266</v>
      </c>
    </row>
    <row r="44" spans="2:18">
      <c r="B44" t="s">
        <v>267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</row>
    <row r="5" spans="2:64">
      <c r="B5" s="2"/>
    </row>
    <row r="7" spans="2:64" ht="26.25" customHeight="1">
      <c r="B7" s="95" t="s">
        <v>153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204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583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224</v>
      </c>
      <c r="C14" t="s">
        <v>224</v>
      </c>
      <c r="E14" t="s">
        <v>224</v>
      </c>
      <c r="G14" s="77">
        <v>0</v>
      </c>
      <c r="H14" t="s">
        <v>224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584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224</v>
      </c>
      <c r="C16" t="s">
        <v>224</v>
      </c>
      <c r="E16" t="s">
        <v>224</v>
      </c>
      <c r="G16" s="77">
        <v>0</v>
      </c>
      <c r="H16" t="s">
        <v>224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642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224</v>
      </c>
      <c r="C18" t="s">
        <v>224</v>
      </c>
      <c r="E18" t="s">
        <v>224</v>
      </c>
      <c r="G18" s="77">
        <v>0</v>
      </c>
      <c r="H18" t="s">
        <v>224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643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224</v>
      </c>
      <c r="C20" t="s">
        <v>224</v>
      </c>
      <c r="E20" t="s">
        <v>224</v>
      </c>
      <c r="G20" s="77">
        <v>0</v>
      </c>
      <c r="H20" t="s">
        <v>224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273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224</v>
      </c>
      <c r="C22" t="s">
        <v>224</v>
      </c>
      <c r="E22" t="s">
        <v>224</v>
      </c>
      <c r="G22" s="77">
        <v>0</v>
      </c>
      <c r="H22" t="s">
        <v>224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229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224</v>
      </c>
      <c r="C24" t="s">
        <v>224</v>
      </c>
      <c r="E24" t="s">
        <v>224</v>
      </c>
      <c r="G24" s="77">
        <v>0</v>
      </c>
      <c r="H24" t="s">
        <v>224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231</v>
      </c>
    </row>
    <row r="26" spans="2:15">
      <c r="B26" t="s">
        <v>265</v>
      </c>
    </row>
    <row r="27" spans="2:15">
      <c r="B27" t="s">
        <v>266</v>
      </c>
    </row>
    <row r="28" spans="2:15">
      <c r="B28" t="s">
        <v>267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5" spans="2:55">
      <c r="B5" s="2"/>
    </row>
    <row r="7" spans="2:55" ht="26.25" customHeight="1">
      <c r="B7" s="95" t="s">
        <v>156</v>
      </c>
      <c r="C7" s="96"/>
      <c r="D7" s="96"/>
      <c r="E7" s="96"/>
      <c r="F7" s="96"/>
      <c r="G7" s="96"/>
      <c r="H7" s="96"/>
      <c r="I7" s="96"/>
      <c r="J7" s="97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204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644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224</v>
      </c>
      <c r="E14" s="78">
        <v>0</v>
      </c>
      <c r="F14" t="s">
        <v>224</v>
      </c>
      <c r="G14" s="77">
        <v>0</v>
      </c>
      <c r="H14" s="78">
        <v>0</v>
      </c>
      <c r="I14" s="78">
        <v>0</v>
      </c>
    </row>
    <row r="15" spans="2:55">
      <c r="B15" s="79" t="s">
        <v>645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224</v>
      </c>
      <c r="E16" s="78">
        <v>0</v>
      </c>
      <c r="F16" t="s">
        <v>224</v>
      </c>
      <c r="G16" s="77">
        <v>0</v>
      </c>
      <c r="H16" s="78">
        <v>0</v>
      </c>
      <c r="I16" s="78">
        <v>0</v>
      </c>
    </row>
    <row r="17" spans="2:9">
      <c r="B17" s="79" t="s">
        <v>229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644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224</v>
      </c>
      <c r="E19" s="78">
        <v>0</v>
      </c>
      <c r="F19" t="s">
        <v>224</v>
      </c>
      <c r="G19" s="77">
        <v>0</v>
      </c>
      <c r="H19" s="78">
        <v>0</v>
      </c>
      <c r="I19" s="78">
        <v>0</v>
      </c>
    </row>
    <row r="20" spans="2:9">
      <c r="B20" s="79" t="s">
        <v>645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224</v>
      </c>
      <c r="E21" s="78">
        <v>0</v>
      </c>
      <c r="F21" t="s">
        <v>224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7" spans="2:60" ht="26.25" customHeight="1">
      <c r="B7" s="95" t="s">
        <v>162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204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224</v>
      </c>
      <c r="D13" t="s">
        <v>224</v>
      </c>
      <c r="E13" s="19"/>
      <c r="F13" s="78">
        <v>0</v>
      </c>
      <c r="G13" t="s">
        <v>224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229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224</v>
      </c>
      <c r="D15" t="s">
        <v>224</v>
      </c>
      <c r="E15" s="19"/>
      <c r="F15" s="78">
        <v>0</v>
      </c>
      <c r="G15" t="s">
        <v>224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5" spans="2:60">
      <c r="B5" s="2"/>
    </row>
    <row r="7" spans="2:60" ht="26.25" customHeight="1">
      <c r="B7" s="95" t="s">
        <v>167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0</v>
      </c>
      <c r="I11" s="75">
        <v>13240.857987175001</v>
      </c>
      <c r="J11" s="76">
        <v>1</v>
      </c>
      <c r="K11" s="76">
        <v>2.8000000000000001E-2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204</v>
      </c>
      <c r="C12" s="15"/>
      <c r="D12" s="15"/>
      <c r="E12" s="15"/>
      <c r="F12" s="15"/>
      <c r="G12" s="15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224</v>
      </c>
      <c r="C13" t="s">
        <v>224</v>
      </c>
      <c r="D13" t="s">
        <v>224</v>
      </c>
      <c r="E13" s="19"/>
      <c r="F13" s="78">
        <v>0</v>
      </c>
      <c r="G13" t="s">
        <v>224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229</v>
      </c>
      <c r="D14" s="19"/>
      <c r="E14" s="19"/>
      <c r="F14" s="19"/>
      <c r="G14" s="19"/>
      <c r="H14" s="80">
        <v>0</v>
      </c>
      <c r="I14" s="81">
        <v>13240.857987175001</v>
      </c>
      <c r="J14" s="80">
        <v>1</v>
      </c>
      <c r="K14" s="80">
        <v>2.8000000000000001E-2</v>
      </c>
    </row>
    <row r="15" spans="2:60">
      <c r="B15" t="s">
        <v>646</v>
      </c>
      <c r="C15" t="s">
        <v>647</v>
      </c>
      <c r="D15" t="s">
        <v>224</v>
      </c>
      <c r="E15" t="s">
        <v>520</v>
      </c>
      <c r="F15" s="78">
        <v>0</v>
      </c>
      <c r="G15" t="s">
        <v>203</v>
      </c>
      <c r="H15" s="78">
        <v>0</v>
      </c>
      <c r="I15" s="77">
        <v>1503.490658491</v>
      </c>
      <c r="J15" s="78">
        <v>0.1135</v>
      </c>
      <c r="K15" s="78">
        <v>3.2000000000000002E-3</v>
      </c>
    </row>
    <row r="16" spans="2:60">
      <c r="B16" t="s">
        <v>648</v>
      </c>
      <c r="C16" t="s">
        <v>649</v>
      </c>
      <c r="D16" t="s">
        <v>224</v>
      </c>
      <c r="E16" t="s">
        <v>520</v>
      </c>
      <c r="F16" s="78">
        <v>0</v>
      </c>
      <c r="G16" t="s">
        <v>110</v>
      </c>
      <c r="H16" s="78">
        <v>0</v>
      </c>
      <c r="I16" s="77">
        <v>1.363944E-3</v>
      </c>
      <c r="J16" s="78">
        <v>0</v>
      </c>
      <c r="K16" s="78">
        <v>0</v>
      </c>
    </row>
    <row r="17" spans="2:11">
      <c r="B17" t="s">
        <v>650</v>
      </c>
      <c r="C17" t="s">
        <v>651</v>
      </c>
      <c r="D17" t="s">
        <v>224</v>
      </c>
      <c r="E17" t="s">
        <v>520</v>
      </c>
      <c r="F17" s="78">
        <v>0</v>
      </c>
      <c r="G17" t="s">
        <v>106</v>
      </c>
      <c r="H17" s="78">
        <v>0</v>
      </c>
      <c r="I17" s="77">
        <v>11737.36596474</v>
      </c>
      <c r="J17" s="78">
        <v>0.88649999999999995</v>
      </c>
      <c r="K17" s="78">
        <v>2.4799999999999999E-2</v>
      </c>
    </row>
    <row r="18" spans="2:11">
      <c r="D18" s="19"/>
      <c r="E18" s="19"/>
      <c r="F18" s="19"/>
      <c r="G18" s="19"/>
      <c r="H18" s="19"/>
    </row>
    <row r="19" spans="2:11">
      <c r="D19" s="19"/>
      <c r="E19" s="19"/>
      <c r="F19" s="19"/>
      <c r="G19" s="19"/>
      <c r="H19" s="19"/>
    </row>
    <row r="20" spans="2:11">
      <c r="D20" s="19"/>
      <c r="E20" s="19"/>
      <c r="F20" s="19"/>
      <c r="G20" s="19"/>
      <c r="H20" s="19"/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</row>
    <row r="5" spans="2:17">
      <c r="B5" s="2"/>
    </row>
    <row r="7" spans="2:17" ht="26.25" customHeight="1">
      <c r="B7" s="95" t="s">
        <v>169</v>
      </c>
      <c r="C7" s="96"/>
      <c r="D7" s="96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204</v>
      </c>
      <c r="C12" s="81">
        <v>0</v>
      </c>
    </row>
    <row r="13" spans="2:17">
      <c r="B13" t="s">
        <v>224</v>
      </c>
      <c r="C13" s="77">
        <v>0</v>
      </c>
    </row>
    <row r="14" spans="2:17">
      <c r="B14" s="79" t="s">
        <v>229</v>
      </c>
      <c r="C14" s="81">
        <v>0</v>
      </c>
    </row>
    <row r="15" spans="2:17">
      <c r="B15" t="s">
        <v>224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95" t="s">
        <v>173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204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269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224</v>
      </c>
      <c r="C14" t="s">
        <v>224</v>
      </c>
      <c r="D14" t="s">
        <v>224</v>
      </c>
      <c r="E14" t="s">
        <v>224</v>
      </c>
      <c r="H14" s="77">
        <v>0</v>
      </c>
      <c r="I14" t="s">
        <v>224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234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224</v>
      </c>
      <c r="C16" t="s">
        <v>224</v>
      </c>
      <c r="D16" t="s">
        <v>224</v>
      </c>
      <c r="E16" t="s">
        <v>224</v>
      </c>
      <c r="H16" s="77">
        <v>0</v>
      </c>
      <c r="I16" t="s">
        <v>224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270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224</v>
      </c>
      <c r="C18" t="s">
        <v>224</v>
      </c>
      <c r="D18" t="s">
        <v>224</v>
      </c>
      <c r="E18" t="s">
        <v>224</v>
      </c>
      <c r="H18" s="77">
        <v>0</v>
      </c>
      <c r="I18" t="s">
        <v>224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273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224</v>
      </c>
      <c r="C20" t="s">
        <v>224</v>
      </c>
      <c r="D20" t="s">
        <v>224</v>
      </c>
      <c r="E20" t="s">
        <v>224</v>
      </c>
      <c r="H20" s="77">
        <v>0</v>
      </c>
      <c r="I20" t="s">
        <v>224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229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271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224</v>
      </c>
      <c r="C23" t="s">
        <v>224</v>
      </c>
      <c r="D23" t="s">
        <v>224</v>
      </c>
      <c r="E23" t="s">
        <v>224</v>
      </c>
      <c r="H23" s="77">
        <v>0</v>
      </c>
      <c r="I23" t="s">
        <v>224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272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224</v>
      </c>
      <c r="C25" t="s">
        <v>224</v>
      </c>
      <c r="D25" t="s">
        <v>224</v>
      </c>
      <c r="E25" t="s">
        <v>224</v>
      </c>
      <c r="H25" s="77">
        <v>0</v>
      </c>
      <c r="I25" t="s">
        <v>224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231</v>
      </c>
      <c r="D26" s="16"/>
    </row>
    <row r="27" spans="2:16">
      <c r="B27" t="s">
        <v>265</v>
      </c>
      <c r="D27" s="16"/>
    </row>
    <row r="28" spans="2:16">
      <c r="B28" t="s">
        <v>267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95" t="s">
        <v>177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204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583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224</v>
      </c>
      <c r="C14" t="s">
        <v>224</v>
      </c>
      <c r="D14" t="s">
        <v>224</v>
      </c>
      <c r="E14" t="s">
        <v>224</v>
      </c>
      <c r="H14" s="77">
        <v>0</v>
      </c>
      <c r="I14" t="s">
        <v>224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584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224</v>
      </c>
      <c r="C16" t="s">
        <v>224</v>
      </c>
      <c r="D16" t="s">
        <v>224</v>
      </c>
      <c r="E16" t="s">
        <v>224</v>
      </c>
      <c r="H16" s="77">
        <v>0</v>
      </c>
      <c r="I16" t="s">
        <v>224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270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224</v>
      </c>
      <c r="C18" t="s">
        <v>224</v>
      </c>
      <c r="D18" t="s">
        <v>224</v>
      </c>
      <c r="E18" t="s">
        <v>224</v>
      </c>
      <c r="H18" s="77">
        <v>0</v>
      </c>
      <c r="I18" t="s">
        <v>224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273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224</v>
      </c>
      <c r="C20" t="s">
        <v>224</v>
      </c>
      <c r="D20" t="s">
        <v>224</v>
      </c>
      <c r="E20" t="s">
        <v>224</v>
      </c>
      <c r="H20" s="77">
        <v>0</v>
      </c>
      <c r="I20" t="s">
        <v>224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229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271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224</v>
      </c>
      <c r="C23" t="s">
        <v>224</v>
      </c>
      <c r="D23" t="s">
        <v>224</v>
      </c>
      <c r="E23" t="s">
        <v>224</v>
      </c>
      <c r="H23" s="77">
        <v>0</v>
      </c>
      <c r="I23" t="s">
        <v>224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272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224</v>
      </c>
      <c r="C25" t="s">
        <v>224</v>
      </c>
      <c r="D25" t="s">
        <v>224</v>
      </c>
      <c r="E25" t="s">
        <v>224</v>
      </c>
      <c r="H25" s="77">
        <v>0</v>
      </c>
      <c r="I25" t="s">
        <v>224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231</v>
      </c>
      <c r="D26" s="16"/>
    </row>
    <row r="27" spans="2:16">
      <c r="B27" t="s">
        <v>265</v>
      </c>
      <c r="D27" s="16"/>
    </row>
    <row r="28" spans="2:16">
      <c r="B28" t="s">
        <v>267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</row>
    <row r="5" spans="2:23">
      <c r="B5" s="2"/>
    </row>
    <row r="7" spans="2:23" ht="26.25" customHeight="1">
      <c r="B7" s="95" t="s">
        <v>179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204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583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224</v>
      </c>
      <c r="C14" t="s">
        <v>224</v>
      </c>
      <c r="D14" t="s">
        <v>224</v>
      </c>
      <c r="E14" t="s">
        <v>224</v>
      </c>
      <c r="F14" s="15"/>
      <c r="G14" s="15"/>
      <c r="H14" s="77">
        <v>0</v>
      </c>
      <c r="I14" t="s">
        <v>224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584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224</v>
      </c>
      <c r="C16" t="s">
        <v>224</v>
      </c>
      <c r="D16" t="s">
        <v>224</v>
      </c>
      <c r="E16" t="s">
        <v>224</v>
      </c>
      <c r="F16" s="15"/>
      <c r="G16" s="15"/>
      <c r="H16" s="77">
        <v>0</v>
      </c>
      <c r="I16" t="s">
        <v>224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270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224</v>
      </c>
      <c r="C18" t="s">
        <v>224</v>
      </c>
      <c r="D18" t="s">
        <v>224</v>
      </c>
      <c r="E18" t="s">
        <v>224</v>
      </c>
      <c r="F18" s="15"/>
      <c r="G18" s="15"/>
      <c r="H18" s="77">
        <v>0</v>
      </c>
      <c r="I18" t="s">
        <v>224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273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224</v>
      </c>
      <c r="C20" t="s">
        <v>224</v>
      </c>
      <c r="D20" t="s">
        <v>224</v>
      </c>
      <c r="E20" t="s">
        <v>224</v>
      </c>
      <c r="F20" s="15"/>
      <c r="G20" s="15"/>
      <c r="H20" s="77">
        <v>0</v>
      </c>
      <c r="I20" t="s">
        <v>224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229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271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224</v>
      </c>
      <c r="C23" t="s">
        <v>224</v>
      </c>
      <c r="D23" t="s">
        <v>224</v>
      </c>
      <c r="E23" t="s">
        <v>224</v>
      </c>
      <c r="H23" s="77">
        <v>0</v>
      </c>
      <c r="I23" t="s">
        <v>224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272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224</v>
      </c>
      <c r="C25" t="s">
        <v>224</v>
      </c>
      <c r="D25" t="s">
        <v>224</v>
      </c>
      <c r="E25" t="s">
        <v>224</v>
      </c>
      <c r="H25" s="77">
        <v>0</v>
      </c>
      <c r="I25" t="s">
        <v>224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231</v>
      </c>
      <c r="D26" s="16"/>
    </row>
    <row r="27" spans="2:23">
      <c r="B27" t="s">
        <v>265</v>
      </c>
      <c r="D27" s="16"/>
    </row>
    <row r="28" spans="2:23">
      <c r="B28" t="s">
        <v>266</v>
      </c>
      <c r="D28" s="16"/>
    </row>
    <row r="29" spans="2:23">
      <c r="B29" t="s">
        <v>267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r1 xmlns="1ca4df27-5183-4bee-9dbd-0c46c9c4aa40" xsi:nil="true"/>
    <isFileInUse xmlns="1ca4df27-5183-4bee-9dbd-0c46c9c4aa40">true</isFileInUse>
    <PublishingExpirationDate xmlns="http://schemas.microsoft.com/sharepoint/v3" xsi:nil="true"/>
    <PublishingStartDate xmlns="http://schemas.microsoft.com/sharepoint/v3" xsi:nil="true"/>
    <IsAccessible xmlns="1ca4df27-5183-4bee-9dbd-0c46c9c4aa40">כן</IsAccessible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A795377A-D958-4BBC-AB32-B4259D37060E}"/>
</file>

<file path=customXml/itemProps2.xml><?xml version="1.0" encoding="utf-8"?>
<ds:datastoreItem xmlns:ds="http://schemas.openxmlformats.org/officeDocument/2006/customXml" ds:itemID="{89D56FB1-98CC-49D5-A4A2-E276237A1867}"/>
</file>

<file path=customXml/itemProps3.xml><?xml version="1.0" encoding="utf-8"?>
<ds:datastoreItem xmlns:ds="http://schemas.openxmlformats.org/officeDocument/2006/customXml" ds:itemID="{4EFAF604-0C37-4571-B1D4-FC10084A1E4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Yuli</dc:creator>
  <cp:lastModifiedBy>אינסה קלאוז</cp:lastModifiedBy>
  <dcterms:created xsi:type="dcterms:W3CDTF">2015-11-10T09:34:27Z</dcterms:created>
  <dcterms:modified xsi:type="dcterms:W3CDTF">2024-01-14T06:11:49Z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</Properties>
</file>