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1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3" i="1" l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20" i="2"/>
  <c r="L19" i="2"/>
  <c r="L18" i="2"/>
  <c r="L17" i="2"/>
  <c r="L16" i="2"/>
  <c r="L15" i="2"/>
  <c r="L14" i="2"/>
  <c r="L13" i="2"/>
  <c r="L12" i="2"/>
  <c r="L11" i="2"/>
  <c r="K17" i="2"/>
  <c r="K16" i="2"/>
  <c r="K15" i="2"/>
  <c r="K14" i="2"/>
  <c r="K13" i="2"/>
  <c r="K12" i="2"/>
  <c r="K11" i="2"/>
  <c r="J11" i="2"/>
  <c r="J12" i="2"/>
  <c r="J13" i="2"/>
  <c r="J14" i="2"/>
  <c r="I11" i="6" l="1"/>
  <c r="I12" i="6"/>
  <c r="I13" i="6"/>
  <c r="N25" i="6"/>
  <c r="J25" i="6"/>
  <c r="L25" i="6"/>
</calcChain>
</file>

<file path=xl/sharedStrings.xml><?xml version="1.0" encoding="utf-8"?>
<sst xmlns="http://schemas.openxmlformats.org/spreadsheetml/2006/main" count="3097" uniqueCount="643">
  <si>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</si>
  <si>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</si>
  <si>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</si>
  <si>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</si>
  <si>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</si>
  <si>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</si>
  <si>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</si>
  <si>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</si>
  <si>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</si>
  <si>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</si>
  <si>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</si>
  <si>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</si>
  <si>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</si>
  <si>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</si>
  <si>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</si>
  <si>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</si>
  <si>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</si>
  <si>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</si>
  <si>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</si>
  <si>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</si>
  <si>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</si>
  <si>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</si>
  <si>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</si>
  <si>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</si>
  <si>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</si>
  <si>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</si>
  <si>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</si>
  <si>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</si>
  <si>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</si>
  <si>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</si>
  <si>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</si>
  <si>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</si>
  <si>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</si>
  <si>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</si>
  <si>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</si>
  <si>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</si>
  <si>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</si>
  <si>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</si>
  <si>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</si>
  <si>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</si>
  <si>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</si>
  <si>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</si>
  <si>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</si>
  <si>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</si>
  <si>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</si>
  <si>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</si>
  <si>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</si>
  <si>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</si>
  <si>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</si>
  <si>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</si>
  <si>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</si>
  <si>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</si>
  <si>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</si>
  <si>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</si>
  <si>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</si>
  <si>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</si>
  <si>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</si>
  <si>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</si>
  <si>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</si>
  <si>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</si>
  <si>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</si>
  <si>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</si>
  <si>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</si>
  <si>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</si>
  <si>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</si>
  <si>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</si>
  <si>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</si>
  <si>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</si>
  <si>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</si>
  <si>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</si>
  <si>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</si>
  <si>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</si>
  <si>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</si>
  <si>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</si>
  <si>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</si>
  <si>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</si>
  <si>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</si>
  <si>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</si>
  <si>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</si>
  <si>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</si>
  <si>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</si>
  <si>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</si>
  <si>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</si>
  <si>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</si>
  <si>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</si>
  <si>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</si>
  <si>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</si>
  <si>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</si>
  <si>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</si>
  <si>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</si>
  <si>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</si>
  <si>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</si>
  <si>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</si>
  <si>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</si>
  <si>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</si>
  <si>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</si>
  <si>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</si>
  <si>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</si>
  <si>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</si>
  <si>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</si>
  <si>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</si>
  <si>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</si>
  <si>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</si>
  <si>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</si>
  <si>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</si>
  <si>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</si>
  <si>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</si>
  <si>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</si>
  <si>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</si>
  <si>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</si>
  <si>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</si>
  <si>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</si>
  <si>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</si>
  <si>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</si>
  <si>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</si>
  <si>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</si>
  <si>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</si>
  <si>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</si>
  <si>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</si>
  <si>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</si>
  <si>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</si>
  <si>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</si>
  <si>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</si>
  <si>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</si>
  <si>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</si>
  <si>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</si>
  <si>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</si>
  <si>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</si>
  <si>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</si>
  <si>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</si>
  <si>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</si>
  <si>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</si>
  <si>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</si>
  <si>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</si>
  <si>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</si>
  <si>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</si>
  <si>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</si>
  <si>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</si>
  <si>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</si>
  <si>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</si>
  <si>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</si>
  <si>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</si>
  <si>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</si>
  <si>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</si>
  <si>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</si>
  <si>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</si>
  <si>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</si>
  <si>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</si>
  <si>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</si>
  <si>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</si>
  <si>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</si>
  <si>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</si>
  <si>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</si>
  <si>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</si>
  <si>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</si>
  <si>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</si>
  <si>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</si>
  <si>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</si>
  <si>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</si>
  <si>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</si>
  <si>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</si>
  <si>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</si>
  <si>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</si>
  <si>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</si>
  <si>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</si>
  <si>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</si>
  <si>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</si>
  <si>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</si>
  <si>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</si>
  <si>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</si>
  <si>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</si>
  <si>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</si>
  <si>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</si>
  <si>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</si>
  <si>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</si>
  <si>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</si>
  <si>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</si>
  <si>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</si>
  <si>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</si>
  <si>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</si>
  <si>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</si>
  <si>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</si>
  <si>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</si>
  <si>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</si>
  <si>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</si>
  <si>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</si>
  <si>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</si>
  <si>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</si>
  <si>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</si>
  <si>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</si>
  <si>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</si>
  <si>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</si>
  <si>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</si>
  <si>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</si>
  <si>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</si>
  <si>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</si>
  <si>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</si>
  <si>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31/12/2021</t>
  </si>
  <si>
    <t>אלטשולר שחם מניות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</si>
  <si>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</si>
  <si>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</si>
  <si>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</si>
  <si>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</si>
  <si>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</si>
  <si>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</si>
  <si>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</si>
  <si>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</si>
  <si>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</si>
  <si>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</si>
  <si>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</si>
  <si>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</si>
  <si>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</si>
  <si>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</si>
  <si>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דולר -20001(לקבל)- בנק מזרחי</t>
  </si>
  <si>
    <t>דולר הונג קונג-353- בנק מזרחי</t>
  </si>
  <si>
    <t>353- 20-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</si>
  <si>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</si>
  <si>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</si>
  <si>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</si>
  <si>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</si>
  <si>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</si>
  <si>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</si>
  <si>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</si>
  <si>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</si>
  <si>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</si>
  <si>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</si>
  <si>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</si>
  <si>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</si>
  <si>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</si>
  <si>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   1212- בנק ישראל- מק"מ</t>
  </si>
  <si>
    <t>8221210</t>
  </si>
  <si>
    <t>RF</t>
  </si>
  <si>
    <t>07/12/21</t>
  </si>
  <si>
    <t>סה"כ שחר</t>
  </si>
  <si>
    <t>ממשלתי 0324- האוצר - ממשלתית שקלית</t>
  </si>
  <si>
    <t>1130848</t>
  </si>
  <si>
    <t>30/11/21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</si>
  <si>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</si>
  <si>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</si>
  <si>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</si>
  <si>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</si>
  <si>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US TREASURY 0.125 30/06/22</t>
  </si>
  <si>
    <t>US912828ZX16</t>
  </si>
  <si>
    <t>Aaa</t>
  </si>
  <si>
    <t>Moodys</t>
  </si>
  <si>
    <t>02/02/21</t>
  </si>
  <si>
    <t>US TREASURY 0.125 30/09/22</t>
  </si>
  <si>
    <t>US91282CAN11</t>
  </si>
  <si>
    <t>01/12/21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</si>
  <si>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</si>
  <si>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</si>
  <si>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</si>
  <si>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</si>
  <si>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</si>
  <si>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</si>
  <si>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</si>
  <si>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</si>
  <si>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</si>
  <si>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</si>
  <si>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או.פי.סי אנרגיה- או.פי.סי אנרגיה</t>
  </si>
  <si>
    <t>1141571</t>
  </si>
  <si>
    <t>514401702</t>
  </si>
  <si>
    <t>אנרגיה</t>
  </si>
  <si>
    <t>פניקס    1- הפניקס</t>
  </si>
  <si>
    <t>767012</t>
  </si>
  <si>
    <t>520017450</t>
  </si>
  <si>
    <t>ביטוח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</si>
  <si>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</si>
  <si>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</si>
  <si>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</si>
  <si>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</si>
  <si>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</si>
  <si>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</si>
  <si>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</si>
  <si>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</si>
  <si>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</si>
  <si>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</si>
  <si>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</si>
  <si>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</si>
  <si>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</si>
  <si>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</si>
  <si>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פועלים- פועלים</t>
  </si>
  <si>
    <t>662577</t>
  </si>
  <si>
    <t>520000118</t>
  </si>
  <si>
    <t>איי.סי.אל- איי.סי.אל</t>
  </si>
  <si>
    <t>281014</t>
  </si>
  <si>
    <t>520027830</t>
  </si>
  <si>
    <t>כימיה, גומי ופלסטיק</t>
  </si>
  <si>
    <t>שפיר הנדסה ותעשיה בע"מ- שפיר הנדסה</t>
  </si>
  <si>
    <t>1133875</t>
  </si>
  <si>
    <t>514892801</t>
  </si>
  <si>
    <t>מתכת ומוצרי בניה</t>
  </si>
  <si>
    <t>אלוני חץ- אלוני חץ</t>
  </si>
  <si>
    <t>390013</t>
  </si>
  <si>
    <t>520038506</t>
  </si>
  <si>
    <t>נדלן מניב בישראל</t>
  </si>
  <si>
    <t>אמות- אמות</t>
  </si>
  <si>
    <t>1097278</t>
  </si>
  <si>
    <t>520026683</t>
  </si>
  <si>
    <t>ביג- ביג</t>
  </si>
  <si>
    <t>513623314</t>
  </si>
  <si>
    <t>מליסרון- מליסרון</t>
  </si>
  <si>
    <t>323014</t>
  </si>
  <si>
    <t>520037789</t>
  </si>
  <si>
    <t>עזריאלי קבוצה- קבוצת עזריאלי</t>
  </si>
  <si>
    <t>1119478</t>
  </si>
  <si>
    <t>510960719</t>
  </si>
  <si>
    <t>שופרסל- שופרסל</t>
  </si>
  <si>
    <t>777037</t>
  </si>
  <si>
    <t>520022732</t>
  </si>
  <si>
    <t>רשתות שיווק</t>
  </si>
  <si>
    <t>סה"כ תל אביב 90</t>
  </si>
  <si>
    <t>דניה סיבוס- דניה סיבוס</t>
  </si>
  <si>
    <t>1173137</t>
  </si>
  <si>
    <t>512569237</t>
  </si>
  <si>
    <t>בנייה</t>
  </si>
  <si>
    <t>אלקו- אלקו</t>
  </si>
  <si>
    <t>694034</t>
  </si>
  <si>
    <t>520025370</t>
  </si>
  <si>
    <t>השקעה ואחזקות</t>
  </si>
  <si>
    <t>מספנות ישראל- מספנות ישראל</t>
  </si>
  <si>
    <t>1168533</t>
  </si>
  <si>
    <t>516084753</t>
  </si>
  <si>
    <t>דלק רכב- דלק רכב</t>
  </si>
  <si>
    <t>829010</t>
  </si>
  <si>
    <t>520033291</t>
  </si>
  <si>
    <t>מסחר</t>
  </si>
  <si>
    <t>אינרום- אינרום בניה</t>
  </si>
  <si>
    <t>1132356</t>
  </si>
  <si>
    <t>515001659</t>
  </si>
  <si>
    <t>לוינשטין נכסים- לוינשטין נכסים</t>
  </si>
  <si>
    <t>1119080</t>
  </si>
  <si>
    <t>511134298</t>
  </si>
  <si>
    <t>ריט 1- ריט1</t>
  </si>
  <si>
    <t>1098920</t>
  </si>
  <si>
    <t>513821488</t>
  </si>
  <si>
    <t>דלתא מותגים- דלתא מותגים</t>
  </si>
  <si>
    <t>1173699</t>
  </si>
  <si>
    <t>516250107</t>
  </si>
  <si>
    <t>פוקס- פוקס</t>
  </si>
  <si>
    <t>1087022</t>
  </si>
  <si>
    <t>512157603</t>
  </si>
  <si>
    <t>פרשמרקט- פרשמרקט</t>
  </si>
  <si>
    <t>1157833</t>
  </si>
  <si>
    <t>513226050</t>
  </si>
  <si>
    <t>ריטיילורס- ריטיילורס</t>
  </si>
  <si>
    <t>1175488</t>
  </si>
  <si>
    <t>514211457</t>
  </si>
  <si>
    <t>רמי לוי- רמי לוי</t>
  </si>
  <si>
    <t>1104249</t>
  </si>
  <si>
    <t>513770669</t>
  </si>
  <si>
    <t>חילן- חילן</t>
  </si>
  <si>
    <t>1084698</t>
  </si>
  <si>
    <t>520039942</t>
  </si>
  <si>
    <t>שרותי מידע</t>
  </si>
  <si>
    <t>ישראכרט- ישראכרט</t>
  </si>
  <si>
    <t>1157403</t>
  </si>
  <si>
    <t>510706153</t>
  </si>
  <si>
    <t>שרותים פיננסים</t>
  </si>
  <si>
    <t>סה"כ מניות היתר</t>
  </si>
  <si>
    <t>נאוי- נאוי</t>
  </si>
  <si>
    <t>208017</t>
  </si>
  <si>
    <t>520036070</t>
  </si>
  <si>
    <t>אשראי חוץ בנקאי</t>
  </si>
  <si>
    <t>פננטפארק- פננטפארק</t>
  </si>
  <si>
    <t>1142405</t>
  </si>
  <si>
    <t>1504619</t>
  </si>
  <si>
    <t>יעקובי קבוצה- יעקובי קבוצה</t>
  </si>
  <si>
    <t>1142421</t>
  </si>
  <si>
    <t>514010081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</si>
  <si>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</si>
  <si>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</si>
  <si>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</si>
  <si>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</si>
  <si>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</si>
  <si>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</si>
  <si>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כלל משקאות- כלל משקאות</t>
  </si>
  <si>
    <t>1147685</t>
  </si>
  <si>
    <t>515818524</t>
  </si>
  <si>
    <t>מזון</t>
  </si>
  <si>
    <t>רב בריח- רב-בריח(08)</t>
  </si>
  <si>
    <t>1179993</t>
  </si>
  <si>
    <t>514160530</t>
  </si>
  <si>
    <t>וילאר- וילאר</t>
  </si>
  <si>
    <t>416016</t>
  </si>
  <si>
    <t>520038910</t>
  </si>
  <si>
    <t>גלובל כנפיים- גלובל כנפיים</t>
  </si>
  <si>
    <t>1141316</t>
  </si>
  <si>
    <t>513342444</t>
  </si>
  <si>
    <t>שרותים</t>
  </si>
  <si>
    <t>הולמס פלייס- הולמס פלייס</t>
  </si>
  <si>
    <t>1142587</t>
  </si>
  <si>
    <t>512466723</t>
  </si>
  <si>
    <t>סה"כ call 001 אופציות</t>
  </si>
  <si>
    <t>WIX -  WIX.COM- WIX.COM</t>
  </si>
  <si>
    <t>IL0011301780</t>
  </si>
  <si>
    <t>NASDAQ</t>
  </si>
  <si>
    <t>בלומברג</t>
  </si>
  <si>
    <t>2275</t>
  </si>
  <si>
    <t>Software &amp; Services</t>
  </si>
  <si>
    <t>BANK OF AMERICA - BAC- Bank of  America</t>
  </si>
  <si>
    <t>US0605051046</t>
  </si>
  <si>
    <t>NYSE</t>
  </si>
  <si>
    <t>2180</t>
  </si>
  <si>
    <t>Banks</t>
  </si>
  <si>
    <t>CITIGROUP- CITI GROUP</t>
  </si>
  <si>
    <t>US1729674242</t>
  </si>
  <si>
    <t>4170</t>
  </si>
  <si>
    <t>JPM - JP  MORGAN</t>
  </si>
  <si>
    <t>US46625H1005</t>
  </si>
  <si>
    <t>4809</t>
  </si>
  <si>
    <t>WELLS FARGO- WELLS FARGO</t>
  </si>
  <si>
    <t>US9497461015</t>
  </si>
  <si>
    <t>5085</t>
  </si>
  <si>
    <t>IWG PLC</t>
  </si>
  <si>
    <t>JE00BYVQYS01</t>
  </si>
  <si>
    <t>LSE</t>
  </si>
  <si>
    <t>5280</t>
  </si>
  <si>
    <t>Commercial &amp; Pro Services</t>
  </si>
  <si>
    <t>Herbalife Nutrition</t>
  </si>
  <si>
    <t>KYG4412G1010</t>
  </si>
  <si>
    <t>5271</t>
  </si>
  <si>
    <t>Consumer Durables &amp; Apparel</t>
  </si>
  <si>
    <t>SMSN LI - SAMSUNG</t>
  </si>
  <si>
    <t>US7960508882</t>
  </si>
  <si>
    <t>FWB</t>
  </si>
  <si>
    <t>5093</t>
  </si>
  <si>
    <t>Media</t>
  </si>
  <si>
    <t>ELOXX PHARMACEUTICALS-ELO</t>
  </si>
  <si>
    <t>US29014R1032</t>
  </si>
  <si>
    <t>4962</t>
  </si>
  <si>
    <t>Pharma &amp; Biotechnology</t>
  </si>
  <si>
    <t>LGI HOMES INC</t>
  </si>
  <si>
    <t>US50187T1060</t>
  </si>
  <si>
    <t>4803</t>
  </si>
  <si>
    <t>Real Estate</t>
  </si>
  <si>
    <t>Infineon Technologies</t>
  </si>
  <si>
    <t>DE0006231004</t>
  </si>
  <si>
    <t>5266</t>
  </si>
  <si>
    <t>Semiconductors &amp; Semicon Equip</t>
  </si>
  <si>
    <t>TSM - TAIWAN SEMICONDUCTOR- TAIWAN SEMI</t>
  </si>
  <si>
    <t>us8740391003</t>
  </si>
  <si>
    <t>5088</t>
  </si>
  <si>
    <t>MSFT -  MICROSOFT- MICROSOFT</t>
  </si>
  <si>
    <t>us5949181045</t>
  </si>
  <si>
    <t>5083</t>
  </si>
  <si>
    <t>SONY CORP- SONY CORP</t>
  </si>
  <si>
    <t>US8356993076</t>
  </si>
  <si>
    <t>4942</t>
  </si>
  <si>
    <t>Technology Hardware &amp; Equip</t>
  </si>
  <si>
    <t>סה"כ שמחקות מדדי מניות בישראל</t>
  </si>
  <si>
    <t>סה"כ שמחקות מדדי מניות בחו"ל</t>
  </si>
  <si>
    <t>MTF סל (SP500 (4A מנוטרלת מט"ח- מגדל קרנות נאמנות</t>
  </si>
  <si>
    <t>1150572</t>
  </si>
  <si>
    <t>511303661</t>
  </si>
  <si>
    <t>מניות</t>
  </si>
  <si>
    <t>מור סל NASDAQ 100 מנוטרלת מט"ח- מור קרנות נאמנות</t>
  </si>
  <si>
    <t>1165844</t>
  </si>
  <si>
    <t>514884485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</si>
  <si>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</si>
  <si>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</si>
  <si>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</si>
  <si>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</si>
  <si>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EWY - SOUTH KOREA- BlackRock</t>
  </si>
  <si>
    <t>US4642867729</t>
  </si>
  <si>
    <t>2235</t>
  </si>
  <si>
    <t>GLOBAL X COPPER- GLOBAL X</t>
  </si>
  <si>
    <t>US37954Y8306</t>
  </si>
  <si>
    <t>5099</t>
  </si>
  <si>
    <t>QQQQ - Nasdaq 100- INVESCO POWERSHARES</t>
  </si>
  <si>
    <t>US46090E1038</t>
  </si>
  <si>
    <t>1290</t>
  </si>
  <si>
    <t>CSI-KWEB CHINA</t>
  </si>
  <si>
    <t>US5007673065</t>
  </si>
  <si>
    <t>4868</t>
  </si>
  <si>
    <t>XLF - Financial Select- STATE STREET-SPDRS</t>
  </si>
  <si>
    <t>US81369Y6059</t>
  </si>
  <si>
    <t>4640</t>
  </si>
  <si>
    <t>VOO US_VANGUARD S&amp;P 500</t>
  </si>
  <si>
    <t>US9229083632</t>
  </si>
  <si>
    <t>4922</t>
  </si>
  <si>
    <t>סה"כ שמחקות מדדים אחרים</t>
  </si>
  <si>
    <t>סה"כ אג"ח ממשלתי</t>
  </si>
  <si>
    <t>סה"כ אגח קונצרני</t>
  </si>
  <si>
    <t>קסם KTF (A4) 500 S&amp;P מנוטרלת מט"ח- קסם קרנות נאמנות</t>
  </si>
  <si>
    <t>5122957</t>
  </si>
  <si>
    <t>510938608</t>
  </si>
  <si>
    <t>לא מדורג</t>
  </si>
  <si>
    <t>Alger Small Cap Focus Fund- ALGER SICAV</t>
  </si>
  <si>
    <t>LU1687262870</t>
  </si>
  <si>
    <t>5219</t>
  </si>
  <si>
    <t>ASHOKA INDIA OPPORTUNITIES</t>
  </si>
  <si>
    <t>IE00BH3N4915</t>
  </si>
  <si>
    <t>5223</t>
  </si>
  <si>
    <t>Comgest Growth Europe Opportunities</t>
  </si>
  <si>
    <t>IE00BHWQNN83</t>
  </si>
  <si>
    <t>4886</t>
  </si>
  <si>
    <t>COMGEST GROWTH JAPAN-YEN IA- Comgest</t>
  </si>
  <si>
    <t>IE00BQ1YBP44</t>
  </si>
  <si>
    <t>GemEQUITY E.Market USD</t>
  </si>
  <si>
    <t>FR0013246444</t>
  </si>
  <si>
    <t>4925</t>
  </si>
  <si>
    <t>HBMN Healthcare Investment AG</t>
  </si>
  <si>
    <t>CH0012627250</t>
  </si>
  <si>
    <t>4863</t>
  </si>
  <si>
    <t>HEPTAGON-FUTURE Equity fund</t>
  </si>
  <si>
    <t>IE00BYWKMJ85</t>
  </si>
  <si>
    <t>5189</t>
  </si>
  <si>
    <t>HEREFORD -BIN YUAN GREATER CHINA FUND- HEREFORD</t>
  </si>
  <si>
    <t>LU2200556392</t>
  </si>
  <si>
    <t>5309</t>
  </si>
  <si>
    <t>KOTAK FUNDS-IND-KOTIMAU</t>
  </si>
  <si>
    <t>LU0675383409</t>
  </si>
  <si>
    <t>4735</t>
  </si>
  <si>
    <t>LEGG MASON JAPAN-XA</t>
  </si>
  <si>
    <t>GB00B8JYLC77</t>
  </si>
  <si>
    <t>5243</t>
  </si>
  <si>
    <t>PRIMO MILLER OPPORTUNITY</t>
  </si>
  <si>
    <t>IE00BJMHLZ33</t>
  </si>
  <si>
    <t>Other</t>
  </si>
  <si>
    <t>Schroder International Selection Fund China</t>
  </si>
  <si>
    <t>LU2016214293</t>
  </si>
  <si>
    <t>5105</t>
  </si>
  <si>
    <t>SISF Greater China - SCGRCIZ LX</t>
  </si>
  <si>
    <t>LU1953148969</t>
  </si>
  <si>
    <t>Spyglass US Growth Fund</t>
  </si>
  <si>
    <t>IE00BK6SB820</t>
  </si>
  <si>
    <t>5222</t>
  </si>
  <si>
    <t>TRICLAE LX Equity FUND</t>
  </si>
  <si>
    <t>LU1687402393</t>
  </si>
  <si>
    <t>5187</t>
  </si>
  <si>
    <t>UBS LUX China</t>
  </si>
  <si>
    <t>LU1676119669</t>
  </si>
  <si>
    <t>920</t>
  </si>
  <si>
    <t>UTI INDIAN DYN Equity fund</t>
  </si>
  <si>
    <t>IE00BYPC7R45</t>
  </si>
  <si>
    <t>5199</t>
  </si>
  <si>
    <t>סה"כ כתבי אופציות בישראל</t>
  </si>
  <si>
    <t>אייספאק 1  אפ 1_10/12/2023- איי ספאק</t>
  </si>
  <si>
    <t>1179613</t>
  </si>
  <si>
    <t>קיסטון ריט אפ 1- קיסטון ריט</t>
  </si>
  <si>
    <t>1181734</t>
  </si>
  <si>
    <t>אמות אופציה 1 22/12/22- אמות</t>
  </si>
  <si>
    <t>1180546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</si>
  <si>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</si>
  <si>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</si>
  <si>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</si>
  <si>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</si>
  <si>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</si>
  <si>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</si>
  <si>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EURO STOXX 50- VGH2-18/03/22</t>
  </si>
  <si>
    <t>DE000C47BQN9</t>
  </si>
  <si>
    <t>FUT VAL EUR HSBC - רוו"ה מחוזים</t>
  </si>
  <si>
    <t>333740</t>
  </si>
  <si>
    <t>FUT VAL USD - רוו"ה מחוזים</t>
  </si>
  <si>
    <t>415349</t>
  </si>
  <si>
    <t>MINI NASDAQ100-NQH2- 18/03/2022</t>
  </si>
  <si>
    <t>BBG00YGNQF87</t>
  </si>
  <si>
    <t>NIKKEI 225 - NXH2 - 10/03/22</t>
  </si>
  <si>
    <t>BBG00NGVZYH2</t>
  </si>
  <si>
    <t>RUSSELL2000 -RTYH2- 18/03/22</t>
  </si>
  <si>
    <t>BBG00YGNQH74</t>
  </si>
  <si>
    <t>S&amp;P500 E-MINI -ESH2-18/03/2022</t>
  </si>
  <si>
    <t>BBG00YGNQDQ2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</si>
  <si>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</si>
  <si>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</si>
  <si>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</si>
  <si>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</si>
  <si>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</si>
  <si>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</si>
  <si>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</si>
  <si>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</si>
  <si>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</si>
  <si>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</si>
  <si>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</si>
  <si>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</si>
  <si>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</si>
  <si>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</si>
  <si>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</si>
  <si>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</si>
  <si>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</si>
  <si>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</si>
  <si>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</si>
  <si>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</si>
  <si>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</si>
  <si>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</si>
  <si>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</si>
  <si>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</si>
  <si>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</si>
  <si>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</si>
  <si>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פוורוד אירו/שקל 3.8020 12.01.2022 153918</t>
  </si>
  <si>
    <t>153918</t>
  </si>
  <si>
    <t>02/09/21</t>
  </si>
  <si>
    <t>פוורווד דולר/שקל 3.2506 26/01/2022 153888</t>
  </si>
  <si>
    <t>153888</t>
  </si>
  <si>
    <t>26/07/21</t>
  </si>
  <si>
    <t>פורוורד אירו/שקל 12/01/22 3.8048 153924</t>
  </si>
  <si>
    <t>153924</t>
  </si>
  <si>
    <t>14/09/21</t>
  </si>
  <si>
    <t>פורוורד אירו/שקל 3.5265 12/01/22 153990</t>
  </si>
  <si>
    <t>153990</t>
  </si>
  <si>
    <t>08/12/21</t>
  </si>
  <si>
    <t>פורוורד דולר/שקל 06/04/22 3.147 153980</t>
  </si>
  <si>
    <t>153980</t>
  </si>
  <si>
    <t>24/11/21</t>
  </si>
  <si>
    <t>פורוורד דולר/שקל 09/02/22 3.2073 153925</t>
  </si>
  <si>
    <t>153925</t>
  </si>
  <si>
    <t>29/09/21</t>
  </si>
  <si>
    <t>פורוורד דולר/שקל 09/03/22 3.187 153953</t>
  </si>
  <si>
    <t>153953</t>
  </si>
  <si>
    <t>27/10/21</t>
  </si>
  <si>
    <t>פורוורד דולר/שקל 23/02/22 3.164 23/02/22</t>
  </si>
  <si>
    <t>154002</t>
  </si>
  <si>
    <t>22/12/21</t>
  </si>
  <si>
    <t>פורוורד דולר/שקל 23/03/22 3.1 153971</t>
  </si>
  <si>
    <t>153971</t>
  </si>
  <si>
    <t>10/11/21</t>
  </si>
  <si>
    <t>פורוורד דולר/שקל 3.1050 23/03/22 154011</t>
  </si>
  <si>
    <t>154011</t>
  </si>
  <si>
    <t>30/12/21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</si>
  <si>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</si>
  <si>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</si>
  <si>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</si>
  <si>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</si>
  <si>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</si>
  <si>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</si>
  <si>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</si>
  <si>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</si>
  <si>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</si>
  <si>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</si>
  <si>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</si>
  <si>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</si>
  <si>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</si>
  <si>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</si>
  <si>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</si>
  <si>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HKD HSBC - בטחונות</t>
  </si>
  <si>
    <t>327106</t>
  </si>
  <si>
    <t>בטחונות-MONEY JPY HSBC</t>
  </si>
  <si>
    <t>327072</t>
  </si>
  <si>
    <t>MONEY EUR HSBC - בטחונות</t>
  </si>
  <si>
    <t>327064</t>
  </si>
  <si>
    <t>MONEY USD HSBC - בטחונות</t>
  </si>
  <si>
    <t>415323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</si>
</sst>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abSelected="1" workbookViewId="0">
      <selection activeCell="H19" sqref="H19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150949.62607767788</v>
      </c>
      <c r="D11" s="76">
        <f>C11/$C$42</f>
        <v>0.15719093955915467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118587.1553875</v>
      </c>
      <c r="D13" s="78">
        <f t="shared" ref="D13:D22" si="0">C13/$C$42</f>
        <v>0.12349037794513067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0</v>
      </c>
      <c r="D15" s="78">
        <f t="shared" si="0"/>
        <v>0</v>
      </c>
    </row>
    <row r="16" spans="1:36">
      <c r="A16" s="10" t="s">
        <v>13</v>
      </c>
      <c r="B16" s="70" t="s">
        <v>19</v>
      </c>
      <c r="C16" s="77">
        <v>288418.79564679641</v>
      </c>
      <c r="D16" s="78">
        <f t="shared" si="0"/>
        <v>0.30034404623771421</v>
      </c>
    </row>
    <row r="17" spans="1:4">
      <c r="A17" s="10" t="s">
        <v>13</v>
      </c>
      <c r="B17" s="70" t="s">
        <v>195</v>
      </c>
      <c r="C17" s="77">
        <v>256743.47871130001</v>
      </c>
      <c r="D17" s="78">
        <f t="shared" si="0"/>
        <v>0.26735905012144373</v>
      </c>
    </row>
    <row r="18" spans="1:4">
      <c r="A18" s="10" t="s">
        <v>13</v>
      </c>
      <c r="B18" s="70" t="s">
        <v>20</v>
      </c>
      <c r="C18" s="77">
        <v>113582.98104542198</v>
      </c>
      <c r="D18" s="78">
        <f t="shared" si="0"/>
        <v>0.11827929603000045</v>
      </c>
    </row>
    <row r="19" spans="1:4">
      <c r="A19" s="10" t="s">
        <v>13</v>
      </c>
      <c r="B19" s="70" t="s">
        <v>21</v>
      </c>
      <c r="C19" s="77">
        <v>439.55279999999999</v>
      </c>
      <c r="D19" s="78">
        <f t="shared" si="0"/>
        <v>4.57726987560088E-4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6973.7510841504554</v>
      </c>
      <c r="D21" s="78">
        <f t="shared" si="0"/>
        <v>7.2620947375197833E-3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9842.5358450330332</v>
      </c>
      <c r="D31" s="78">
        <f t="shared" si="1"/>
        <v>1.0249495128455912E-2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14756.822963172001</v>
      </c>
      <c r="D37" s="78">
        <f t="shared" si="1"/>
        <v>1.536697325302046E-2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960294.69956105179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3.4045000000000001</v>
      </c>
    </row>
    <row r="48" spans="1:4">
      <c r="C48" t="s">
        <v>110</v>
      </c>
      <c r="D48">
        <v>3.5198999999999998</v>
      </c>
    </row>
    <row r="49" spans="3:4">
      <c r="C49" t="s">
        <v>201</v>
      </c>
      <c r="D49">
        <v>2.7021E-2</v>
      </c>
    </row>
    <row r="50" spans="3:4">
      <c r="C50" t="s">
        <v>202</v>
      </c>
      <c r="D50">
        <v>0.39889999999999998</v>
      </c>
    </row>
    <row r="51" spans="3:4">
      <c r="C51" t="s">
        <v>106</v>
      </c>
      <c r="D51">
        <v>3.11</v>
      </c>
    </row>
    <row r="52" spans="3:4">
      <c r="C52" t="s">
        <v>113</v>
      </c>
      <c r="D52">
        <v>4.2031000000000001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7" sqref="J1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150949.62607767788</v>
      </c>
      <c r="K11" s="76">
        <f>J11/$J$11</f>
        <v>1</v>
      </c>
      <c r="L11" s="76">
        <f>J11/'סכום נכסי הקרן'!$C$42</f>
        <v>0.15719093955915467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150949.62607767788</v>
      </c>
      <c r="K12" s="80">
        <f t="shared" ref="K12:K17" si="0">J12/$J$11</f>
        <v>1</v>
      </c>
      <c r="L12" s="80">
        <f>J12/'סכום נכסי הקרן'!$C$42</f>
        <v>0.15719093955915467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100982.02961999987</v>
      </c>
      <c r="K13" s="80">
        <f t="shared" si="0"/>
        <v>0.66897833564711884</v>
      </c>
      <c r="L13" s="80">
        <f>J13/'סכום נכסי הקרן'!$C$42</f>
        <v>0.10515733312509014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f>102797.46671-1815.43709000013</f>
        <v>100982.02961999987</v>
      </c>
      <c r="K14" s="78">
        <f t="shared" si="0"/>
        <v>0.66897833564711884</v>
      </c>
      <c r="L14" s="78">
        <f>J14/'סכום נכסי הקרן'!$C$42</f>
        <v>0.10515733312509014</v>
      </c>
    </row>
    <row r="15" spans="2:13">
      <c r="B15" s="79" t="s">
        <v>210</v>
      </c>
      <c r="C15" s="26"/>
      <c r="D15" s="27"/>
      <c r="E15" s="27"/>
      <c r="F15" s="27"/>
      <c r="G15" s="27"/>
      <c r="H15" s="27"/>
      <c r="I15" s="80">
        <v>0</v>
      </c>
      <c r="J15" s="81">
        <v>49967.596457678002</v>
      </c>
      <c r="K15" s="80">
        <f t="shared" si="0"/>
        <v>0.33102166435288116</v>
      </c>
      <c r="L15" s="80">
        <f>J15/'סכום נכסי הקרן'!$C$42</f>
        <v>5.2033606434064524E-2</v>
      </c>
    </row>
    <row r="16" spans="2:13">
      <c r="B16" t="s">
        <v>211</v>
      </c>
      <c r="C16" t="s">
        <v>212</v>
      </c>
      <c r="D16" t="s">
        <v>207</v>
      </c>
      <c r="E16" t="s">
        <v>208</v>
      </c>
      <c r="F16" t="s">
        <v>209</v>
      </c>
      <c r="G16" t="s">
        <v>106</v>
      </c>
      <c r="H16" s="78">
        <v>0</v>
      </c>
      <c r="I16" s="78">
        <v>0</v>
      </c>
      <c r="J16" s="77">
        <v>45342.282910900001</v>
      </c>
      <c r="K16" s="78">
        <f t="shared" si="0"/>
        <v>0.30038022676231807</v>
      </c>
      <c r="L16" s="78">
        <f>J16/'סכום נכסי הקרן'!$C$42</f>
        <v>4.7217050069760708E-2</v>
      </c>
    </row>
    <row r="17" spans="2:12">
      <c r="B17" t="s">
        <v>213</v>
      </c>
      <c r="C17" t="s">
        <v>212</v>
      </c>
      <c r="D17" t="s">
        <v>207</v>
      </c>
      <c r="E17" t="s">
        <v>208</v>
      </c>
      <c r="F17" t="s">
        <v>209</v>
      </c>
      <c r="G17" t="s">
        <v>106</v>
      </c>
      <c r="H17" s="78">
        <v>0</v>
      </c>
      <c r="I17" s="78">
        <v>0</v>
      </c>
      <c r="J17" s="77">
        <v>4625.3135388000001</v>
      </c>
      <c r="K17" s="78">
        <f t="shared" si="0"/>
        <v>3.0641437537711012E-2</v>
      </c>
      <c r="L17" s="78">
        <f>J17/'סכום נכסי הקרן'!$C$42</f>
        <v>4.816556355995945E-3</v>
      </c>
    </row>
    <row r="18" spans="2:12">
      <c r="B18" t="s">
        <v>214</v>
      </c>
      <c r="C18" t="s">
        <v>215</v>
      </c>
      <c r="D18" t="s">
        <v>207</v>
      </c>
      <c r="E18" t="s">
        <v>208</v>
      </c>
      <c r="F18" t="s">
        <v>209</v>
      </c>
      <c r="G18" t="s">
        <v>202</v>
      </c>
      <c r="H18" s="78">
        <v>0</v>
      </c>
      <c r="I18" s="78">
        <v>0</v>
      </c>
      <c r="J18" s="77">
        <v>7.9780000000000005E-6</v>
      </c>
      <c r="K18" s="78">
        <v>0</v>
      </c>
      <c r="L18" s="78">
        <f>J18/'סכום נכסי הקרן'!$C$42</f>
        <v>8.3078663285830105E-12</v>
      </c>
    </row>
    <row r="19" spans="2:12">
      <c r="B19" s="79" t="s">
        <v>216</v>
      </c>
      <c r="D19" s="16"/>
      <c r="I19" s="80">
        <v>0</v>
      </c>
      <c r="J19" s="81">
        <v>0</v>
      </c>
      <c r="K19" s="80">
        <v>0</v>
      </c>
      <c r="L19" s="80">
        <f>J19/'סכום נכסי הקרן'!$C$42</f>
        <v>0</v>
      </c>
    </row>
    <row r="20" spans="2:12">
      <c r="B20" t="s">
        <v>217</v>
      </c>
      <c r="C20" t="s">
        <v>217</v>
      </c>
      <c r="D20" s="16"/>
      <c r="E20" t="s">
        <v>217</v>
      </c>
      <c r="G20" t="s">
        <v>217</v>
      </c>
      <c r="H20" s="78">
        <v>0</v>
      </c>
      <c r="I20" s="78">
        <v>0</v>
      </c>
      <c r="J20" s="77">
        <v>0</v>
      </c>
      <c r="K20" s="78">
        <v>0</v>
      </c>
      <c r="L20" s="78">
        <f>J20/'סכום נכסי הקרן'!$C$42</f>
        <v>0</v>
      </c>
    </row>
    <row r="21" spans="2:12">
      <c r="B21" s="79" t="s">
        <v>218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217</v>
      </c>
      <c r="C22" t="s">
        <v>217</v>
      </c>
      <c r="D22" s="16"/>
      <c r="E22" t="s">
        <v>217</v>
      </c>
      <c r="G22" t="s">
        <v>217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219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217</v>
      </c>
      <c r="C24" t="s">
        <v>217</v>
      </c>
      <c r="D24" s="16"/>
      <c r="E24" t="s">
        <v>217</v>
      </c>
      <c r="G24" t="s">
        <v>217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220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217</v>
      </c>
      <c r="C26" t="s">
        <v>217</v>
      </c>
      <c r="D26" s="16"/>
      <c r="E26" t="s">
        <v>217</v>
      </c>
      <c r="G26" t="s">
        <v>217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221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217</v>
      </c>
      <c r="C28" t="s">
        <v>217</v>
      </c>
      <c r="D28" s="16"/>
      <c r="E28" t="s">
        <v>217</v>
      </c>
      <c r="G28" t="s">
        <v>217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222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s="79" t="s">
        <v>223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217</v>
      </c>
      <c r="C31" t="s">
        <v>217</v>
      </c>
      <c r="D31" s="16"/>
      <c r="E31" t="s">
        <v>217</v>
      </c>
      <c r="G31" t="s">
        <v>217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221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217</v>
      </c>
      <c r="C33" t="s">
        <v>217</v>
      </c>
      <c r="D33" s="16"/>
      <c r="E33" t="s">
        <v>217</v>
      </c>
      <c r="G33" t="s">
        <v>217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t="s">
        <v>224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1.1200000000000001</v>
      </c>
      <c r="I11" s="7"/>
      <c r="J11" s="7"/>
      <c r="K11" s="76">
        <v>1.6999999999999999E-3</v>
      </c>
      <c r="L11" s="75">
        <v>71000000</v>
      </c>
      <c r="M11" s="7"/>
      <c r="N11" s="75">
        <v>0</v>
      </c>
      <c r="O11" s="75">
        <v>118587.1553875</v>
      </c>
      <c r="P11" s="7"/>
      <c r="Q11" s="76">
        <v>1</v>
      </c>
      <c r="R11" s="76">
        <v>0.12330000000000001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1.69</v>
      </c>
      <c r="K12" s="80">
        <v>4.0000000000000002E-4</v>
      </c>
      <c r="L12" s="81">
        <v>50000000</v>
      </c>
      <c r="N12" s="81">
        <v>0</v>
      </c>
      <c r="O12" s="81">
        <v>53328</v>
      </c>
      <c r="Q12" s="80">
        <v>0.44969999999999999</v>
      </c>
      <c r="R12" s="80">
        <v>5.5399999999999998E-2</v>
      </c>
    </row>
    <row r="13" spans="2:53">
      <c r="B13" s="79" t="s">
        <v>225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226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217</v>
      </c>
      <c r="C15" t="s">
        <v>217</v>
      </c>
      <c r="D15" s="16"/>
      <c r="E15" t="s">
        <v>217</v>
      </c>
      <c r="H15" s="77">
        <v>0</v>
      </c>
      <c r="I15" t="s">
        <v>217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227</v>
      </c>
      <c r="C16" s="16"/>
      <c r="D16" s="16"/>
      <c r="H16" s="81">
        <v>1.69</v>
      </c>
      <c r="K16" s="80">
        <v>4.0000000000000002E-4</v>
      </c>
      <c r="L16" s="81">
        <v>50000000</v>
      </c>
      <c r="N16" s="81">
        <v>0</v>
      </c>
      <c r="O16" s="81">
        <v>53328</v>
      </c>
      <c r="Q16" s="80">
        <v>0.44969999999999999</v>
      </c>
      <c r="R16" s="80">
        <v>5.5399999999999998E-2</v>
      </c>
    </row>
    <row r="17" spans="2:18">
      <c r="B17" s="79" t="s">
        <v>228</v>
      </c>
      <c r="C17" s="16"/>
      <c r="D17" s="16"/>
      <c r="H17" s="81">
        <v>0.93</v>
      </c>
      <c r="K17" s="80">
        <v>1E-4</v>
      </c>
      <c r="L17" s="81">
        <v>20000000</v>
      </c>
      <c r="N17" s="81">
        <v>0</v>
      </c>
      <c r="O17" s="81">
        <v>19998</v>
      </c>
      <c r="Q17" s="80">
        <v>0.1686</v>
      </c>
      <c r="R17" s="80">
        <v>2.0799999999999999E-2</v>
      </c>
    </row>
    <row r="18" spans="2:18">
      <c r="B18" t="s">
        <v>229</v>
      </c>
      <c r="C18" t="s">
        <v>230</v>
      </c>
      <c r="D18" t="s">
        <v>100</v>
      </c>
      <c r="E18" t="s">
        <v>231</v>
      </c>
      <c r="G18" t="s">
        <v>232</v>
      </c>
      <c r="H18" s="77">
        <v>0.93</v>
      </c>
      <c r="I18" t="s">
        <v>102</v>
      </c>
      <c r="J18" s="78">
        <v>0</v>
      </c>
      <c r="K18" s="78">
        <v>1E-4</v>
      </c>
      <c r="L18" s="77">
        <v>20000000</v>
      </c>
      <c r="M18" s="77">
        <v>99.99</v>
      </c>
      <c r="N18" s="77">
        <v>0</v>
      </c>
      <c r="O18" s="77">
        <v>19998</v>
      </c>
      <c r="P18" s="78">
        <v>1.6999999999999999E-3</v>
      </c>
      <c r="Q18" s="78">
        <v>0.1686</v>
      </c>
      <c r="R18" s="78">
        <v>2.0799999999999999E-2</v>
      </c>
    </row>
    <row r="19" spans="2:18">
      <c r="B19" s="79" t="s">
        <v>233</v>
      </c>
      <c r="C19" s="16"/>
      <c r="D19" s="16"/>
      <c r="H19" s="81">
        <v>2.15</v>
      </c>
      <c r="K19" s="80">
        <v>5.9999999999999995E-4</v>
      </c>
      <c r="L19" s="81">
        <v>30000000</v>
      </c>
      <c r="N19" s="81">
        <v>0</v>
      </c>
      <c r="O19" s="81">
        <v>33330</v>
      </c>
      <c r="Q19" s="80">
        <v>0.28110000000000002</v>
      </c>
      <c r="R19" s="80">
        <v>3.4599999999999999E-2</v>
      </c>
    </row>
    <row r="20" spans="2:18">
      <c r="B20" t="s">
        <v>234</v>
      </c>
      <c r="C20" t="s">
        <v>235</v>
      </c>
      <c r="D20" t="s">
        <v>100</v>
      </c>
      <c r="E20" t="s">
        <v>231</v>
      </c>
      <c r="G20" t="s">
        <v>236</v>
      </c>
      <c r="H20" s="77">
        <v>2.15</v>
      </c>
      <c r="I20" t="s">
        <v>102</v>
      </c>
      <c r="J20" s="78">
        <v>3.7499999999999999E-2</v>
      </c>
      <c r="K20" s="78">
        <v>5.9999999999999995E-4</v>
      </c>
      <c r="L20" s="77">
        <v>30000000</v>
      </c>
      <c r="M20" s="77">
        <v>111.1</v>
      </c>
      <c r="N20" s="77">
        <v>0</v>
      </c>
      <c r="O20" s="77">
        <v>33330</v>
      </c>
      <c r="P20" s="78">
        <v>1.4E-3</v>
      </c>
      <c r="Q20" s="78">
        <v>0.28110000000000002</v>
      </c>
      <c r="R20" s="78">
        <v>3.4599999999999999E-2</v>
      </c>
    </row>
    <row r="21" spans="2:18">
      <c r="B21" s="79" t="s">
        <v>237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217</v>
      </c>
      <c r="C22" t="s">
        <v>217</v>
      </c>
      <c r="D22" s="16"/>
      <c r="E22" t="s">
        <v>217</v>
      </c>
      <c r="H22" s="77">
        <v>0</v>
      </c>
      <c r="I22" t="s">
        <v>217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238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217</v>
      </c>
      <c r="C24" t="s">
        <v>217</v>
      </c>
      <c r="D24" s="16"/>
      <c r="E24" t="s">
        <v>217</v>
      </c>
      <c r="H24" s="77">
        <v>0</v>
      </c>
      <c r="I24" t="s">
        <v>217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222</v>
      </c>
      <c r="C25" s="16"/>
      <c r="D25" s="16"/>
      <c r="H25" s="81">
        <v>0.65</v>
      </c>
      <c r="K25" s="80">
        <v>2.7000000000000001E-3</v>
      </c>
      <c r="L25" s="81">
        <v>21000000</v>
      </c>
      <c r="N25" s="81">
        <v>0</v>
      </c>
      <c r="O25" s="81">
        <v>65259.155387500003</v>
      </c>
      <c r="Q25" s="80">
        <v>0.55030000000000001</v>
      </c>
      <c r="R25" s="80">
        <v>6.7799999999999999E-2</v>
      </c>
    </row>
    <row r="26" spans="2:18">
      <c r="B26" s="79" t="s">
        <v>239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217</v>
      </c>
      <c r="C27" t="s">
        <v>217</v>
      </c>
      <c r="D27" s="16"/>
      <c r="E27" t="s">
        <v>217</v>
      </c>
      <c r="H27" s="77">
        <v>0</v>
      </c>
      <c r="I27" t="s">
        <v>217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240</v>
      </c>
      <c r="C28" s="16"/>
      <c r="D28" s="16"/>
      <c r="H28" s="81">
        <v>0.65</v>
      </c>
      <c r="K28" s="80">
        <v>2.7000000000000001E-3</v>
      </c>
      <c r="L28" s="81">
        <v>21000000</v>
      </c>
      <c r="N28" s="81">
        <v>0</v>
      </c>
      <c r="O28" s="81">
        <v>65259.155387500003</v>
      </c>
      <c r="Q28" s="80">
        <v>0.55030000000000001</v>
      </c>
      <c r="R28" s="80">
        <v>6.7799999999999999E-2</v>
      </c>
    </row>
    <row r="29" spans="2:18">
      <c r="B29" t="s">
        <v>241</v>
      </c>
      <c r="C29" t="s">
        <v>242</v>
      </c>
      <c r="D29" t="s">
        <v>123</v>
      </c>
      <c r="E29" t="s">
        <v>243</v>
      </c>
      <c r="F29" t="s">
        <v>244</v>
      </c>
      <c r="G29" t="s">
        <v>245</v>
      </c>
      <c r="H29" s="77">
        <v>0.5</v>
      </c>
      <c r="I29" t="s">
        <v>106</v>
      </c>
      <c r="J29" s="78">
        <v>1.2999999999999999E-3</v>
      </c>
      <c r="K29" s="78">
        <v>2.0999999999999999E-3</v>
      </c>
      <c r="L29" s="77">
        <v>8500000</v>
      </c>
      <c r="M29" s="77">
        <v>99.956999999999994</v>
      </c>
      <c r="N29" s="77">
        <v>0</v>
      </c>
      <c r="O29" s="77">
        <v>26423.632949999999</v>
      </c>
      <c r="P29" s="78">
        <v>2.0000000000000001E-4</v>
      </c>
      <c r="Q29" s="78">
        <v>0.2228</v>
      </c>
      <c r="R29" s="78">
        <v>2.75E-2</v>
      </c>
    </row>
    <row r="30" spans="2:18">
      <c r="B30" t="s">
        <v>246</v>
      </c>
      <c r="C30" t="s">
        <v>247</v>
      </c>
      <c r="D30" t="s">
        <v>123</v>
      </c>
      <c r="E30" t="s">
        <v>243</v>
      </c>
      <c r="F30" t="s">
        <v>244</v>
      </c>
      <c r="G30" t="s">
        <v>248</v>
      </c>
      <c r="H30" s="77">
        <v>0.75</v>
      </c>
      <c r="I30" t="s">
        <v>106</v>
      </c>
      <c r="J30" s="78">
        <v>1.2999999999999999E-3</v>
      </c>
      <c r="K30" s="78">
        <v>3.0000000000000001E-3</v>
      </c>
      <c r="L30" s="77">
        <v>12500000</v>
      </c>
      <c r="M30" s="77">
        <v>99.898449999999997</v>
      </c>
      <c r="N30" s="77">
        <v>0</v>
      </c>
      <c r="O30" s="77">
        <v>38835.522437500003</v>
      </c>
      <c r="P30" s="78">
        <v>2.0000000000000001E-4</v>
      </c>
      <c r="Q30" s="78">
        <v>0.32750000000000001</v>
      </c>
      <c r="R30" s="78">
        <v>4.0399999999999998E-2</v>
      </c>
    </row>
    <row r="31" spans="2:18">
      <c r="B31" t="s">
        <v>249</v>
      </c>
      <c r="C31" s="16"/>
      <c r="D31" s="16"/>
    </row>
    <row r="32" spans="2:18">
      <c r="B32" t="s">
        <v>250</v>
      </c>
      <c r="C32" s="16"/>
      <c r="D32" s="16"/>
    </row>
    <row r="33" spans="2:4">
      <c r="B33" t="s">
        <v>251</v>
      </c>
      <c r="C33" s="16"/>
      <c r="D33" s="16"/>
    </row>
    <row r="34" spans="2:4">
      <c r="B34" t="s">
        <v>252</v>
      </c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253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217</v>
      </c>
      <c r="C14" t="s">
        <v>217</v>
      </c>
      <c r="D14" s="16"/>
      <c r="E14" s="16"/>
      <c r="F14" s="16"/>
      <c r="G14" t="s">
        <v>217</v>
      </c>
      <c r="H14" t="s">
        <v>217</v>
      </c>
      <c r="K14" s="77">
        <v>0</v>
      </c>
      <c r="L14" t="s">
        <v>217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217</v>
      </c>
      <c r="C16" t="s">
        <v>217</v>
      </c>
      <c r="D16" s="16"/>
      <c r="E16" s="16"/>
      <c r="F16" s="16"/>
      <c r="G16" t="s">
        <v>217</v>
      </c>
      <c r="H16" t="s">
        <v>217</v>
      </c>
      <c r="K16" s="77">
        <v>0</v>
      </c>
      <c r="L16" t="s">
        <v>217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217</v>
      </c>
      <c r="C18" t="s">
        <v>217</v>
      </c>
      <c r="D18" s="16"/>
      <c r="E18" s="16"/>
      <c r="F18" s="16"/>
      <c r="G18" t="s">
        <v>217</v>
      </c>
      <c r="H18" t="s">
        <v>217</v>
      </c>
      <c r="K18" s="77">
        <v>0</v>
      </c>
      <c r="L18" t="s">
        <v>217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255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217</v>
      </c>
      <c r="C21" t="s">
        <v>217</v>
      </c>
      <c r="D21" s="16"/>
      <c r="E21" s="16"/>
      <c r="F21" s="16"/>
      <c r="G21" t="s">
        <v>217</v>
      </c>
      <c r="H21" t="s">
        <v>217</v>
      </c>
      <c r="K21" s="77">
        <v>0</v>
      </c>
      <c r="L21" t="s">
        <v>217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256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217</v>
      </c>
      <c r="C23" t="s">
        <v>217</v>
      </c>
      <c r="D23" s="16"/>
      <c r="E23" s="16"/>
      <c r="F23" s="16"/>
      <c r="G23" t="s">
        <v>217</v>
      </c>
      <c r="H23" t="s">
        <v>217</v>
      </c>
      <c r="K23" s="77">
        <v>0</v>
      </c>
      <c r="L23" t="s">
        <v>217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249</v>
      </c>
      <c r="C25" s="16"/>
      <c r="D25" s="16"/>
      <c r="E25" s="16"/>
      <c r="F25" s="16"/>
      <c r="G25" s="16"/>
    </row>
    <row r="26" spans="2:21">
      <c r="B26" t="s">
        <v>250</v>
      </c>
      <c r="C26" s="16"/>
      <c r="D26" s="16"/>
      <c r="E26" s="16"/>
      <c r="F26" s="16"/>
      <c r="G26" s="16"/>
    </row>
    <row r="27" spans="2:21">
      <c r="B27" t="s">
        <v>251</v>
      </c>
      <c r="C27" s="16"/>
      <c r="D27" s="16"/>
      <c r="E27" s="16"/>
      <c r="F27" s="16"/>
      <c r="G27" s="16"/>
    </row>
    <row r="28" spans="2:21">
      <c r="B28" t="s">
        <v>252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253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217</v>
      </c>
      <c r="C14" t="s">
        <v>217</v>
      </c>
      <c r="D14" s="16"/>
      <c r="E14" s="16"/>
      <c r="F14" s="16"/>
      <c r="G14" t="s">
        <v>217</v>
      </c>
      <c r="H14" t="s">
        <v>217</v>
      </c>
      <c r="K14" s="77">
        <v>0</v>
      </c>
      <c r="L14" t="s">
        <v>217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227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217</v>
      </c>
      <c r="C16" t="s">
        <v>217</v>
      </c>
      <c r="D16" s="16"/>
      <c r="E16" s="16"/>
      <c r="F16" s="16"/>
      <c r="G16" t="s">
        <v>217</v>
      </c>
      <c r="H16" t="s">
        <v>217</v>
      </c>
      <c r="K16" s="77">
        <v>0</v>
      </c>
      <c r="L16" t="s">
        <v>217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254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217</v>
      </c>
      <c r="C18" t="s">
        <v>217</v>
      </c>
      <c r="D18" s="16"/>
      <c r="E18" s="16"/>
      <c r="F18" s="16"/>
      <c r="G18" t="s">
        <v>217</v>
      </c>
      <c r="H18" t="s">
        <v>217</v>
      </c>
      <c r="K18" s="77">
        <v>0</v>
      </c>
      <c r="L18" t="s">
        <v>217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257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217</v>
      </c>
      <c r="C20" t="s">
        <v>217</v>
      </c>
      <c r="D20" s="16"/>
      <c r="E20" s="16"/>
      <c r="F20" s="16"/>
      <c r="G20" t="s">
        <v>217</v>
      </c>
      <c r="H20" t="s">
        <v>217</v>
      </c>
      <c r="K20" s="77">
        <v>0</v>
      </c>
      <c r="L20" t="s">
        <v>217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222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255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217</v>
      </c>
      <c r="C23" t="s">
        <v>217</v>
      </c>
      <c r="D23" s="16"/>
      <c r="E23" s="16"/>
      <c r="F23" s="16"/>
      <c r="G23" t="s">
        <v>217</v>
      </c>
      <c r="H23" t="s">
        <v>217</v>
      </c>
      <c r="K23" s="77">
        <v>0</v>
      </c>
      <c r="L23" t="s">
        <v>217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256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217</v>
      </c>
      <c r="C25" t="s">
        <v>217</v>
      </c>
      <c r="D25" s="16"/>
      <c r="E25" s="16"/>
      <c r="F25" s="16"/>
      <c r="G25" t="s">
        <v>217</v>
      </c>
      <c r="H25" t="s">
        <v>217</v>
      </c>
      <c r="K25" s="77">
        <v>0</v>
      </c>
      <c r="L25" t="s">
        <v>217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224</v>
      </c>
      <c r="C26" s="16"/>
      <c r="D26" s="16"/>
      <c r="E26" s="16"/>
      <c r="F26" s="16"/>
    </row>
    <row r="27" spans="2:21">
      <c r="B27" t="s">
        <v>249</v>
      </c>
      <c r="C27" s="16"/>
      <c r="D27" s="16"/>
      <c r="E27" s="16"/>
      <c r="F27" s="16"/>
    </row>
    <row r="28" spans="2:21">
      <c r="B28" t="s">
        <v>250</v>
      </c>
      <c r="C28" s="16"/>
      <c r="D28" s="16"/>
      <c r="E28" s="16"/>
      <c r="F28" s="16"/>
    </row>
    <row r="29" spans="2:21">
      <c r="B29" t="s">
        <v>251</v>
      </c>
      <c r="C29" s="16"/>
      <c r="D29" s="16"/>
      <c r="E29" s="16"/>
      <c r="F29" s="16"/>
    </row>
    <row r="30" spans="2:21">
      <c r="B30" t="s">
        <v>252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39"/>
  <sheetViews>
    <sheetView rightToLeft="1" workbookViewId="0">
      <selection activeCell="K18" sqref="K1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18.85546875" style="16" bestFit="1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f>I12+I57</f>
        <v>6719923.6100000003</v>
      </c>
      <c r="J11" s="7"/>
      <c r="K11" s="75">
        <v>522.96027000000004</v>
      </c>
      <c r="L11" s="75">
        <v>288418.79564679641</v>
      </c>
      <c r="M11" s="7"/>
      <c r="N11" s="76">
        <v>1</v>
      </c>
      <c r="O11" s="76">
        <v>0.29980000000000001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f>I13+I29+I44+I55</f>
        <v>6309897.6100000003</v>
      </c>
      <c r="K12" s="81">
        <v>431.34366999999997</v>
      </c>
      <c r="L12" s="81">
        <v>171662.03999014443</v>
      </c>
      <c r="N12" s="80">
        <v>0.59519999999999995</v>
      </c>
      <c r="O12" s="80">
        <v>0.1784</v>
      </c>
    </row>
    <row r="13" spans="2:62">
      <c r="B13" s="79" t="s">
        <v>258</v>
      </c>
      <c r="E13" s="16"/>
      <c r="F13" s="16"/>
      <c r="G13" s="16"/>
      <c r="I13" s="81">
        <f>SUM(I14:I28)</f>
        <v>2926980.5700000003</v>
      </c>
      <c r="K13" s="81">
        <v>11.61647</v>
      </c>
      <c r="L13" s="81">
        <v>109578.94611693443</v>
      </c>
      <c r="N13" s="80">
        <v>0.37990000000000002</v>
      </c>
      <c r="O13" s="80">
        <v>0.1139</v>
      </c>
    </row>
    <row r="14" spans="2:62">
      <c r="B14" t="s">
        <v>259</v>
      </c>
      <c r="C14" t="s">
        <v>260</v>
      </c>
      <c r="D14" t="s">
        <v>100</v>
      </c>
      <c r="E14" t="s">
        <v>123</v>
      </c>
      <c r="F14" t="s">
        <v>261</v>
      </c>
      <c r="G14" t="s">
        <v>262</v>
      </c>
      <c r="H14" t="s">
        <v>102</v>
      </c>
      <c r="I14" s="77">
        <v>126232.57</v>
      </c>
      <c r="J14" s="77">
        <v>3490</v>
      </c>
      <c r="K14" s="77">
        <v>0</v>
      </c>
      <c r="L14" s="77">
        <v>4405.5166929999996</v>
      </c>
      <c r="M14" s="78">
        <v>5.9999999999999995E-4</v>
      </c>
      <c r="N14" s="78">
        <v>1.5299999999999999E-2</v>
      </c>
      <c r="O14" s="78">
        <v>4.5999999999999999E-3</v>
      </c>
    </row>
    <row r="15" spans="2:62">
      <c r="B15" t="s">
        <v>263</v>
      </c>
      <c r="C15" t="s">
        <v>264</v>
      </c>
      <c r="D15" t="s">
        <v>100</v>
      </c>
      <c r="E15" t="s">
        <v>123</v>
      </c>
      <c r="F15" t="s">
        <v>265</v>
      </c>
      <c r="G15" t="s">
        <v>266</v>
      </c>
      <c r="H15" t="s">
        <v>102</v>
      </c>
      <c r="I15" s="77">
        <v>53500</v>
      </c>
      <c r="J15" s="77">
        <v>4023</v>
      </c>
      <c r="K15" s="77">
        <v>0</v>
      </c>
      <c r="L15" s="77">
        <v>2152.3049999999998</v>
      </c>
      <c r="M15" s="78">
        <v>2.0000000000000001E-4</v>
      </c>
      <c r="N15" s="78">
        <v>7.4999999999999997E-3</v>
      </c>
      <c r="O15" s="78">
        <v>2.2000000000000001E-3</v>
      </c>
    </row>
    <row r="16" spans="2:62">
      <c r="B16" t="s">
        <v>267</v>
      </c>
      <c r="C16" t="s">
        <v>268</v>
      </c>
      <c r="D16" t="s">
        <v>100</v>
      </c>
      <c r="E16" t="s">
        <v>123</v>
      </c>
      <c r="F16" t="s">
        <v>269</v>
      </c>
      <c r="G16" t="s">
        <v>270</v>
      </c>
      <c r="H16" t="s">
        <v>102</v>
      </c>
      <c r="I16" s="77">
        <v>7370</v>
      </c>
      <c r="J16" s="77">
        <v>53900</v>
      </c>
      <c r="K16" s="77">
        <v>11.61647</v>
      </c>
      <c r="L16" s="77">
        <v>3984.0464700000002</v>
      </c>
      <c r="M16" s="78">
        <v>2.0000000000000001E-4</v>
      </c>
      <c r="N16" s="78">
        <v>1.38E-2</v>
      </c>
      <c r="O16" s="78">
        <v>4.1000000000000003E-3</v>
      </c>
    </row>
    <row r="17" spans="2:15">
      <c r="B17" t="s">
        <v>271</v>
      </c>
      <c r="C17" t="s">
        <v>272</v>
      </c>
      <c r="D17" t="s">
        <v>100</v>
      </c>
      <c r="E17" t="s">
        <v>123</v>
      </c>
      <c r="F17" t="s">
        <v>273</v>
      </c>
      <c r="G17" t="s">
        <v>274</v>
      </c>
      <c r="H17" t="s">
        <v>102</v>
      </c>
      <c r="I17" s="77">
        <v>18800</v>
      </c>
      <c r="J17" s="77">
        <v>12950</v>
      </c>
      <c r="K17" s="77">
        <v>0</v>
      </c>
      <c r="L17" s="77">
        <v>2434.6</v>
      </c>
      <c r="M17" s="78">
        <v>2.0000000000000001E-4</v>
      </c>
      <c r="N17" s="78">
        <v>8.3999999999999995E-3</v>
      </c>
      <c r="O17" s="78">
        <v>2.5000000000000001E-3</v>
      </c>
    </row>
    <row r="18" spans="2:15">
      <c r="B18" t="s">
        <v>275</v>
      </c>
      <c r="C18" t="s">
        <v>276</v>
      </c>
      <c r="D18" t="s">
        <v>100</v>
      </c>
      <c r="E18" t="s">
        <v>123</v>
      </c>
      <c r="F18" t="s">
        <v>277</v>
      </c>
      <c r="G18" t="s">
        <v>274</v>
      </c>
      <c r="H18" t="s">
        <v>102</v>
      </c>
      <c r="I18" s="77">
        <v>360000</v>
      </c>
      <c r="J18" s="77">
        <v>2094</v>
      </c>
      <c r="K18" s="77">
        <v>0</v>
      </c>
      <c r="L18" s="77">
        <v>7538.4</v>
      </c>
      <c r="M18" s="78">
        <v>2.9999999999999997E-4</v>
      </c>
      <c r="N18" s="78">
        <v>2.6100000000000002E-2</v>
      </c>
      <c r="O18" s="78">
        <v>7.7999999999999996E-3</v>
      </c>
    </row>
    <row r="19" spans="2:15">
      <c r="B19" t="s">
        <v>278</v>
      </c>
      <c r="C19" t="s">
        <v>279</v>
      </c>
      <c r="D19" t="s">
        <v>100</v>
      </c>
      <c r="E19" t="s">
        <v>123</v>
      </c>
      <c r="F19" t="s">
        <v>280</v>
      </c>
      <c r="G19" t="s">
        <v>274</v>
      </c>
      <c r="H19" t="s">
        <v>102</v>
      </c>
      <c r="I19" s="77">
        <v>562200</v>
      </c>
      <c r="J19" s="77">
        <v>3345</v>
      </c>
      <c r="K19" s="77">
        <v>0</v>
      </c>
      <c r="L19" s="77">
        <v>18805.59</v>
      </c>
      <c r="M19" s="78">
        <v>4.0000000000000002E-4</v>
      </c>
      <c r="N19" s="78">
        <v>6.5199999999999994E-2</v>
      </c>
      <c r="O19" s="78">
        <v>1.95E-2</v>
      </c>
    </row>
    <row r="20" spans="2:15">
      <c r="B20" t="s">
        <v>281</v>
      </c>
      <c r="C20" t="s">
        <v>282</v>
      </c>
      <c r="D20" t="s">
        <v>100</v>
      </c>
      <c r="E20" t="s">
        <v>123</v>
      </c>
      <c r="F20" t="s">
        <v>283</v>
      </c>
      <c r="G20" t="s">
        <v>274</v>
      </c>
      <c r="H20" t="s">
        <v>102</v>
      </c>
      <c r="I20" s="77">
        <v>532082</v>
      </c>
      <c r="J20" s="77">
        <v>3210</v>
      </c>
      <c r="K20" s="77">
        <v>0</v>
      </c>
      <c r="L20" s="77">
        <v>17079.832200000001</v>
      </c>
      <c r="M20" s="78">
        <v>4.0000000000000002E-4</v>
      </c>
      <c r="N20" s="78">
        <v>5.9200000000000003E-2</v>
      </c>
      <c r="O20" s="78">
        <v>1.78E-2</v>
      </c>
    </row>
    <row r="21" spans="2:15">
      <c r="B21" t="s">
        <v>284</v>
      </c>
      <c r="C21" t="s">
        <v>285</v>
      </c>
      <c r="D21" t="s">
        <v>100</v>
      </c>
      <c r="E21" t="s">
        <v>123</v>
      </c>
      <c r="F21" t="s">
        <v>286</v>
      </c>
      <c r="G21" t="s">
        <v>287</v>
      </c>
      <c r="H21" t="s">
        <v>102</v>
      </c>
      <c r="I21" s="77">
        <v>331477</v>
      </c>
      <c r="J21" s="77">
        <v>3001</v>
      </c>
      <c r="K21" s="77">
        <v>0</v>
      </c>
      <c r="L21" s="77">
        <v>9947.6247700000004</v>
      </c>
      <c r="M21" s="78">
        <v>2.9999999999999997E-4</v>
      </c>
      <c r="N21" s="78">
        <v>3.4500000000000003E-2</v>
      </c>
      <c r="O21" s="78">
        <v>1.03E-2</v>
      </c>
    </row>
    <row r="22" spans="2:15">
      <c r="B22" t="s">
        <v>288</v>
      </c>
      <c r="C22" t="s">
        <v>289</v>
      </c>
      <c r="D22" t="s">
        <v>100</v>
      </c>
      <c r="E22" t="s">
        <v>123</v>
      </c>
      <c r="F22" t="s">
        <v>290</v>
      </c>
      <c r="G22" t="s">
        <v>291</v>
      </c>
      <c r="H22" t="s">
        <v>102</v>
      </c>
      <c r="I22" s="77">
        <v>135000</v>
      </c>
      <c r="J22" s="77">
        <v>2752</v>
      </c>
      <c r="K22" s="77">
        <v>0</v>
      </c>
      <c r="L22" s="77">
        <v>3715.2</v>
      </c>
      <c r="M22" s="78">
        <v>4.0000000000000002E-4</v>
      </c>
      <c r="N22" s="78">
        <v>1.29E-2</v>
      </c>
      <c r="O22" s="78">
        <v>3.8999999999999998E-3</v>
      </c>
    </row>
    <row r="23" spans="2:15">
      <c r="B23" t="s">
        <v>292</v>
      </c>
      <c r="C23" t="s">
        <v>293</v>
      </c>
      <c r="D23" t="s">
        <v>100</v>
      </c>
      <c r="E23" t="s">
        <v>123</v>
      </c>
      <c r="F23" t="s">
        <v>294</v>
      </c>
      <c r="G23" t="s">
        <v>295</v>
      </c>
      <c r="H23" t="s">
        <v>102</v>
      </c>
      <c r="I23" s="77">
        <v>225074</v>
      </c>
      <c r="J23" s="77">
        <v>5793</v>
      </c>
      <c r="K23" s="77">
        <v>0</v>
      </c>
      <c r="L23" s="77">
        <v>13038.536819999999</v>
      </c>
      <c r="M23" s="78">
        <v>1.2999999999999999E-3</v>
      </c>
      <c r="N23" s="78">
        <v>4.5199999999999997E-2</v>
      </c>
      <c r="O23" s="78">
        <v>1.3599999999999999E-2</v>
      </c>
    </row>
    <row r="24" spans="2:15">
      <c r="B24" t="s">
        <v>296</v>
      </c>
      <c r="C24" t="s">
        <v>297</v>
      </c>
      <c r="D24" t="s">
        <v>100</v>
      </c>
      <c r="E24" t="s">
        <v>123</v>
      </c>
      <c r="F24" t="s">
        <v>298</v>
      </c>
      <c r="G24" t="s">
        <v>295</v>
      </c>
      <c r="H24" t="s">
        <v>102</v>
      </c>
      <c r="I24" s="77">
        <v>155000</v>
      </c>
      <c r="J24" s="77">
        <v>2528</v>
      </c>
      <c r="K24" s="77">
        <v>0</v>
      </c>
      <c r="L24" s="77">
        <v>3918.4</v>
      </c>
      <c r="M24" s="78">
        <v>4.0000000000000002E-4</v>
      </c>
      <c r="N24" s="78">
        <v>1.3599999999999999E-2</v>
      </c>
      <c r="O24" s="78">
        <v>4.1000000000000003E-3</v>
      </c>
    </row>
    <row r="25" spans="2:15">
      <c r="B25" t="s">
        <v>299</v>
      </c>
      <c r="C25">
        <v>10972600</v>
      </c>
      <c r="D25" t="s">
        <v>100</v>
      </c>
      <c r="E25" t="s">
        <v>123</v>
      </c>
      <c r="F25" t="s">
        <v>300</v>
      </c>
      <c r="G25" t="s">
        <v>295</v>
      </c>
      <c r="H25" t="s">
        <v>102</v>
      </c>
      <c r="I25" s="77">
        <v>9200</v>
      </c>
      <c r="J25" s="77">
        <f>L25*1000/I25*100</f>
        <v>50600.327868852466</v>
      </c>
      <c r="K25" s="77">
        <v>0</v>
      </c>
      <c r="L25" s="77">
        <f>4673.6-18.3698360655746</f>
        <v>4655.2301639344259</v>
      </c>
      <c r="M25" s="78">
        <v>4.0000000000000002E-4</v>
      </c>
      <c r="N25" s="78">
        <f>L25/L11</f>
        <v>1.6140522858417716E-2</v>
      </c>
      <c r="O25" s="78">
        <v>4.8999999999999998E-3</v>
      </c>
    </row>
    <row r="26" spans="2:15">
      <c r="B26" t="s">
        <v>301</v>
      </c>
      <c r="C26" t="s">
        <v>302</v>
      </c>
      <c r="D26" t="s">
        <v>100</v>
      </c>
      <c r="E26" t="s">
        <v>123</v>
      </c>
      <c r="F26" t="s">
        <v>303</v>
      </c>
      <c r="G26" t="s">
        <v>295</v>
      </c>
      <c r="H26" t="s">
        <v>102</v>
      </c>
      <c r="I26" s="77">
        <v>14100</v>
      </c>
      <c r="J26" s="77">
        <v>29000</v>
      </c>
      <c r="K26" s="77">
        <v>0</v>
      </c>
      <c r="L26" s="77">
        <v>4089</v>
      </c>
      <c r="M26" s="78">
        <v>2.9999999999999997E-4</v>
      </c>
      <c r="N26" s="78">
        <v>1.4200000000000001E-2</v>
      </c>
      <c r="O26" s="78">
        <v>4.3E-3</v>
      </c>
    </row>
    <row r="27" spans="2:15">
      <c r="B27" t="s">
        <v>304</v>
      </c>
      <c r="C27" t="s">
        <v>305</v>
      </c>
      <c r="D27" t="s">
        <v>100</v>
      </c>
      <c r="E27" t="s">
        <v>123</v>
      </c>
      <c r="F27" t="s">
        <v>306</v>
      </c>
      <c r="G27" t="s">
        <v>295</v>
      </c>
      <c r="H27" t="s">
        <v>102</v>
      </c>
      <c r="I27" s="77">
        <v>13035</v>
      </c>
      <c r="J27" s="77">
        <v>29700</v>
      </c>
      <c r="K27" s="77">
        <v>0</v>
      </c>
      <c r="L27" s="77">
        <v>3871.395</v>
      </c>
      <c r="M27" s="78">
        <v>1E-4</v>
      </c>
      <c r="N27" s="78">
        <v>1.34E-2</v>
      </c>
      <c r="O27" s="78">
        <v>4.0000000000000001E-3</v>
      </c>
    </row>
    <row r="28" spans="2:15">
      <c r="B28" t="s">
        <v>307</v>
      </c>
      <c r="C28" t="s">
        <v>308</v>
      </c>
      <c r="D28" t="s">
        <v>100</v>
      </c>
      <c r="E28" t="s">
        <v>123</v>
      </c>
      <c r="F28" t="s">
        <v>309</v>
      </c>
      <c r="G28" t="s">
        <v>310</v>
      </c>
      <c r="H28" t="s">
        <v>102</v>
      </c>
      <c r="I28" s="77">
        <v>383910</v>
      </c>
      <c r="J28" s="77">
        <v>2590</v>
      </c>
      <c r="K28" s="77">
        <v>0</v>
      </c>
      <c r="L28" s="77">
        <v>9943.2690000000002</v>
      </c>
      <c r="M28" s="78">
        <v>1.4E-3</v>
      </c>
      <c r="N28" s="78">
        <v>3.4500000000000003E-2</v>
      </c>
      <c r="O28" s="78">
        <v>1.03E-2</v>
      </c>
    </row>
    <row r="29" spans="2:15">
      <c r="B29" s="79" t="s">
        <v>311</v>
      </c>
      <c r="E29" s="16"/>
      <c r="F29" s="16"/>
      <c r="G29" s="16"/>
      <c r="I29" s="81">
        <v>1125624.6200000001</v>
      </c>
      <c r="K29" s="81">
        <v>415</v>
      </c>
      <c r="L29" s="81">
        <v>47996.746686999999</v>
      </c>
      <c r="N29" s="80">
        <v>0.16639999999999999</v>
      </c>
      <c r="O29" s="80">
        <v>4.99E-2</v>
      </c>
    </row>
    <row r="30" spans="2:15">
      <c r="B30" t="s">
        <v>312</v>
      </c>
      <c r="C30" t="s">
        <v>313</v>
      </c>
      <c r="D30" t="s">
        <v>100</v>
      </c>
      <c r="E30" t="s">
        <v>123</v>
      </c>
      <c r="F30" t="s">
        <v>314</v>
      </c>
      <c r="G30" t="s">
        <v>315</v>
      </c>
      <c r="H30" t="s">
        <v>102</v>
      </c>
      <c r="I30" s="77">
        <v>16800</v>
      </c>
      <c r="J30" s="77">
        <v>9430</v>
      </c>
      <c r="K30" s="77">
        <v>0</v>
      </c>
      <c r="L30" s="77">
        <v>1584.24</v>
      </c>
      <c r="M30" s="78">
        <v>5.0000000000000001E-4</v>
      </c>
      <c r="N30" s="78">
        <v>5.4999999999999997E-3</v>
      </c>
      <c r="O30" s="78">
        <v>1.6000000000000001E-3</v>
      </c>
    </row>
    <row r="31" spans="2:15">
      <c r="B31" t="s">
        <v>316</v>
      </c>
      <c r="C31" t="s">
        <v>317</v>
      </c>
      <c r="D31" t="s">
        <v>100</v>
      </c>
      <c r="E31" t="s">
        <v>123</v>
      </c>
      <c r="F31" t="s">
        <v>318</v>
      </c>
      <c r="G31" t="s">
        <v>319</v>
      </c>
      <c r="H31" t="s">
        <v>102</v>
      </c>
      <c r="I31" s="77">
        <v>6000</v>
      </c>
      <c r="J31" s="77">
        <v>22900</v>
      </c>
      <c r="K31" s="77">
        <v>0</v>
      </c>
      <c r="L31" s="77">
        <v>1374</v>
      </c>
      <c r="M31" s="78">
        <v>2.0000000000000001E-4</v>
      </c>
      <c r="N31" s="78">
        <v>4.7999999999999996E-3</v>
      </c>
      <c r="O31" s="78">
        <v>1.4E-3</v>
      </c>
    </row>
    <row r="32" spans="2:15">
      <c r="B32" t="s">
        <v>320</v>
      </c>
      <c r="C32" t="s">
        <v>321</v>
      </c>
      <c r="D32" t="s">
        <v>100</v>
      </c>
      <c r="E32" t="s">
        <v>123</v>
      </c>
      <c r="F32" t="s">
        <v>322</v>
      </c>
      <c r="G32" t="s">
        <v>319</v>
      </c>
      <c r="H32" t="s">
        <v>102</v>
      </c>
      <c r="I32" s="77">
        <v>9700</v>
      </c>
      <c r="J32" s="77">
        <v>7982</v>
      </c>
      <c r="K32" s="77">
        <v>0</v>
      </c>
      <c r="L32" s="77">
        <v>774.25400000000002</v>
      </c>
      <c r="M32" s="78">
        <v>4.0000000000000002E-4</v>
      </c>
      <c r="N32" s="78">
        <v>2.7000000000000001E-3</v>
      </c>
      <c r="O32" s="78">
        <v>8.0000000000000004E-4</v>
      </c>
    </row>
    <row r="33" spans="2:15">
      <c r="B33" t="s">
        <v>323</v>
      </c>
      <c r="C33" t="s">
        <v>324</v>
      </c>
      <c r="D33" t="s">
        <v>100</v>
      </c>
      <c r="E33" t="s">
        <v>123</v>
      </c>
      <c r="F33" t="s">
        <v>325</v>
      </c>
      <c r="G33" t="s">
        <v>326</v>
      </c>
      <c r="H33" t="s">
        <v>102</v>
      </c>
      <c r="I33" s="77">
        <v>166000</v>
      </c>
      <c r="J33" s="77">
        <v>4400</v>
      </c>
      <c r="K33" s="77">
        <v>415</v>
      </c>
      <c r="L33" s="77">
        <v>7719</v>
      </c>
      <c r="M33" s="78">
        <v>1.8E-3</v>
      </c>
      <c r="N33" s="78">
        <v>2.6800000000000001E-2</v>
      </c>
      <c r="O33" s="78">
        <v>8.0000000000000002E-3</v>
      </c>
    </row>
    <row r="34" spans="2:15">
      <c r="B34" t="s">
        <v>327</v>
      </c>
      <c r="C34" t="s">
        <v>328</v>
      </c>
      <c r="D34" t="s">
        <v>100</v>
      </c>
      <c r="E34" t="s">
        <v>123</v>
      </c>
      <c r="F34" t="s">
        <v>329</v>
      </c>
      <c r="G34" t="s">
        <v>291</v>
      </c>
      <c r="H34" t="s">
        <v>102</v>
      </c>
      <c r="I34" s="77">
        <v>272750</v>
      </c>
      <c r="J34" s="77">
        <v>1542</v>
      </c>
      <c r="K34" s="77">
        <v>0</v>
      </c>
      <c r="L34" s="77">
        <v>4205.8050000000003</v>
      </c>
      <c r="M34" s="78">
        <v>2.2000000000000001E-3</v>
      </c>
      <c r="N34" s="78">
        <v>1.46E-2</v>
      </c>
      <c r="O34" s="78">
        <v>4.4000000000000003E-3</v>
      </c>
    </row>
    <row r="35" spans="2:15">
      <c r="B35" t="s">
        <v>330</v>
      </c>
      <c r="C35" t="s">
        <v>331</v>
      </c>
      <c r="D35" t="s">
        <v>100</v>
      </c>
      <c r="E35" t="s">
        <v>123</v>
      </c>
      <c r="F35" t="s">
        <v>332</v>
      </c>
      <c r="G35" t="s">
        <v>295</v>
      </c>
      <c r="H35" t="s">
        <v>102</v>
      </c>
      <c r="I35" s="77">
        <v>12191</v>
      </c>
      <c r="J35" s="77">
        <v>11740</v>
      </c>
      <c r="K35" s="77">
        <v>0</v>
      </c>
      <c r="L35" s="77">
        <v>1431.2234000000001</v>
      </c>
      <c r="M35" s="78">
        <v>8.0000000000000004E-4</v>
      </c>
      <c r="N35" s="78">
        <v>5.0000000000000001E-3</v>
      </c>
      <c r="O35" s="78">
        <v>1.5E-3</v>
      </c>
    </row>
    <row r="36" spans="2:15">
      <c r="B36" t="s">
        <v>333</v>
      </c>
      <c r="C36" t="s">
        <v>334</v>
      </c>
      <c r="D36" t="s">
        <v>100</v>
      </c>
      <c r="E36" t="s">
        <v>123</v>
      </c>
      <c r="F36" t="s">
        <v>335</v>
      </c>
      <c r="G36" t="s">
        <v>295</v>
      </c>
      <c r="H36" t="s">
        <v>102</v>
      </c>
      <c r="I36" s="77">
        <v>265361</v>
      </c>
      <c r="J36" s="77">
        <v>2222</v>
      </c>
      <c r="K36" s="77">
        <v>0</v>
      </c>
      <c r="L36" s="77">
        <v>5896.3214200000002</v>
      </c>
      <c r="M36" s="78">
        <v>1.5E-3</v>
      </c>
      <c r="N36" s="78">
        <v>2.0400000000000001E-2</v>
      </c>
      <c r="O36" s="78">
        <v>6.1000000000000004E-3</v>
      </c>
    </row>
    <row r="37" spans="2:15">
      <c r="B37" t="s">
        <v>336</v>
      </c>
      <c r="C37" t="s">
        <v>337</v>
      </c>
      <c r="D37" t="s">
        <v>100</v>
      </c>
      <c r="E37" t="s">
        <v>123</v>
      </c>
      <c r="F37" t="s">
        <v>338</v>
      </c>
      <c r="G37" t="s">
        <v>310</v>
      </c>
      <c r="H37" t="s">
        <v>102</v>
      </c>
      <c r="I37" s="77">
        <v>20000</v>
      </c>
      <c r="J37" s="77">
        <v>8072</v>
      </c>
      <c r="K37" s="77">
        <v>0</v>
      </c>
      <c r="L37" s="77">
        <v>1614.4</v>
      </c>
      <c r="M37" s="78">
        <v>8.0000000000000004E-4</v>
      </c>
      <c r="N37" s="78">
        <v>5.5999999999999999E-3</v>
      </c>
      <c r="O37" s="78">
        <v>1.6999999999999999E-3</v>
      </c>
    </row>
    <row r="38" spans="2:15">
      <c r="B38" t="s">
        <v>339</v>
      </c>
      <c r="C38" t="s">
        <v>340</v>
      </c>
      <c r="D38" t="s">
        <v>100</v>
      </c>
      <c r="E38" t="s">
        <v>123</v>
      </c>
      <c r="F38" t="s">
        <v>341</v>
      </c>
      <c r="G38" t="s">
        <v>310</v>
      </c>
      <c r="H38" t="s">
        <v>102</v>
      </c>
      <c r="I38" s="77">
        <v>21750</v>
      </c>
      <c r="J38" s="77">
        <v>55990</v>
      </c>
      <c r="K38" s="77">
        <v>0</v>
      </c>
      <c r="L38" s="77">
        <v>12177.825000000001</v>
      </c>
      <c r="M38" s="78">
        <v>1.6000000000000001E-3</v>
      </c>
      <c r="N38" s="78">
        <v>4.2200000000000001E-2</v>
      </c>
      <c r="O38" s="78">
        <v>1.2699999999999999E-2</v>
      </c>
    </row>
    <row r="39" spans="2:15">
      <c r="B39" t="s">
        <v>342</v>
      </c>
      <c r="C39" t="s">
        <v>343</v>
      </c>
      <c r="D39" t="s">
        <v>100</v>
      </c>
      <c r="E39" t="s">
        <v>123</v>
      </c>
      <c r="F39" t="s">
        <v>344</v>
      </c>
      <c r="G39" t="s">
        <v>310</v>
      </c>
      <c r="H39" t="s">
        <v>102</v>
      </c>
      <c r="I39" s="77">
        <v>247500</v>
      </c>
      <c r="J39" s="77">
        <v>1297</v>
      </c>
      <c r="K39" s="77">
        <v>0</v>
      </c>
      <c r="L39" s="77">
        <v>3210.0749999999998</v>
      </c>
      <c r="M39" s="78">
        <v>1.6000000000000001E-3</v>
      </c>
      <c r="N39" s="78">
        <v>1.11E-2</v>
      </c>
      <c r="O39" s="78">
        <v>3.3E-3</v>
      </c>
    </row>
    <row r="40" spans="2:15">
      <c r="B40" t="s">
        <v>345</v>
      </c>
      <c r="C40" t="s">
        <v>346</v>
      </c>
      <c r="D40" t="s">
        <v>100</v>
      </c>
      <c r="E40" t="s">
        <v>123</v>
      </c>
      <c r="F40" t="s">
        <v>347</v>
      </c>
      <c r="G40" t="s">
        <v>310</v>
      </c>
      <c r="H40" t="s">
        <v>102</v>
      </c>
      <c r="I40" s="77">
        <v>2996</v>
      </c>
      <c r="J40" s="77">
        <v>10520</v>
      </c>
      <c r="K40" s="77">
        <v>0</v>
      </c>
      <c r="L40" s="77">
        <v>315.17919999999998</v>
      </c>
      <c r="M40" s="78">
        <v>1E-4</v>
      </c>
      <c r="N40" s="78">
        <v>1.1000000000000001E-3</v>
      </c>
      <c r="O40" s="78">
        <v>2.9999999999999997E-4</v>
      </c>
    </row>
    <row r="41" spans="2:15">
      <c r="B41" t="s">
        <v>348</v>
      </c>
      <c r="C41" t="s">
        <v>349</v>
      </c>
      <c r="D41" t="s">
        <v>100</v>
      </c>
      <c r="E41" t="s">
        <v>123</v>
      </c>
      <c r="F41" t="s">
        <v>350</v>
      </c>
      <c r="G41" t="s">
        <v>310</v>
      </c>
      <c r="H41" t="s">
        <v>102</v>
      </c>
      <c r="I41" s="77">
        <v>11200</v>
      </c>
      <c r="J41" s="77">
        <v>23330</v>
      </c>
      <c r="K41" s="77">
        <v>0</v>
      </c>
      <c r="L41" s="77">
        <v>2612.96</v>
      </c>
      <c r="M41" s="78">
        <v>8.0000000000000004E-4</v>
      </c>
      <c r="N41" s="78">
        <v>9.1000000000000004E-3</v>
      </c>
      <c r="O41" s="78">
        <v>2.7000000000000001E-3</v>
      </c>
    </row>
    <row r="42" spans="2:15">
      <c r="B42" t="s">
        <v>351</v>
      </c>
      <c r="C42" t="s">
        <v>352</v>
      </c>
      <c r="D42" t="s">
        <v>100</v>
      </c>
      <c r="E42" t="s">
        <v>123</v>
      </c>
      <c r="F42" t="s">
        <v>353</v>
      </c>
      <c r="G42" t="s">
        <v>354</v>
      </c>
      <c r="H42" t="s">
        <v>102</v>
      </c>
      <c r="I42" s="77">
        <v>20477</v>
      </c>
      <c r="J42" s="77">
        <v>20850</v>
      </c>
      <c r="K42" s="77">
        <v>0</v>
      </c>
      <c r="L42" s="77">
        <v>4269.4544999999998</v>
      </c>
      <c r="M42" s="78">
        <v>8.9999999999999998E-4</v>
      </c>
      <c r="N42" s="78">
        <v>1.4800000000000001E-2</v>
      </c>
      <c r="O42" s="78">
        <v>4.4000000000000003E-3</v>
      </c>
    </row>
    <row r="43" spans="2:15">
      <c r="B43" t="s">
        <v>355</v>
      </c>
      <c r="C43" t="s">
        <v>356</v>
      </c>
      <c r="D43" t="s">
        <v>100</v>
      </c>
      <c r="E43" t="s">
        <v>123</v>
      </c>
      <c r="F43" t="s">
        <v>357</v>
      </c>
      <c r="G43" t="s">
        <v>358</v>
      </c>
      <c r="H43" t="s">
        <v>102</v>
      </c>
      <c r="I43" s="77">
        <v>52899.62</v>
      </c>
      <c r="J43" s="77">
        <v>1535</v>
      </c>
      <c r="K43" s="77">
        <v>0</v>
      </c>
      <c r="L43" s="77">
        <v>812.00916700000005</v>
      </c>
      <c r="M43" s="78">
        <v>2.9999999999999997E-4</v>
      </c>
      <c r="N43" s="78">
        <v>2.8E-3</v>
      </c>
      <c r="O43" s="78">
        <v>8.0000000000000004E-4</v>
      </c>
    </row>
    <row r="44" spans="2:15">
      <c r="B44" s="79" t="s">
        <v>359</v>
      </c>
      <c r="E44" s="16"/>
      <c r="F44" s="16"/>
      <c r="G44" s="16"/>
      <c r="I44" s="81">
        <v>2257292.42</v>
      </c>
      <c r="K44" s="81">
        <v>4.7271999999999998</v>
      </c>
      <c r="L44" s="81">
        <v>14086.34718621</v>
      </c>
      <c r="N44" s="80">
        <v>4.8800000000000003E-2</v>
      </c>
      <c r="O44" s="80">
        <v>1.46E-2</v>
      </c>
    </row>
    <row r="45" spans="2:15">
      <c r="B45" t="s">
        <v>360</v>
      </c>
      <c r="C45" t="s">
        <v>361</v>
      </c>
      <c r="D45" t="s">
        <v>100</v>
      </c>
      <c r="E45" t="s">
        <v>123</v>
      </c>
      <c r="F45" t="s">
        <v>362</v>
      </c>
      <c r="G45" t="s">
        <v>363</v>
      </c>
      <c r="H45" t="s">
        <v>102</v>
      </c>
      <c r="I45" s="77">
        <v>31456.71</v>
      </c>
      <c r="J45" s="77">
        <v>3184</v>
      </c>
      <c r="K45" s="77">
        <v>0</v>
      </c>
      <c r="L45" s="77">
        <v>1001.5816464</v>
      </c>
      <c r="M45" s="78">
        <v>1E-3</v>
      </c>
      <c r="N45" s="78">
        <v>3.5000000000000001E-3</v>
      </c>
      <c r="O45" s="78">
        <v>1E-3</v>
      </c>
    </row>
    <row r="46" spans="2:15">
      <c r="B46" t="s">
        <v>364</v>
      </c>
      <c r="C46" t="s">
        <v>365</v>
      </c>
      <c r="D46" t="s">
        <v>100</v>
      </c>
      <c r="E46" t="s">
        <v>123</v>
      </c>
      <c r="F46" t="s">
        <v>366</v>
      </c>
      <c r="G46" t="s">
        <v>363</v>
      </c>
      <c r="H46" t="s">
        <v>102</v>
      </c>
      <c r="I46" s="77">
        <v>16000</v>
      </c>
      <c r="J46" s="77">
        <v>3900</v>
      </c>
      <c r="K46" s="77">
        <v>4.7271999999999998</v>
      </c>
      <c r="L46" s="77">
        <v>628.72720000000004</v>
      </c>
      <c r="M46" s="78">
        <v>4.0000000000000002E-4</v>
      </c>
      <c r="N46" s="78">
        <v>2.2000000000000001E-3</v>
      </c>
      <c r="O46" s="78">
        <v>6.9999999999999999E-4</v>
      </c>
    </row>
    <row r="47" spans="2:15">
      <c r="B47" t="s">
        <v>367</v>
      </c>
      <c r="C47" t="s">
        <v>368</v>
      </c>
      <c r="D47" t="s">
        <v>100</v>
      </c>
      <c r="E47" t="s">
        <v>123</v>
      </c>
      <c r="F47" t="s">
        <v>369</v>
      </c>
      <c r="G47" t="s">
        <v>315</v>
      </c>
      <c r="H47" t="s">
        <v>102</v>
      </c>
      <c r="I47" s="77">
        <v>154285.71</v>
      </c>
      <c r="J47" s="77">
        <v>71.099999999999994</v>
      </c>
      <c r="K47" s="77">
        <v>0</v>
      </c>
      <c r="L47" s="77">
        <v>109.69713981</v>
      </c>
      <c r="M47" s="78">
        <v>8.9999999999999998E-4</v>
      </c>
      <c r="N47" s="78">
        <v>4.0000000000000002E-4</v>
      </c>
      <c r="O47" s="78">
        <v>1E-4</v>
      </c>
    </row>
    <row r="48" spans="2:15">
      <c r="B48" t="s">
        <v>370</v>
      </c>
      <c r="C48" t="s">
        <v>371</v>
      </c>
      <c r="D48" t="s">
        <v>100</v>
      </c>
      <c r="E48" t="s">
        <v>123</v>
      </c>
      <c r="F48" t="s">
        <v>372</v>
      </c>
      <c r="G48" t="s">
        <v>319</v>
      </c>
      <c r="H48" t="s">
        <v>102</v>
      </c>
      <c r="I48" s="77">
        <v>24000</v>
      </c>
      <c r="J48" s="77">
        <v>10210</v>
      </c>
      <c r="K48" s="77">
        <v>0</v>
      </c>
      <c r="L48" s="77">
        <v>2450.4</v>
      </c>
      <c r="M48" s="78">
        <v>6.0000000000000001E-3</v>
      </c>
      <c r="N48" s="78">
        <v>8.5000000000000006E-3</v>
      </c>
      <c r="O48" s="78">
        <v>2.5000000000000001E-3</v>
      </c>
    </row>
    <row r="49" spans="2:15">
      <c r="B49" t="s">
        <v>373</v>
      </c>
      <c r="C49" t="s">
        <v>374</v>
      </c>
      <c r="D49" t="s">
        <v>100</v>
      </c>
      <c r="E49" t="s">
        <v>123</v>
      </c>
      <c r="F49" t="s">
        <v>375</v>
      </c>
      <c r="G49" t="s">
        <v>319</v>
      </c>
      <c r="H49" t="s">
        <v>102</v>
      </c>
      <c r="I49" s="77">
        <v>288500</v>
      </c>
      <c r="J49" s="77">
        <v>974</v>
      </c>
      <c r="K49" s="77">
        <v>0</v>
      </c>
      <c r="L49" s="77">
        <v>2809.99</v>
      </c>
      <c r="M49" s="78">
        <v>3.0999999999999999E-3</v>
      </c>
      <c r="N49" s="78">
        <v>9.7000000000000003E-3</v>
      </c>
      <c r="O49" s="78">
        <v>2.8999999999999998E-3</v>
      </c>
    </row>
    <row r="50" spans="2:15">
      <c r="B50" t="s">
        <v>376</v>
      </c>
      <c r="C50" t="s">
        <v>377</v>
      </c>
      <c r="D50" t="s">
        <v>100</v>
      </c>
      <c r="E50" t="s">
        <v>123</v>
      </c>
      <c r="F50" t="s">
        <v>378</v>
      </c>
      <c r="G50" t="s">
        <v>379</v>
      </c>
      <c r="H50" t="s">
        <v>102</v>
      </c>
      <c r="I50" s="77">
        <v>8700</v>
      </c>
      <c r="J50" s="77">
        <v>4004</v>
      </c>
      <c r="K50" s="77">
        <v>0</v>
      </c>
      <c r="L50" s="77">
        <v>348.34800000000001</v>
      </c>
      <c r="M50" s="78">
        <v>8.9999999999999998E-4</v>
      </c>
      <c r="N50" s="78">
        <v>1.1999999999999999E-3</v>
      </c>
      <c r="O50" s="78">
        <v>4.0000000000000002E-4</v>
      </c>
    </row>
    <row r="51" spans="2:15">
      <c r="B51" t="s">
        <v>380</v>
      </c>
      <c r="C51" t="s">
        <v>381</v>
      </c>
      <c r="D51" t="s">
        <v>100</v>
      </c>
      <c r="E51" t="s">
        <v>123</v>
      </c>
      <c r="F51" t="s">
        <v>382</v>
      </c>
      <c r="G51" t="s">
        <v>291</v>
      </c>
      <c r="H51" t="s">
        <v>102</v>
      </c>
      <c r="I51" s="77">
        <v>1409600</v>
      </c>
      <c r="J51" s="77">
        <v>124.2</v>
      </c>
      <c r="K51" s="77">
        <v>0</v>
      </c>
      <c r="L51" s="77">
        <v>1750.7231999999999</v>
      </c>
      <c r="M51" s="78">
        <v>4.0000000000000001E-3</v>
      </c>
      <c r="N51" s="78">
        <v>6.1000000000000004E-3</v>
      </c>
      <c r="O51" s="78">
        <v>1.8E-3</v>
      </c>
    </row>
    <row r="52" spans="2:15">
      <c r="B52" t="s">
        <v>383</v>
      </c>
      <c r="C52" t="s">
        <v>384</v>
      </c>
      <c r="D52" t="s">
        <v>100</v>
      </c>
      <c r="E52" t="s">
        <v>123</v>
      </c>
      <c r="F52" t="s">
        <v>385</v>
      </c>
      <c r="G52" t="s">
        <v>295</v>
      </c>
      <c r="H52" t="s">
        <v>102</v>
      </c>
      <c r="I52" s="77">
        <v>23750</v>
      </c>
      <c r="J52" s="77">
        <v>18180</v>
      </c>
      <c r="K52" s="77">
        <v>0</v>
      </c>
      <c r="L52" s="77">
        <v>4317.75</v>
      </c>
      <c r="M52" s="78">
        <v>1.1000000000000001E-3</v>
      </c>
      <c r="N52" s="78">
        <v>1.4999999999999999E-2</v>
      </c>
      <c r="O52" s="78">
        <v>4.4999999999999997E-3</v>
      </c>
    </row>
    <row r="53" spans="2:15">
      <c r="B53" t="s">
        <v>386</v>
      </c>
      <c r="C53" t="s">
        <v>387</v>
      </c>
      <c r="D53" t="s">
        <v>100</v>
      </c>
      <c r="E53" t="s">
        <v>123</v>
      </c>
      <c r="F53" t="s">
        <v>388</v>
      </c>
      <c r="G53" t="s">
        <v>389</v>
      </c>
      <c r="H53" t="s">
        <v>102</v>
      </c>
      <c r="I53" s="77">
        <v>175000</v>
      </c>
      <c r="J53" s="77">
        <v>86.8</v>
      </c>
      <c r="K53" s="77">
        <v>0</v>
      </c>
      <c r="L53" s="77">
        <v>151.9</v>
      </c>
      <c r="M53" s="78">
        <v>1.4E-3</v>
      </c>
      <c r="N53" s="78">
        <v>5.0000000000000001E-4</v>
      </c>
      <c r="O53" s="78">
        <v>2.0000000000000001E-4</v>
      </c>
    </row>
    <row r="54" spans="2:15">
      <c r="B54" t="s">
        <v>390</v>
      </c>
      <c r="C54" t="s">
        <v>391</v>
      </c>
      <c r="D54" t="s">
        <v>100</v>
      </c>
      <c r="E54" t="s">
        <v>123</v>
      </c>
      <c r="F54" t="s">
        <v>392</v>
      </c>
      <c r="G54" t="s">
        <v>389</v>
      </c>
      <c r="H54" t="s">
        <v>102</v>
      </c>
      <c r="I54" s="77">
        <v>126000</v>
      </c>
      <c r="J54" s="77">
        <v>410.5</v>
      </c>
      <c r="K54" s="77">
        <v>0</v>
      </c>
      <c r="L54" s="77">
        <v>517.23</v>
      </c>
      <c r="M54" s="78">
        <v>1.5E-3</v>
      </c>
      <c r="N54" s="78">
        <v>1.8E-3</v>
      </c>
      <c r="O54" s="78">
        <v>5.0000000000000001E-4</v>
      </c>
    </row>
    <row r="55" spans="2:15">
      <c r="B55" s="79" t="s">
        <v>393</v>
      </c>
      <c r="E55" s="16"/>
      <c r="F55" s="16"/>
      <c r="G55" s="16"/>
      <c r="I55" s="81">
        <v>0</v>
      </c>
      <c r="K55" s="81">
        <v>0</v>
      </c>
      <c r="L55" s="81">
        <v>0</v>
      </c>
      <c r="N55" s="80">
        <v>0</v>
      </c>
      <c r="O55" s="80">
        <v>0</v>
      </c>
    </row>
    <row r="56" spans="2:15">
      <c r="B56" t="s">
        <v>217</v>
      </c>
      <c r="C56" t="s">
        <v>217</v>
      </c>
      <c r="E56" s="16"/>
      <c r="F56" s="16"/>
      <c r="G56" t="s">
        <v>217</v>
      </c>
      <c r="H56" t="s">
        <v>217</v>
      </c>
      <c r="I56" s="77">
        <v>0</v>
      </c>
      <c r="J56" s="77">
        <v>0</v>
      </c>
      <c r="L56" s="77">
        <v>0</v>
      </c>
      <c r="M56" s="78">
        <v>0</v>
      </c>
      <c r="N56" s="78">
        <v>0</v>
      </c>
      <c r="O56" s="78">
        <v>0</v>
      </c>
    </row>
    <row r="57" spans="2:15">
      <c r="B57" s="79" t="s">
        <v>222</v>
      </c>
      <c r="E57" s="16"/>
      <c r="F57" s="16"/>
      <c r="G57" s="16"/>
      <c r="I57" s="81">
        <v>410026</v>
      </c>
      <c r="K57" s="81">
        <v>91.616600000000005</v>
      </c>
      <c r="L57" s="81">
        <v>116756.75565665201</v>
      </c>
      <c r="N57" s="80">
        <v>0.40479999999999999</v>
      </c>
      <c r="O57" s="80">
        <v>0.12139999999999999</v>
      </c>
    </row>
    <row r="58" spans="2:15">
      <c r="B58" s="79" t="s">
        <v>255</v>
      </c>
      <c r="E58" s="16"/>
      <c r="F58" s="16"/>
      <c r="G58" s="16"/>
      <c r="I58" s="81">
        <v>7750</v>
      </c>
      <c r="K58" s="81">
        <v>0</v>
      </c>
      <c r="L58" s="81">
        <v>3803.1334750000001</v>
      </c>
      <c r="N58" s="80">
        <v>1.32E-2</v>
      </c>
      <c r="O58" s="80">
        <v>4.0000000000000001E-3</v>
      </c>
    </row>
    <row r="59" spans="2:15">
      <c r="B59" t="s">
        <v>394</v>
      </c>
      <c r="C59" t="s">
        <v>395</v>
      </c>
      <c r="D59" t="s">
        <v>396</v>
      </c>
      <c r="E59" t="s">
        <v>397</v>
      </c>
      <c r="F59" t="s">
        <v>398</v>
      </c>
      <c r="G59" t="s">
        <v>399</v>
      </c>
      <c r="H59" t="s">
        <v>106</v>
      </c>
      <c r="I59" s="77">
        <v>7750</v>
      </c>
      <c r="J59" s="77">
        <v>15779</v>
      </c>
      <c r="K59" s="77">
        <v>0</v>
      </c>
      <c r="L59" s="77">
        <v>3803.1334750000001</v>
      </c>
      <c r="M59" s="78">
        <v>1E-4</v>
      </c>
      <c r="N59" s="78">
        <v>1.32E-2</v>
      </c>
      <c r="O59" s="78">
        <v>4.0000000000000001E-3</v>
      </c>
    </row>
    <row r="60" spans="2:15">
      <c r="B60" s="79" t="s">
        <v>256</v>
      </c>
      <c r="E60" s="16"/>
      <c r="F60" s="16"/>
      <c r="G60" s="16"/>
      <c r="I60" s="81">
        <v>402276</v>
      </c>
      <c r="K60" s="81">
        <v>91.616600000000005</v>
      </c>
      <c r="L60" s="81">
        <v>112953.622181652</v>
      </c>
      <c r="N60" s="80">
        <v>0.3916</v>
      </c>
      <c r="O60" s="80">
        <v>0.1174</v>
      </c>
    </row>
    <row r="61" spans="2:15">
      <c r="B61" t="s">
        <v>400</v>
      </c>
      <c r="C61" t="s">
        <v>401</v>
      </c>
      <c r="D61" t="s">
        <v>402</v>
      </c>
      <c r="E61" t="s">
        <v>397</v>
      </c>
      <c r="F61" t="s">
        <v>403</v>
      </c>
      <c r="G61" t="s">
        <v>404</v>
      </c>
      <c r="H61" t="s">
        <v>106</v>
      </c>
      <c r="I61" s="77">
        <v>41900</v>
      </c>
      <c r="J61" s="77">
        <v>4449</v>
      </c>
      <c r="K61" s="77">
        <v>0</v>
      </c>
      <c r="L61" s="77">
        <v>5797.4474099999998</v>
      </c>
      <c r="M61" s="78">
        <v>0</v>
      </c>
      <c r="N61" s="78">
        <v>2.01E-2</v>
      </c>
      <c r="O61" s="78">
        <v>6.0000000000000001E-3</v>
      </c>
    </row>
    <row r="62" spans="2:15">
      <c r="B62" t="s">
        <v>405</v>
      </c>
      <c r="C62" t="s">
        <v>406</v>
      </c>
      <c r="D62" t="s">
        <v>402</v>
      </c>
      <c r="E62" t="s">
        <v>397</v>
      </c>
      <c r="F62" t="s">
        <v>407</v>
      </c>
      <c r="G62" t="s">
        <v>404</v>
      </c>
      <c r="H62" t="s">
        <v>106</v>
      </c>
      <c r="I62" s="77">
        <v>20200</v>
      </c>
      <c r="J62" s="77">
        <v>6039</v>
      </c>
      <c r="K62" s="77">
        <v>0</v>
      </c>
      <c r="L62" s="77">
        <v>3793.8205800000001</v>
      </c>
      <c r="M62" s="78">
        <v>0</v>
      </c>
      <c r="N62" s="78">
        <v>1.32E-2</v>
      </c>
      <c r="O62" s="78">
        <v>3.8999999999999998E-3</v>
      </c>
    </row>
    <row r="63" spans="2:15">
      <c r="B63" t="s">
        <v>408</v>
      </c>
      <c r="C63" t="s">
        <v>409</v>
      </c>
      <c r="D63" t="s">
        <v>402</v>
      </c>
      <c r="E63" t="s">
        <v>397</v>
      </c>
      <c r="F63" t="s">
        <v>410</v>
      </c>
      <c r="G63" t="s">
        <v>404</v>
      </c>
      <c r="H63" t="s">
        <v>106</v>
      </c>
      <c r="I63" s="77">
        <v>11650</v>
      </c>
      <c r="J63" s="77">
        <v>15835</v>
      </c>
      <c r="K63" s="77">
        <v>0</v>
      </c>
      <c r="L63" s="77">
        <v>5737.2580250000001</v>
      </c>
      <c r="M63" s="78">
        <v>0</v>
      </c>
      <c r="N63" s="78">
        <v>1.9900000000000001E-2</v>
      </c>
      <c r="O63" s="78">
        <v>6.0000000000000001E-3</v>
      </c>
    </row>
    <row r="64" spans="2:15">
      <c r="B64" t="s">
        <v>411</v>
      </c>
      <c r="C64" t="s">
        <v>412</v>
      </c>
      <c r="D64" t="s">
        <v>402</v>
      </c>
      <c r="E64" t="s">
        <v>397</v>
      </c>
      <c r="F64" t="s">
        <v>413</v>
      </c>
      <c r="G64" t="s">
        <v>404</v>
      </c>
      <c r="H64" t="s">
        <v>106</v>
      </c>
      <c r="I64" s="77">
        <v>37750</v>
      </c>
      <c r="J64" s="77">
        <v>4798</v>
      </c>
      <c r="K64" s="77">
        <v>0</v>
      </c>
      <c r="L64" s="77">
        <v>5632.9719500000001</v>
      </c>
      <c r="M64" s="78">
        <v>0</v>
      </c>
      <c r="N64" s="78">
        <v>1.95E-2</v>
      </c>
      <c r="O64" s="78">
        <v>5.8999999999999999E-3</v>
      </c>
    </row>
    <row r="65" spans="2:15">
      <c r="B65" t="s">
        <v>414</v>
      </c>
      <c r="C65" t="s">
        <v>415</v>
      </c>
      <c r="D65" t="s">
        <v>416</v>
      </c>
      <c r="E65" t="s">
        <v>397</v>
      </c>
      <c r="F65" t="s">
        <v>417</v>
      </c>
      <c r="G65" t="s">
        <v>418</v>
      </c>
      <c r="H65" t="s">
        <v>113</v>
      </c>
      <c r="I65" s="77">
        <v>72000</v>
      </c>
      <c r="J65" s="77">
        <v>291</v>
      </c>
      <c r="K65" s="77">
        <v>0</v>
      </c>
      <c r="L65" s="77">
        <v>880.633512</v>
      </c>
      <c r="M65" s="78">
        <v>1E-4</v>
      </c>
      <c r="N65" s="78">
        <v>3.0999999999999999E-3</v>
      </c>
      <c r="O65" s="78">
        <v>8.9999999999999998E-4</v>
      </c>
    </row>
    <row r="66" spans="2:15">
      <c r="B66" t="s">
        <v>419</v>
      </c>
      <c r="C66" t="s">
        <v>420</v>
      </c>
      <c r="D66" t="s">
        <v>402</v>
      </c>
      <c r="E66" t="s">
        <v>397</v>
      </c>
      <c r="F66" t="s">
        <v>421</v>
      </c>
      <c r="G66" t="s">
        <v>422</v>
      </c>
      <c r="H66" t="s">
        <v>106</v>
      </c>
      <c r="I66" s="77">
        <v>17500</v>
      </c>
      <c r="J66" s="77">
        <v>4093</v>
      </c>
      <c r="K66" s="77">
        <v>0</v>
      </c>
      <c r="L66" s="77">
        <v>2227.6152499999998</v>
      </c>
      <c r="M66" s="78">
        <v>2.0000000000000001E-4</v>
      </c>
      <c r="N66" s="78">
        <v>7.7000000000000002E-3</v>
      </c>
      <c r="O66" s="78">
        <v>2.3E-3</v>
      </c>
    </row>
    <row r="67" spans="2:15">
      <c r="B67" t="s">
        <v>423</v>
      </c>
      <c r="C67" t="s">
        <v>424</v>
      </c>
      <c r="D67" t="s">
        <v>425</v>
      </c>
      <c r="E67" t="s">
        <v>397</v>
      </c>
      <c r="F67" t="s">
        <v>426</v>
      </c>
      <c r="G67" t="s">
        <v>427</v>
      </c>
      <c r="H67" t="s">
        <v>106</v>
      </c>
      <c r="I67" s="77">
        <v>4965</v>
      </c>
      <c r="J67" s="77">
        <v>164900</v>
      </c>
      <c r="K67" s="77">
        <v>0</v>
      </c>
      <c r="L67" s="77">
        <v>25462.45635</v>
      </c>
      <c r="M67" s="78">
        <v>0</v>
      </c>
      <c r="N67" s="78">
        <v>8.8300000000000003E-2</v>
      </c>
      <c r="O67" s="78">
        <v>2.6499999999999999E-2</v>
      </c>
    </row>
    <row r="68" spans="2:15">
      <c r="B68" t="s">
        <v>428</v>
      </c>
      <c r="C68" t="s">
        <v>429</v>
      </c>
      <c r="D68" t="s">
        <v>396</v>
      </c>
      <c r="E68" t="s">
        <v>397</v>
      </c>
      <c r="F68" t="s">
        <v>430</v>
      </c>
      <c r="G68" t="s">
        <v>431</v>
      </c>
      <c r="H68" t="s">
        <v>106</v>
      </c>
      <c r="I68" s="77">
        <v>8586</v>
      </c>
      <c r="J68" s="77">
        <v>70.62</v>
      </c>
      <c r="K68" s="77">
        <v>0</v>
      </c>
      <c r="L68" s="77">
        <v>18.857277251999999</v>
      </c>
      <c r="M68" s="78">
        <v>1E-4</v>
      </c>
      <c r="N68" s="78">
        <v>1E-4</v>
      </c>
      <c r="O68" s="78">
        <v>0</v>
      </c>
    </row>
    <row r="69" spans="2:15">
      <c r="B69" t="s">
        <v>432</v>
      </c>
      <c r="C69" t="s">
        <v>433</v>
      </c>
      <c r="D69" t="s">
        <v>402</v>
      </c>
      <c r="E69" t="s">
        <v>397</v>
      </c>
      <c r="F69" t="s">
        <v>434</v>
      </c>
      <c r="G69" t="s">
        <v>435</v>
      </c>
      <c r="H69" t="s">
        <v>106</v>
      </c>
      <c r="I69" s="77">
        <v>4225</v>
      </c>
      <c r="J69" s="77">
        <v>15448</v>
      </c>
      <c r="K69" s="77">
        <v>0</v>
      </c>
      <c r="L69" s="77">
        <v>2029.8285800000001</v>
      </c>
      <c r="M69" s="78">
        <v>2.0000000000000001E-4</v>
      </c>
      <c r="N69" s="78">
        <v>7.0000000000000001E-3</v>
      </c>
      <c r="O69" s="78">
        <v>2.0999999999999999E-3</v>
      </c>
    </row>
    <row r="70" spans="2:15">
      <c r="B70" t="s">
        <v>436</v>
      </c>
      <c r="C70" t="s">
        <v>437</v>
      </c>
      <c r="D70" t="s">
        <v>123</v>
      </c>
      <c r="E70" t="s">
        <v>397</v>
      </c>
      <c r="F70" t="s">
        <v>438</v>
      </c>
      <c r="G70" t="s">
        <v>439</v>
      </c>
      <c r="H70" t="s">
        <v>110</v>
      </c>
      <c r="I70" s="77">
        <v>61350</v>
      </c>
      <c r="J70" s="77">
        <v>4076</v>
      </c>
      <c r="K70" s="77">
        <v>0</v>
      </c>
      <c r="L70" s="77">
        <v>8801.9534574000008</v>
      </c>
      <c r="M70" s="78">
        <v>0</v>
      </c>
      <c r="N70" s="78">
        <v>3.0499999999999999E-2</v>
      </c>
      <c r="O70" s="78">
        <v>9.1000000000000004E-3</v>
      </c>
    </row>
    <row r="71" spans="2:15">
      <c r="B71" t="s">
        <v>440</v>
      </c>
      <c r="C71" t="s">
        <v>441</v>
      </c>
      <c r="D71" t="s">
        <v>402</v>
      </c>
      <c r="E71" t="s">
        <v>397</v>
      </c>
      <c r="F71" t="s">
        <v>442</v>
      </c>
      <c r="G71" t="s">
        <v>439</v>
      </c>
      <c r="H71" t="s">
        <v>106</v>
      </c>
      <c r="I71" s="77">
        <v>91900</v>
      </c>
      <c r="J71" s="77">
        <v>12031</v>
      </c>
      <c r="K71" s="77">
        <v>91.616600000000005</v>
      </c>
      <c r="L71" s="77">
        <v>34477.29739</v>
      </c>
      <c r="M71" s="78">
        <v>0</v>
      </c>
      <c r="N71" s="78">
        <v>0.1195</v>
      </c>
      <c r="O71" s="78">
        <v>3.5799999999999998E-2</v>
      </c>
    </row>
    <row r="72" spans="2:15">
      <c r="B72" t="s">
        <v>443</v>
      </c>
      <c r="C72" t="s">
        <v>444</v>
      </c>
      <c r="D72" t="s">
        <v>402</v>
      </c>
      <c r="E72" t="s">
        <v>397</v>
      </c>
      <c r="F72" t="s">
        <v>445</v>
      </c>
      <c r="G72" t="s">
        <v>399</v>
      </c>
      <c r="H72" t="s">
        <v>106</v>
      </c>
      <c r="I72" s="77">
        <v>9500</v>
      </c>
      <c r="J72" s="77">
        <v>33632</v>
      </c>
      <c r="K72" s="77">
        <v>0</v>
      </c>
      <c r="L72" s="77">
        <v>9936.5743999999995</v>
      </c>
      <c r="M72" s="78">
        <v>0</v>
      </c>
      <c r="N72" s="78">
        <v>3.4500000000000003E-2</v>
      </c>
      <c r="O72" s="78">
        <v>1.03E-2</v>
      </c>
    </row>
    <row r="73" spans="2:15">
      <c r="B73" t="s">
        <v>446</v>
      </c>
      <c r="C73" t="s">
        <v>447</v>
      </c>
      <c r="D73" t="s">
        <v>402</v>
      </c>
      <c r="E73" t="s">
        <v>397</v>
      </c>
      <c r="F73" t="s">
        <v>448</v>
      </c>
      <c r="G73" t="s">
        <v>449</v>
      </c>
      <c r="H73" t="s">
        <v>106</v>
      </c>
      <c r="I73" s="77">
        <v>20750</v>
      </c>
      <c r="J73" s="77">
        <v>12640</v>
      </c>
      <c r="K73" s="77">
        <v>0</v>
      </c>
      <c r="L73" s="77">
        <v>8156.9080000000004</v>
      </c>
      <c r="M73" s="78">
        <v>0</v>
      </c>
      <c r="N73" s="78">
        <v>2.8299999999999999E-2</v>
      </c>
      <c r="O73" s="78">
        <v>8.5000000000000006E-3</v>
      </c>
    </row>
    <row r="74" spans="2:15">
      <c r="B74" t="s">
        <v>224</v>
      </c>
      <c r="E74" s="16"/>
      <c r="F74" s="16"/>
      <c r="G74" s="16"/>
    </row>
    <row r="75" spans="2:15">
      <c r="B75" t="s">
        <v>249</v>
      </c>
      <c r="E75" s="16"/>
      <c r="F75" s="16"/>
      <c r="G75" s="16"/>
    </row>
    <row r="76" spans="2:15">
      <c r="B76" t="s">
        <v>250</v>
      </c>
      <c r="E76" s="16"/>
      <c r="F76" s="16"/>
      <c r="G76" s="16"/>
    </row>
    <row r="77" spans="2:15">
      <c r="B77" t="s">
        <v>251</v>
      </c>
      <c r="E77" s="16"/>
      <c r="F77" s="16"/>
      <c r="G77" s="16"/>
    </row>
    <row r="78" spans="2:15">
      <c r="B78" t="s">
        <v>252</v>
      </c>
      <c r="E78" s="16"/>
      <c r="F78" s="16"/>
      <c r="G78" s="16"/>
    </row>
    <row r="79" spans="2:15">
      <c r="E79" s="16"/>
      <c r="F79" s="16"/>
      <c r="G79" s="16"/>
    </row>
    <row r="80" spans="2:15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B249" s="16"/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9"/>
      <c r="E251" s="16"/>
      <c r="F251" s="16"/>
      <c r="G251" s="16"/>
    </row>
    <row r="252" spans="2:7"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B270" s="16"/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9"/>
      <c r="E272" s="16"/>
      <c r="F272" s="16"/>
      <c r="G272" s="16"/>
    </row>
    <row r="273" spans="5:7">
      <c r="E273" s="16"/>
      <c r="F273" s="16"/>
      <c r="G273" s="16"/>
    </row>
    <row r="274" spans="5:7">
      <c r="E274" s="16"/>
      <c r="F274" s="16"/>
      <c r="G274" s="16"/>
    </row>
    <row r="275" spans="5:7">
      <c r="E275" s="16"/>
      <c r="F275" s="16"/>
      <c r="G275" s="16"/>
    </row>
    <row r="276" spans="5:7">
      <c r="E276" s="16"/>
      <c r="F276" s="16"/>
      <c r="G276" s="16"/>
    </row>
    <row r="277" spans="5:7">
      <c r="E277" s="16"/>
      <c r="F277" s="16"/>
      <c r="G277" s="16"/>
    </row>
    <row r="278" spans="5:7">
      <c r="E278" s="16"/>
      <c r="F278" s="16"/>
      <c r="G278" s="16"/>
    </row>
    <row r="279" spans="5:7">
      <c r="E279" s="16"/>
      <c r="F279" s="16"/>
      <c r="G279" s="16"/>
    </row>
    <row r="280" spans="5:7">
      <c r="E280" s="16"/>
      <c r="F280" s="16"/>
      <c r="G280" s="16"/>
    </row>
    <row r="281" spans="5:7">
      <c r="E281" s="16"/>
      <c r="F281" s="16"/>
      <c r="G281" s="16"/>
    </row>
    <row r="282" spans="5:7">
      <c r="E282" s="16"/>
      <c r="F282" s="16"/>
      <c r="G282" s="16"/>
    </row>
    <row r="283" spans="5:7">
      <c r="E283" s="16"/>
      <c r="F283" s="16"/>
      <c r="G283" s="16"/>
    </row>
    <row r="284" spans="5:7">
      <c r="E284" s="16"/>
      <c r="F284" s="16"/>
      <c r="G284" s="16"/>
    </row>
    <row r="285" spans="5:7">
      <c r="E285" s="16"/>
      <c r="F285" s="16"/>
      <c r="G285" s="16"/>
    </row>
    <row r="286" spans="5:7">
      <c r="E286" s="16"/>
      <c r="F286" s="16"/>
      <c r="G286" s="16"/>
    </row>
    <row r="287" spans="5:7">
      <c r="E287" s="16"/>
      <c r="F287" s="16"/>
      <c r="G287" s="16"/>
    </row>
    <row r="288" spans="5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B337" s="16"/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9"/>
    </row>
  </sheetData>
  <mergeCells count="2">
    <mergeCell ref="B6:O6"/>
    <mergeCell ref="B7:O7"/>
  </mergeCells>
  <dataValidations count="4">
    <dataValidation allowBlank="1" showInputMessage="1" showErrorMessage="1" sqref="A1 K9"/>
    <dataValidation type="list" allowBlank="1" showInputMessage="1" showErrorMessage="1" sqref="G12:G339">
      <formula1>$BH$6:$BH$11</formula1>
    </dataValidation>
    <dataValidation type="list" allowBlank="1" showInputMessage="1" showErrorMessage="1" sqref="H12:H333">
      <formula1>$BJ$6:$BJ$11</formula1>
    </dataValidation>
    <dataValidation type="list" allowBlank="1" showInputMessage="1" showErrorMessage="1" sqref="E12:E333">
      <formula1>$BF$6:$BF$11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1367900</v>
      </c>
      <c r="I11" s="7"/>
      <c r="J11" s="75">
        <v>203.6547113</v>
      </c>
      <c r="K11" s="75">
        <v>256743.47871130001</v>
      </c>
      <c r="L11" s="7"/>
      <c r="M11" s="76">
        <v>1</v>
      </c>
      <c r="N11" s="76">
        <v>0.26690000000000003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624000</v>
      </c>
      <c r="J12" s="81">
        <v>0</v>
      </c>
      <c r="K12" s="81">
        <v>41880.160000000003</v>
      </c>
      <c r="M12" s="80">
        <v>0.16309999999999999</v>
      </c>
      <c r="N12" s="80">
        <v>4.3499999999999997E-2</v>
      </c>
    </row>
    <row r="13" spans="2:63">
      <c r="B13" s="79" t="s">
        <v>450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451</v>
      </c>
      <c r="D15" s="16"/>
      <c r="E15" s="16"/>
      <c r="F15" s="16"/>
      <c r="G15" s="16"/>
      <c r="H15" s="81">
        <v>624000</v>
      </c>
      <c r="J15" s="81">
        <v>0</v>
      </c>
      <c r="K15" s="81">
        <v>41880.160000000003</v>
      </c>
      <c r="M15" s="80">
        <v>0.16309999999999999</v>
      </c>
      <c r="N15" s="80">
        <v>4.3499999999999997E-2</v>
      </c>
    </row>
    <row r="16" spans="2:63">
      <c r="B16" t="s">
        <v>452</v>
      </c>
      <c r="C16" t="s">
        <v>453</v>
      </c>
      <c r="D16" t="s">
        <v>100</v>
      </c>
      <c r="E16" t="s">
        <v>454</v>
      </c>
      <c r="F16" t="s">
        <v>455</v>
      </c>
      <c r="G16" t="s">
        <v>102</v>
      </c>
      <c r="H16" s="77">
        <v>535000</v>
      </c>
      <c r="I16" s="77">
        <v>6440</v>
      </c>
      <c r="J16" s="77">
        <v>0</v>
      </c>
      <c r="K16" s="77">
        <v>34454</v>
      </c>
      <c r="L16" s="78">
        <v>2.1899999999999999E-2</v>
      </c>
      <c r="M16" s="78">
        <v>0.13420000000000001</v>
      </c>
      <c r="N16" s="78">
        <v>3.5799999999999998E-2</v>
      </c>
    </row>
    <row r="17" spans="2:14">
      <c r="B17" t="s">
        <v>456</v>
      </c>
      <c r="C17" t="s">
        <v>457</v>
      </c>
      <c r="D17" t="s">
        <v>100</v>
      </c>
      <c r="E17" t="s">
        <v>458</v>
      </c>
      <c r="F17" t="s">
        <v>455</v>
      </c>
      <c r="G17" t="s">
        <v>102</v>
      </c>
      <c r="H17" s="77">
        <v>89000</v>
      </c>
      <c r="I17" s="77">
        <v>8344</v>
      </c>
      <c r="J17" s="77">
        <v>0</v>
      </c>
      <c r="K17" s="77">
        <v>7426.16</v>
      </c>
      <c r="L17" s="78">
        <v>6.7000000000000002E-3</v>
      </c>
      <c r="M17" s="78">
        <v>2.8899999999999999E-2</v>
      </c>
      <c r="N17" s="78">
        <v>7.7000000000000002E-3</v>
      </c>
    </row>
    <row r="18" spans="2:14">
      <c r="B18" s="79" t="s">
        <v>459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217</v>
      </c>
      <c r="C19" t="s">
        <v>217</v>
      </c>
      <c r="D19" s="16"/>
      <c r="E19" s="16"/>
      <c r="F19" t="s">
        <v>217</v>
      </c>
      <c r="G19" t="s">
        <v>217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460</v>
      </c>
      <c r="D20" s="16"/>
      <c r="E20" s="16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217</v>
      </c>
      <c r="C21" t="s">
        <v>217</v>
      </c>
      <c r="D21" s="16"/>
      <c r="E21" s="16"/>
      <c r="F21" t="s">
        <v>217</v>
      </c>
      <c r="G21" t="s">
        <v>217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257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461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222</v>
      </c>
      <c r="D26" s="16"/>
      <c r="E26" s="16"/>
      <c r="F26" s="16"/>
      <c r="G26" s="16"/>
      <c r="H26" s="81">
        <v>743900</v>
      </c>
      <c r="J26" s="81">
        <v>203.6547113</v>
      </c>
      <c r="K26" s="81">
        <v>214863.3187113</v>
      </c>
      <c r="M26" s="80">
        <v>0.83689999999999998</v>
      </c>
      <c r="N26" s="80">
        <v>0.2233</v>
      </c>
    </row>
    <row r="27" spans="2:14">
      <c r="B27" s="79" t="s">
        <v>462</v>
      </c>
      <c r="D27" s="16"/>
      <c r="E27" s="16"/>
      <c r="F27" s="16"/>
      <c r="G27" s="16"/>
      <c r="H27" s="81">
        <v>743900</v>
      </c>
      <c r="J27" s="81">
        <v>203.6547113</v>
      </c>
      <c r="K27" s="81">
        <v>214863.3187113</v>
      </c>
      <c r="M27" s="80">
        <v>0.83689999999999998</v>
      </c>
      <c r="N27" s="80">
        <v>0.2233</v>
      </c>
    </row>
    <row r="28" spans="2:14">
      <c r="B28" t="s">
        <v>463</v>
      </c>
      <c r="C28" t="s">
        <v>464</v>
      </c>
      <c r="D28" t="s">
        <v>402</v>
      </c>
      <c r="E28" t="s">
        <v>465</v>
      </c>
      <c r="F28" t="s">
        <v>455</v>
      </c>
      <c r="G28" t="s">
        <v>106</v>
      </c>
      <c r="H28" s="77">
        <v>58650</v>
      </c>
      <c r="I28" s="77">
        <v>7787</v>
      </c>
      <c r="J28" s="77">
        <v>0</v>
      </c>
      <c r="K28" s="77">
        <v>14203.604805000001</v>
      </c>
      <c r="L28" s="78">
        <v>0</v>
      </c>
      <c r="M28" s="78">
        <v>5.5300000000000002E-2</v>
      </c>
      <c r="N28" s="78">
        <v>1.4800000000000001E-2</v>
      </c>
    </row>
    <row r="29" spans="2:14">
      <c r="B29" t="s">
        <v>466</v>
      </c>
      <c r="C29" t="s">
        <v>467</v>
      </c>
      <c r="D29" t="s">
        <v>402</v>
      </c>
      <c r="E29" t="s">
        <v>468</v>
      </c>
      <c r="F29" t="s">
        <v>455</v>
      </c>
      <c r="G29" t="s">
        <v>106</v>
      </c>
      <c r="H29" s="77">
        <v>170000</v>
      </c>
      <c r="I29" s="77">
        <v>3691</v>
      </c>
      <c r="J29" s="77">
        <v>203.6547113</v>
      </c>
      <c r="K29" s="77">
        <v>19717.971711300001</v>
      </c>
      <c r="L29" s="78">
        <v>1E-4</v>
      </c>
      <c r="M29" s="78">
        <v>7.6799999999999993E-2</v>
      </c>
      <c r="N29" s="78">
        <v>2.0500000000000001E-2</v>
      </c>
    </row>
    <row r="30" spans="2:14">
      <c r="B30" t="s">
        <v>469</v>
      </c>
      <c r="C30" t="s">
        <v>470</v>
      </c>
      <c r="D30" t="s">
        <v>396</v>
      </c>
      <c r="E30" t="s">
        <v>471</v>
      </c>
      <c r="F30" t="s">
        <v>455</v>
      </c>
      <c r="G30" t="s">
        <v>106</v>
      </c>
      <c r="H30" s="77">
        <v>63900</v>
      </c>
      <c r="I30" s="77">
        <v>39785</v>
      </c>
      <c r="J30" s="77">
        <v>0</v>
      </c>
      <c r="K30" s="77">
        <v>79064.332649999997</v>
      </c>
      <c r="L30" s="78">
        <v>0</v>
      </c>
      <c r="M30" s="78">
        <v>0.308</v>
      </c>
      <c r="N30" s="78">
        <v>8.2199999999999995E-2</v>
      </c>
    </row>
    <row r="31" spans="2:14">
      <c r="B31" t="s">
        <v>472</v>
      </c>
      <c r="C31" t="s">
        <v>473</v>
      </c>
      <c r="D31" t="s">
        <v>402</v>
      </c>
      <c r="E31" t="s">
        <v>474</v>
      </c>
      <c r="F31" t="s">
        <v>455</v>
      </c>
      <c r="G31" t="s">
        <v>106</v>
      </c>
      <c r="H31" s="77">
        <v>160250</v>
      </c>
      <c r="I31" s="77">
        <v>3649</v>
      </c>
      <c r="J31" s="77">
        <v>0</v>
      </c>
      <c r="K31" s="77">
        <v>18185.794975000001</v>
      </c>
      <c r="L31" s="78">
        <v>0</v>
      </c>
      <c r="M31" s="78">
        <v>7.0800000000000002E-2</v>
      </c>
      <c r="N31" s="78">
        <v>1.89E-2</v>
      </c>
    </row>
    <row r="32" spans="2:14">
      <c r="B32" t="s">
        <v>475</v>
      </c>
      <c r="C32" t="s">
        <v>476</v>
      </c>
      <c r="D32" t="s">
        <v>402</v>
      </c>
      <c r="E32" t="s">
        <v>477</v>
      </c>
      <c r="F32" t="s">
        <v>455</v>
      </c>
      <c r="G32" t="s">
        <v>106</v>
      </c>
      <c r="H32" s="77">
        <v>252000</v>
      </c>
      <c r="I32" s="77">
        <v>3905</v>
      </c>
      <c r="J32" s="77">
        <v>0</v>
      </c>
      <c r="K32" s="77">
        <v>30604.266</v>
      </c>
      <c r="L32" s="78">
        <v>0</v>
      </c>
      <c r="M32" s="78">
        <v>0.1192</v>
      </c>
      <c r="N32" s="78">
        <v>3.1800000000000002E-2</v>
      </c>
    </row>
    <row r="33" spans="2:14">
      <c r="B33" t="s">
        <v>478</v>
      </c>
      <c r="C33" t="s">
        <v>479</v>
      </c>
      <c r="D33" t="s">
        <v>402</v>
      </c>
      <c r="E33" t="s">
        <v>480</v>
      </c>
      <c r="F33" t="s">
        <v>455</v>
      </c>
      <c r="G33" t="s">
        <v>106</v>
      </c>
      <c r="H33" s="77">
        <v>39100</v>
      </c>
      <c r="I33" s="77">
        <v>43657</v>
      </c>
      <c r="J33" s="77">
        <v>0</v>
      </c>
      <c r="K33" s="77">
        <v>53087.348570000002</v>
      </c>
      <c r="L33" s="78">
        <v>0</v>
      </c>
      <c r="M33" s="78">
        <v>0.20680000000000001</v>
      </c>
      <c r="N33" s="78">
        <v>5.5199999999999999E-2</v>
      </c>
    </row>
    <row r="34" spans="2:14">
      <c r="B34" s="79" t="s">
        <v>481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217</v>
      </c>
      <c r="C35" t="s">
        <v>217</v>
      </c>
      <c r="D35" s="16"/>
      <c r="E35" s="16"/>
      <c r="F35" t="s">
        <v>217</v>
      </c>
      <c r="G35" t="s">
        <v>217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257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217</v>
      </c>
      <c r="C37" t="s">
        <v>217</v>
      </c>
      <c r="D37" s="16"/>
      <c r="E37" s="16"/>
      <c r="F37" t="s">
        <v>217</v>
      </c>
      <c r="G37" t="s">
        <v>217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461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217</v>
      </c>
      <c r="C39" t="s">
        <v>217</v>
      </c>
      <c r="D39" s="16"/>
      <c r="E39" s="16"/>
      <c r="F39" t="s">
        <v>217</v>
      </c>
      <c r="G39" t="s">
        <v>217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t="s">
        <v>224</v>
      </c>
      <c r="D40" s="16"/>
      <c r="E40" s="16"/>
      <c r="F40" s="16"/>
      <c r="G40" s="16"/>
    </row>
    <row r="41" spans="2:14">
      <c r="B41" t="s">
        <v>249</v>
      </c>
      <c r="D41" s="16"/>
      <c r="E41" s="16"/>
      <c r="F41" s="16"/>
      <c r="G41" s="16"/>
    </row>
    <row r="42" spans="2:14">
      <c r="B42" t="s">
        <v>250</v>
      </c>
      <c r="D42" s="16"/>
      <c r="E42" s="16"/>
      <c r="F42" s="16"/>
      <c r="G42" s="16"/>
    </row>
    <row r="43" spans="2:14">
      <c r="B43" t="s">
        <v>251</v>
      </c>
      <c r="D43" s="16"/>
      <c r="E43" s="16"/>
      <c r="F43" s="16"/>
      <c r="G43" s="16"/>
    </row>
    <row r="44" spans="2:14">
      <c r="B44" t="s">
        <v>252</v>
      </c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6629445.9500000002</v>
      </c>
      <c r="K11" s="7"/>
      <c r="L11" s="75">
        <v>113582.98104542198</v>
      </c>
      <c r="M11" s="7"/>
      <c r="N11" s="76">
        <v>1</v>
      </c>
      <c r="O11" s="76">
        <v>0.1181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5900000</v>
      </c>
      <c r="L12" s="81">
        <v>13540.5</v>
      </c>
      <c r="N12" s="80">
        <v>0.1192</v>
      </c>
      <c r="O12" s="80">
        <v>1.41E-2</v>
      </c>
    </row>
    <row r="13" spans="2:65">
      <c r="B13" s="79" t="s">
        <v>482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I14" t="s">
        <v>217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483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I16" t="s">
        <v>217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5900000</v>
      </c>
      <c r="L17" s="81">
        <v>13540.5</v>
      </c>
      <c r="N17" s="80">
        <v>0.1192</v>
      </c>
      <c r="O17" s="80">
        <v>1.41E-2</v>
      </c>
    </row>
    <row r="18" spans="2:15">
      <c r="B18" t="s">
        <v>484</v>
      </c>
      <c r="C18" t="s">
        <v>485</v>
      </c>
      <c r="D18" t="s">
        <v>100</v>
      </c>
      <c r="E18" t="s">
        <v>486</v>
      </c>
      <c r="F18" t="s">
        <v>455</v>
      </c>
      <c r="G18" t="s">
        <v>217</v>
      </c>
      <c r="H18" t="s">
        <v>487</v>
      </c>
      <c r="I18" t="s">
        <v>102</v>
      </c>
      <c r="J18" s="77">
        <v>5900000</v>
      </c>
      <c r="K18" s="77">
        <v>229.5</v>
      </c>
      <c r="L18" s="77">
        <v>13540.5</v>
      </c>
      <c r="M18" s="78">
        <v>0</v>
      </c>
      <c r="N18" s="78">
        <v>0.1192</v>
      </c>
      <c r="O18" s="78">
        <v>1.41E-2</v>
      </c>
    </row>
    <row r="19" spans="2:15">
      <c r="B19" s="79" t="s">
        <v>257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I20" t="s">
        <v>217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222</v>
      </c>
      <c r="C21" s="16"/>
      <c r="D21" s="16"/>
      <c r="E21" s="16"/>
      <c r="J21" s="81">
        <v>729445.95</v>
      </c>
      <c r="L21" s="81">
        <v>100042.48104542198</v>
      </c>
      <c r="N21" s="80">
        <v>0.88080000000000003</v>
      </c>
      <c r="O21" s="80">
        <v>0.104</v>
      </c>
    </row>
    <row r="22" spans="2:15">
      <c r="B22" s="79" t="s">
        <v>482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I23" t="s">
        <v>217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483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I25" t="s">
        <v>217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729445.95</v>
      </c>
      <c r="L26" s="81">
        <v>100042.48104542198</v>
      </c>
      <c r="N26" s="80">
        <v>0.88080000000000003</v>
      </c>
      <c r="O26" s="80">
        <v>0.104</v>
      </c>
    </row>
    <row r="27" spans="2:15">
      <c r="B27" t="s">
        <v>488</v>
      </c>
      <c r="C27" t="s">
        <v>489</v>
      </c>
      <c r="D27" t="s">
        <v>123</v>
      </c>
      <c r="E27" t="s">
        <v>490</v>
      </c>
      <c r="F27" t="s">
        <v>455</v>
      </c>
      <c r="G27" t="s">
        <v>217</v>
      </c>
      <c r="H27" t="s">
        <v>487</v>
      </c>
      <c r="I27" t="s">
        <v>106</v>
      </c>
      <c r="J27" s="77">
        <v>37125</v>
      </c>
      <c r="K27" s="77">
        <v>3092</v>
      </c>
      <c r="L27" s="77">
        <v>3569.9845500000001</v>
      </c>
      <c r="M27" s="78">
        <v>0</v>
      </c>
      <c r="N27" s="78">
        <v>3.1399999999999997E-2</v>
      </c>
      <c r="O27" s="78">
        <v>3.7000000000000002E-3</v>
      </c>
    </row>
    <row r="28" spans="2:15">
      <c r="B28" t="s">
        <v>491</v>
      </c>
      <c r="C28" t="s">
        <v>492</v>
      </c>
      <c r="D28" t="s">
        <v>123</v>
      </c>
      <c r="E28" t="s">
        <v>493</v>
      </c>
      <c r="F28" t="s">
        <v>455</v>
      </c>
      <c r="G28" t="s">
        <v>217</v>
      </c>
      <c r="H28" t="s">
        <v>487</v>
      </c>
      <c r="I28" t="s">
        <v>106</v>
      </c>
      <c r="J28" s="77">
        <v>6620</v>
      </c>
      <c r="K28" s="77">
        <v>22157</v>
      </c>
      <c r="L28" s="77">
        <v>4561.7274740000003</v>
      </c>
      <c r="M28" s="78">
        <v>0</v>
      </c>
      <c r="N28" s="78">
        <v>4.02E-2</v>
      </c>
      <c r="O28" s="78">
        <v>4.7000000000000002E-3</v>
      </c>
    </row>
    <row r="29" spans="2:15">
      <c r="B29" t="s">
        <v>494</v>
      </c>
      <c r="C29" t="s">
        <v>495</v>
      </c>
      <c r="D29" t="s">
        <v>123</v>
      </c>
      <c r="E29" t="s">
        <v>496</v>
      </c>
      <c r="F29" t="s">
        <v>455</v>
      </c>
      <c r="G29" t="s">
        <v>217</v>
      </c>
      <c r="H29" t="s">
        <v>487</v>
      </c>
      <c r="I29" t="s">
        <v>110</v>
      </c>
      <c r="J29" s="77">
        <v>41150</v>
      </c>
      <c r="K29" s="77">
        <v>6382</v>
      </c>
      <c r="L29" s="77">
        <v>9243.9367407000009</v>
      </c>
      <c r="M29" s="78">
        <v>0</v>
      </c>
      <c r="N29" s="78">
        <v>8.14E-2</v>
      </c>
      <c r="O29" s="78">
        <v>9.5999999999999992E-3</v>
      </c>
    </row>
    <row r="30" spans="2:15">
      <c r="B30" t="s">
        <v>497</v>
      </c>
      <c r="C30" t="s">
        <v>498</v>
      </c>
      <c r="D30" t="s">
        <v>123</v>
      </c>
      <c r="E30" t="s">
        <v>496</v>
      </c>
      <c r="F30" t="s">
        <v>455</v>
      </c>
      <c r="G30" t="s">
        <v>217</v>
      </c>
      <c r="H30" t="s">
        <v>487</v>
      </c>
      <c r="I30" t="s">
        <v>201</v>
      </c>
      <c r="J30" s="77">
        <v>78000</v>
      </c>
      <c r="K30" s="77">
        <v>191400</v>
      </c>
      <c r="L30" s="77">
        <v>4034.0191319999999</v>
      </c>
      <c r="M30" s="78">
        <v>0</v>
      </c>
      <c r="N30" s="78">
        <v>3.5499999999999997E-2</v>
      </c>
      <c r="O30" s="78">
        <v>4.1999999999999997E-3</v>
      </c>
    </row>
    <row r="31" spans="2:15">
      <c r="B31" t="s">
        <v>499</v>
      </c>
      <c r="C31" t="s">
        <v>500</v>
      </c>
      <c r="D31" t="s">
        <v>123</v>
      </c>
      <c r="E31" t="s">
        <v>501</v>
      </c>
      <c r="F31" t="s">
        <v>455</v>
      </c>
      <c r="G31" t="s">
        <v>217</v>
      </c>
      <c r="H31" t="s">
        <v>487</v>
      </c>
      <c r="I31" t="s">
        <v>106</v>
      </c>
      <c r="J31" s="77">
        <v>1075</v>
      </c>
      <c r="K31" s="77">
        <v>175328</v>
      </c>
      <c r="L31" s="77">
        <v>5861.6533600000002</v>
      </c>
      <c r="M31" s="78">
        <v>0</v>
      </c>
      <c r="N31" s="78">
        <v>5.16E-2</v>
      </c>
      <c r="O31" s="78">
        <v>6.1000000000000004E-3</v>
      </c>
    </row>
    <row r="32" spans="2:15">
      <c r="B32" t="s">
        <v>502</v>
      </c>
      <c r="C32" t="s">
        <v>503</v>
      </c>
      <c r="D32" t="s">
        <v>402</v>
      </c>
      <c r="E32" t="s">
        <v>504</v>
      </c>
      <c r="F32" t="s">
        <v>455</v>
      </c>
      <c r="G32" t="s">
        <v>217</v>
      </c>
      <c r="H32" t="s">
        <v>487</v>
      </c>
      <c r="I32" t="s">
        <v>200</v>
      </c>
      <c r="J32" s="77">
        <v>2525</v>
      </c>
      <c r="K32" s="77">
        <v>33900</v>
      </c>
      <c r="L32" s="77">
        <v>2914.1668875</v>
      </c>
      <c r="M32" s="78">
        <v>0</v>
      </c>
      <c r="N32" s="78">
        <v>2.5700000000000001E-2</v>
      </c>
      <c r="O32" s="78">
        <v>3.0000000000000001E-3</v>
      </c>
    </row>
    <row r="33" spans="2:15">
      <c r="B33" t="s">
        <v>505</v>
      </c>
      <c r="C33" t="s">
        <v>506</v>
      </c>
      <c r="D33" t="s">
        <v>123</v>
      </c>
      <c r="E33" t="s">
        <v>507</v>
      </c>
      <c r="F33" t="s">
        <v>455</v>
      </c>
      <c r="G33" t="s">
        <v>217</v>
      </c>
      <c r="H33" t="s">
        <v>487</v>
      </c>
      <c r="I33" t="s">
        <v>106</v>
      </c>
      <c r="J33" s="77">
        <v>4150</v>
      </c>
      <c r="K33" s="77">
        <v>25359.3</v>
      </c>
      <c r="L33" s="77">
        <v>3272.9980544999999</v>
      </c>
      <c r="M33" s="78">
        <v>0</v>
      </c>
      <c r="N33" s="78">
        <v>2.8799999999999999E-2</v>
      </c>
      <c r="O33" s="78">
        <v>3.3999999999999998E-3</v>
      </c>
    </row>
    <row r="34" spans="2:15">
      <c r="B34" t="s">
        <v>508</v>
      </c>
      <c r="C34" t="s">
        <v>509</v>
      </c>
      <c r="D34" t="s">
        <v>123</v>
      </c>
      <c r="E34" t="s">
        <v>510</v>
      </c>
      <c r="F34" t="s">
        <v>455</v>
      </c>
      <c r="G34" t="s">
        <v>217</v>
      </c>
      <c r="H34" t="s">
        <v>487</v>
      </c>
      <c r="I34" t="s">
        <v>106</v>
      </c>
      <c r="J34" s="77">
        <v>13000</v>
      </c>
      <c r="K34" s="77">
        <v>14321</v>
      </c>
      <c r="L34" s="77">
        <v>5789.9803000000002</v>
      </c>
      <c r="M34" s="78">
        <v>0</v>
      </c>
      <c r="N34" s="78">
        <v>5.0999999999999997E-2</v>
      </c>
      <c r="O34" s="78">
        <v>6.0000000000000001E-3</v>
      </c>
    </row>
    <row r="35" spans="2:15">
      <c r="B35" t="s">
        <v>511</v>
      </c>
      <c r="C35" t="s">
        <v>512</v>
      </c>
      <c r="D35" t="s">
        <v>123</v>
      </c>
      <c r="E35" t="s">
        <v>513</v>
      </c>
      <c r="F35" t="s">
        <v>455</v>
      </c>
      <c r="G35" t="s">
        <v>217</v>
      </c>
      <c r="H35" t="s">
        <v>487</v>
      </c>
      <c r="I35" t="s">
        <v>106</v>
      </c>
      <c r="J35" s="77">
        <v>113500.67</v>
      </c>
      <c r="K35" s="77">
        <v>2587.39</v>
      </c>
      <c r="L35" s="77">
        <v>9133.1525049454303</v>
      </c>
      <c r="M35" s="78">
        <v>1E-4</v>
      </c>
      <c r="N35" s="78">
        <v>8.0399999999999999E-2</v>
      </c>
      <c r="O35" s="78">
        <v>9.4999999999999998E-3</v>
      </c>
    </row>
    <row r="36" spans="2:15">
      <c r="B36" t="s">
        <v>514</v>
      </c>
      <c r="C36" t="s">
        <v>515</v>
      </c>
      <c r="D36" t="s">
        <v>123</v>
      </c>
      <c r="E36" t="s">
        <v>516</v>
      </c>
      <c r="F36" t="s">
        <v>455</v>
      </c>
      <c r="G36" t="s">
        <v>217</v>
      </c>
      <c r="H36" t="s">
        <v>487</v>
      </c>
      <c r="I36" t="s">
        <v>113</v>
      </c>
      <c r="J36" s="77">
        <v>150000</v>
      </c>
      <c r="K36" s="77">
        <v>555.79999999999995</v>
      </c>
      <c r="L36" s="77">
        <v>3504.1244700000002</v>
      </c>
      <c r="M36" s="78">
        <v>1E-4</v>
      </c>
      <c r="N36" s="78">
        <v>3.09E-2</v>
      </c>
      <c r="O36" s="78">
        <v>3.5999999999999999E-3</v>
      </c>
    </row>
    <row r="37" spans="2:15">
      <c r="B37" t="s">
        <v>517</v>
      </c>
      <c r="C37" t="s">
        <v>518</v>
      </c>
      <c r="D37" t="s">
        <v>123</v>
      </c>
      <c r="E37" s="16"/>
      <c r="F37" t="s">
        <v>519</v>
      </c>
      <c r="G37" t="s">
        <v>217</v>
      </c>
      <c r="H37" t="s">
        <v>487</v>
      </c>
      <c r="I37" t="s">
        <v>106</v>
      </c>
      <c r="J37" s="77">
        <v>7150</v>
      </c>
      <c r="K37" s="77">
        <v>15061</v>
      </c>
      <c r="L37" s="77">
        <v>3349.0392649999999</v>
      </c>
      <c r="M37" s="78">
        <v>0</v>
      </c>
      <c r="N37" s="78">
        <v>2.9499999999999998E-2</v>
      </c>
      <c r="O37" s="78">
        <v>3.5000000000000001E-3</v>
      </c>
    </row>
    <row r="38" spans="2:15">
      <c r="B38" t="s">
        <v>520</v>
      </c>
      <c r="C38" t="s">
        <v>521</v>
      </c>
      <c r="D38" t="s">
        <v>123</v>
      </c>
      <c r="E38" t="s">
        <v>522</v>
      </c>
      <c r="F38" t="s">
        <v>455</v>
      </c>
      <c r="G38" t="s">
        <v>217</v>
      </c>
      <c r="H38" t="s">
        <v>487</v>
      </c>
      <c r="I38" t="s">
        <v>106</v>
      </c>
      <c r="J38" s="77">
        <v>11000</v>
      </c>
      <c r="K38" s="77">
        <v>19735.259999999998</v>
      </c>
      <c r="L38" s="77">
        <v>6751.4324459999998</v>
      </c>
      <c r="M38" s="78">
        <v>0</v>
      </c>
      <c r="N38" s="78">
        <v>5.9400000000000001E-2</v>
      </c>
      <c r="O38" s="78">
        <v>7.0000000000000001E-3</v>
      </c>
    </row>
    <row r="39" spans="2:15">
      <c r="B39" t="s">
        <v>523</v>
      </c>
      <c r="C39" t="s">
        <v>524</v>
      </c>
      <c r="D39" t="s">
        <v>123</v>
      </c>
      <c r="E39" t="s">
        <v>522</v>
      </c>
      <c r="F39" t="s">
        <v>455</v>
      </c>
      <c r="G39" t="s">
        <v>217</v>
      </c>
      <c r="H39" t="s">
        <v>487</v>
      </c>
      <c r="I39" t="s">
        <v>106</v>
      </c>
      <c r="J39" s="77">
        <v>27500</v>
      </c>
      <c r="K39" s="77">
        <v>13113.53</v>
      </c>
      <c r="L39" s="77">
        <v>11215.3465325</v>
      </c>
      <c r="M39" s="78">
        <v>0</v>
      </c>
      <c r="N39" s="78">
        <v>9.8699999999999996E-2</v>
      </c>
      <c r="O39" s="78">
        <v>1.17E-2</v>
      </c>
    </row>
    <row r="40" spans="2:15">
      <c r="B40" t="s">
        <v>525</v>
      </c>
      <c r="C40" t="s">
        <v>526</v>
      </c>
      <c r="D40" t="s">
        <v>123</v>
      </c>
      <c r="E40" t="s">
        <v>527</v>
      </c>
      <c r="F40" t="s">
        <v>455</v>
      </c>
      <c r="G40" t="s">
        <v>217</v>
      </c>
      <c r="H40" t="s">
        <v>487</v>
      </c>
      <c r="I40" t="s">
        <v>106</v>
      </c>
      <c r="J40" s="77">
        <v>75500</v>
      </c>
      <c r="K40" s="77">
        <v>1672.9</v>
      </c>
      <c r="L40" s="77">
        <v>3928.0528450000002</v>
      </c>
      <c r="M40" s="78">
        <v>1E-4</v>
      </c>
      <c r="N40" s="78">
        <v>3.4599999999999999E-2</v>
      </c>
      <c r="O40" s="78">
        <v>4.1000000000000003E-3</v>
      </c>
    </row>
    <row r="41" spans="2:15">
      <c r="B41" t="s">
        <v>528</v>
      </c>
      <c r="C41" t="s">
        <v>529</v>
      </c>
      <c r="D41" t="s">
        <v>123</v>
      </c>
      <c r="E41" t="s">
        <v>530</v>
      </c>
      <c r="F41" t="s">
        <v>455</v>
      </c>
      <c r="G41" t="s">
        <v>217</v>
      </c>
      <c r="H41" t="s">
        <v>487</v>
      </c>
      <c r="I41" t="s">
        <v>110</v>
      </c>
      <c r="J41" s="77">
        <v>4250</v>
      </c>
      <c r="K41" s="77">
        <v>12145</v>
      </c>
      <c r="L41" s="77">
        <v>1816.84038375</v>
      </c>
      <c r="M41" s="78">
        <v>0</v>
      </c>
      <c r="N41" s="78">
        <v>1.6E-2</v>
      </c>
      <c r="O41" s="78">
        <v>1.9E-3</v>
      </c>
    </row>
    <row r="42" spans="2:15">
      <c r="B42" t="s">
        <v>531</v>
      </c>
      <c r="C42" t="s">
        <v>532</v>
      </c>
      <c r="D42" t="s">
        <v>123</v>
      </c>
      <c r="E42" t="s">
        <v>533</v>
      </c>
      <c r="F42" t="s">
        <v>455</v>
      </c>
      <c r="G42" t="s">
        <v>217</v>
      </c>
      <c r="H42" t="s">
        <v>487</v>
      </c>
      <c r="I42" t="s">
        <v>106</v>
      </c>
      <c r="J42" s="77">
        <v>24900</v>
      </c>
      <c r="K42" s="77">
        <v>14491</v>
      </c>
      <c r="L42" s="77">
        <v>11221.68549</v>
      </c>
      <c r="M42" s="78">
        <v>0</v>
      </c>
      <c r="N42" s="78">
        <v>9.8799999999999999E-2</v>
      </c>
      <c r="O42" s="78">
        <v>1.17E-2</v>
      </c>
    </row>
    <row r="43" spans="2:15">
      <c r="B43" t="s">
        <v>534</v>
      </c>
      <c r="C43" t="s">
        <v>535</v>
      </c>
      <c r="D43" t="s">
        <v>123</v>
      </c>
      <c r="E43" t="s">
        <v>536</v>
      </c>
      <c r="F43" t="s">
        <v>455</v>
      </c>
      <c r="G43" t="s">
        <v>217</v>
      </c>
      <c r="H43" t="s">
        <v>487</v>
      </c>
      <c r="I43" t="s">
        <v>106</v>
      </c>
      <c r="J43" s="77">
        <v>132000.28</v>
      </c>
      <c r="K43" s="77">
        <v>2405.3200000000002</v>
      </c>
      <c r="L43" s="77">
        <v>9874.34060952656</v>
      </c>
      <c r="M43" s="78">
        <v>1E-4</v>
      </c>
      <c r="N43" s="78">
        <v>8.6900000000000005E-2</v>
      </c>
      <c r="O43" s="78">
        <v>1.03E-2</v>
      </c>
    </row>
    <row r="44" spans="2:15">
      <c r="B44" s="79" t="s">
        <v>257</v>
      </c>
      <c r="C44" s="16"/>
      <c r="D44" s="16"/>
      <c r="E44" s="16"/>
      <c r="J44" s="81">
        <v>0</v>
      </c>
      <c r="L44" s="81">
        <v>0</v>
      </c>
      <c r="N44" s="80">
        <v>0</v>
      </c>
      <c r="O44" s="80">
        <v>0</v>
      </c>
    </row>
    <row r="45" spans="2:15">
      <c r="B45" t="s">
        <v>217</v>
      </c>
      <c r="C45" t="s">
        <v>217</v>
      </c>
      <c r="D45" s="16"/>
      <c r="E45" s="16"/>
      <c r="F45" t="s">
        <v>217</v>
      </c>
      <c r="G45" t="s">
        <v>217</v>
      </c>
      <c r="I45" t="s">
        <v>217</v>
      </c>
      <c r="J45" s="77">
        <v>0</v>
      </c>
      <c r="K45" s="77">
        <v>0</v>
      </c>
      <c r="L45" s="77">
        <v>0</v>
      </c>
      <c r="M45" s="78">
        <v>0</v>
      </c>
      <c r="N45" s="78">
        <v>0</v>
      </c>
      <c r="O45" s="78">
        <v>0</v>
      </c>
    </row>
    <row r="46" spans="2:15">
      <c r="B46" t="s">
        <v>224</v>
      </c>
      <c r="C46" s="16"/>
      <c r="D46" s="16"/>
      <c r="E46" s="16"/>
    </row>
    <row r="47" spans="2:15">
      <c r="B47" t="s">
        <v>249</v>
      </c>
      <c r="C47" s="16"/>
      <c r="D47" s="16"/>
      <c r="E47" s="16"/>
    </row>
    <row r="48" spans="2:15">
      <c r="B48" t="s">
        <v>250</v>
      </c>
      <c r="C48" s="16"/>
      <c r="D48" s="16"/>
      <c r="E48" s="16"/>
    </row>
    <row r="49" spans="2:5">
      <c r="B49" t="s">
        <v>251</v>
      </c>
      <c r="C49" s="16"/>
      <c r="D49" s="16"/>
      <c r="E49" s="16"/>
    </row>
    <row r="50" spans="2:5"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115855</v>
      </c>
      <c r="H11" s="7"/>
      <c r="I11" s="75">
        <v>439.55279999999999</v>
      </c>
      <c r="J11" s="25"/>
      <c r="K11" s="76">
        <v>1</v>
      </c>
      <c r="L11" s="76">
        <v>5.0000000000000001E-4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115855</v>
      </c>
      <c r="I12" s="81">
        <v>439.55279999999999</v>
      </c>
      <c r="K12" s="80">
        <v>1</v>
      </c>
      <c r="L12" s="80">
        <v>5.0000000000000001E-4</v>
      </c>
    </row>
    <row r="13" spans="2:60">
      <c r="B13" s="79" t="s">
        <v>537</v>
      </c>
      <c r="D13" s="16"/>
      <c r="E13" s="16"/>
      <c r="G13" s="81">
        <v>115855</v>
      </c>
      <c r="I13" s="81">
        <v>439.55279999999999</v>
      </c>
      <c r="K13" s="80">
        <v>1</v>
      </c>
      <c r="L13" s="80">
        <v>5.0000000000000001E-4</v>
      </c>
    </row>
    <row r="14" spans="2:60">
      <c r="B14" t="s">
        <v>538</v>
      </c>
      <c r="C14" t="s">
        <v>539</v>
      </c>
      <c r="D14" t="s">
        <v>100</v>
      </c>
      <c r="E14" t="s">
        <v>319</v>
      </c>
      <c r="F14" t="s">
        <v>102</v>
      </c>
      <c r="G14" s="77">
        <v>12000</v>
      </c>
      <c r="H14" s="77">
        <v>1920</v>
      </c>
      <c r="I14" s="77">
        <v>230.4</v>
      </c>
      <c r="J14" s="78">
        <v>6.0000000000000001E-3</v>
      </c>
      <c r="K14" s="78">
        <v>0.5242</v>
      </c>
      <c r="L14" s="78">
        <v>2.0000000000000001E-4</v>
      </c>
    </row>
    <row r="15" spans="2:60">
      <c r="B15" t="s">
        <v>540</v>
      </c>
      <c r="C15" t="s">
        <v>541</v>
      </c>
      <c r="D15" t="s">
        <v>100</v>
      </c>
      <c r="E15" t="s">
        <v>319</v>
      </c>
      <c r="F15" t="s">
        <v>102</v>
      </c>
      <c r="G15" s="77">
        <v>100975</v>
      </c>
      <c r="H15" s="77">
        <v>201.6</v>
      </c>
      <c r="I15" s="77">
        <v>203.56559999999999</v>
      </c>
      <c r="J15" s="78">
        <v>8.2000000000000007E-3</v>
      </c>
      <c r="K15" s="78">
        <v>0.46310000000000001</v>
      </c>
      <c r="L15" s="78">
        <v>2.0000000000000001E-4</v>
      </c>
    </row>
    <row r="16" spans="2:60">
      <c r="B16" t="s">
        <v>542</v>
      </c>
      <c r="C16" t="s">
        <v>543</v>
      </c>
      <c r="D16" t="s">
        <v>100</v>
      </c>
      <c r="E16" t="s">
        <v>295</v>
      </c>
      <c r="F16" t="s">
        <v>102</v>
      </c>
      <c r="G16" s="77">
        <v>2880</v>
      </c>
      <c r="H16" s="77">
        <v>194</v>
      </c>
      <c r="I16" s="77">
        <v>5.5872000000000002</v>
      </c>
      <c r="J16" s="78">
        <v>4.0000000000000002E-4</v>
      </c>
      <c r="K16" s="78">
        <v>1.2699999999999999E-2</v>
      </c>
      <c r="L16" s="78">
        <v>0</v>
      </c>
    </row>
    <row r="17" spans="2:12">
      <c r="B17" s="79" t="s">
        <v>222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544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217</v>
      </c>
      <c r="C19" t="s">
        <v>217</v>
      </c>
      <c r="D19" s="16"/>
      <c r="E19" t="s">
        <v>217</v>
      </c>
      <c r="F19" t="s">
        <v>217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224</v>
      </c>
      <c r="D20" s="16"/>
      <c r="E20" s="16"/>
    </row>
    <row r="21" spans="2:12">
      <c r="B21" t="s">
        <v>249</v>
      </c>
      <c r="D21" s="16"/>
      <c r="E21" s="16"/>
    </row>
    <row r="22" spans="2:12">
      <c r="B22" t="s">
        <v>250</v>
      </c>
      <c r="D22" s="16"/>
      <c r="E22" s="16"/>
    </row>
    <row r="23" spans="2:12">
      <c r="B23" t="s">
        <v>251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545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217</v>
      </c>
      <c r="C14" t="s">
        <v>217</v>
      </c>
      <c r="D14" s="16"/>
      <c r="E14" t="s">
        <v>217</v>
      </c>
      <c r="F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546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217</v>
      </c>
      <c r="C16" t="s">
        <v>217</v>
      </c>
      <c r="D16" s="16"/>
      <c r="E16" t="s">
        <v>217</v>
      </c>
      <c r="F16" t="s">
        <v>217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547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217</v>
      </c>
      <c r="C18" t="s">
        <v>217</v>
      </c>
      <c r="D18" s="16"/>
      <c r="E18" t="s">
        <v>217</v>
      </c>
      <c r="F18" t="s">
        <v>217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257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217</v>
      </c>
      <c r="C20" t="s">
        <v>217</v>
      </c>
      <c r="D20" s="16"/>
      <c r="E20" t="s">
        <v>217</v>
      </c>
      <c r="F20" t="s">
        <v>217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545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217</v>
      </c>
      <c r="C23" t="s">
        <v>217</v>
      </c>
      <c r="D23" s="16"/>
      <c r="E23" t="s">
        <v>217</v>
      </c>
      <c r="F23" t="s">
        <v>217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548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217</v>
      </c>
      <c r="C25" t="s">
        <v>217</v>
      </c>
      <c r="D25" s="16"/>
      <c r="E25" t="s">
        <v>217</v>
      </c>
      <c r="F25" t="s">
        <v>217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547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217</v>
      </c>
      <c r="C27" t="s">
        <v>217</v>
      </c>
      <c r="D27" s="16"/>
      <c r="E27" t="s">
        <v>217</v>
      </c>
      <c r="F27" t="s">
        <v>217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549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217</v>
      </c>
      <c r="C29" t="s">
        <v>217</v>
      </c>
      <c r="D29" s="16"/>
      <c r="E29" t="s">
        <v>217</v>
      </c>
      <c r="F29" t="s">
        <v>217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257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217</v>
      </c>
      <c r="C31" t="s">
        <v>217</v>
      </c>
      <c r="D31" s="16"/>
      <c r="E31" t="s">
        <v>217</v>
      </c>
      <c r="F31" t="s">
        <v>217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249</v>
      </c>
      <c r="C33" s="16"/>
      <c r="D33" s="16"/>
      <c r="E33" s="16"/>
    </row>
    <row r="34" spans="2:5">
      <c r="B34" t="s">
        <v>250</v>
      </c>
      <c r="C34" s="16"/>
      <c r="D34" s="16"/>
      <c r="E34" s="16"/>
    </row>
    <row r="35" spans="2:5">
      <c r="B35" t="s">
        <v>251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2185633.4300000002</v>
      </c>
      <c r="H11" s="25"/>
      <c r="I11" s="75">
        <v>6973.7510841504554</v>
      </c>
      <c r="J11" s="76">
        <v>1</v>
      </c>
      <c r="K11" s="76">
        <v>7.1999999999999998E-3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217</v>
      </c>
      <c r="C13" t="s">
        <v>217</v>
      </c>
      <c r="D13" s="19"/>
      <c r="E13" t="s">
        <v>217</v>
      </c>
      <c r="F13" t="s">
        <v>217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222</v>
      </c>
      <c r="C14" s="19"/>
      <c r="D14" s="19"/>
      <c r="E14" s="19"/>
      <c r="F14" s="19"/>
      <c r="G14" s="81">
        <v>2185633.4300000002</v>
      </c>
      <c r="H14" s="19"/>
      <c r="I14" s="81">
        <v>6973.7510841504554</v>
      </c>
      <c r="J14" s="80">
        <v>1</v>
      </c>
      <c r="K14" s="80">
        <v>7.1999999999999998E-3</v>
      </c>
      <c r="BF14" s="16" t="s">
        <v>126</v>
      </c>
    </row>
    <row r="15" spans="1:60">
      <c r="B15" t="s">
        <v>550</v>
      </c>
      <c r="C15" t="s">
        <v>551</v>
      </c>
      <c r="D15" t="s">
        <v>123</v>
      </c>
      <c r="E15" t="s">
        <v>519</v>
      </c>
      <c r="F15" t="s">
        <v>110</v>
      </c>
      <c r="G15" s="77">
        <v>287</v>
      </c>
      <c r="H15" s="77">
        <v>0.42875000000000002</v>
      </c>
      <c r="I15" s="77">
        <v>4.3312809487500003E-3</v>
      </c>
      <c r="J15" s="78">
        <v>0</v>
      </c>
      <c r="K15" s="78">
        <v>0</v>
      </c>
      <c r="BF15" s="16" t="s">
        <v>127</v>
      </c>
    </row>
    <row r="16" spans="1:60">
      <c r="B16" t="s">
        <v>552</v>
      </c>
      <c r="C16" t="s">
        <v>553</v>
      </c>
      <c r="D16" t="s">
        <v>123</v>
      </c>
      <c r="E16" t="s">
        <v>519</v>
      </c>
      <c r="F16" t="s">
        <v>110</v>
      </c>
      <c r="G16" s="77">
        <v>435381.87</v>
      </c>
      <c r="H16" s="77">
        <v>100</v>
      </c>
      <c r="I16" s="77">
        <v>1532.500644213</v>
      </c>
      <c r="J16" s="78">
        <v>0.2198</v>
      </c>
      <c r="K16" s="78">
        <v>1.6000000000000001E-3</v>
      </c>
      <c r="BF16" s="16" t="s">
        <v>128</v>
      </c>
    </row>
    <row r="17" spans="2:58">
      <c r="B17" t="s">
        <v>554</v>
      </c>
      <c r="C17" t="s">
        <v>555</v>
      </c>
      <c r="D17" t="s">
        <v>123</v>
      </c>
      <c r="E17" t="s">
        <v>519</v>
      </c>
      <c r="F17" t="s">
        <v>106</v>
      </c>
      <c r="G17" s="77">
        <v>1749593.56</v>
      </c>
      <c r="H17" s="77">
        <v>100</v>
      </c>
      <c r="I17" s="77">
        <v>5441.2359716000001</v>
      </c>
      <c r="J17" s="78">
        <v>0.7802</v>
      </c>
      <c r="K17" s="78">
        <v>5.7000000000000002E-3</v>
      </c>
      <c r="BF17" s="16" t="s">
        <v>129</v>
      </c>
    </row>
    <row r="18" spans="2:58">
      <c r="B18" t="s">
        <v>556</v>
      </c>
      <c r="C18" t="s">
        <v>557</v>
      </c>
      <c r="D18" t="s">
        <v>123</v>
      </c>
      <c r="E18" t="s">
        <v>519</v>
      </c>
      <c r="F18" t="s">
        <v>106</v>
      </c>
      <c r="G18" s="77">
        <v>48</v>
      </c>
      <c r="H18" s="77">
        <v>1.6320749999999999</v>
      </c>
      <c r="I18" s="77">
        <v>2.4363615600000001E-3</v>
      </c>
      <c r="J18" s="78">
        <v>0</v>
      </c>
      <c r="K18" s="78">
        <v>0</v>
      </c>
      <c r="BF18" s="16" t="s">
        <v>130</v>
      </c>
    </row>
    <row r="19" spans="2:58">
      <c r="B19" t="s">
        <v>558</v>
      </c>
      <c r="C19" t="s">
        <v>559</v>
      </c>
      <c r="D19" t="s">
        <v>123</v>
      </c>
      <c r="E19" t="s">
        <v>519</v>
      </c>
      <c r="F19" t="s">
        <v>106</v>
      </c>
      <c r="G19" s="77">
        <v>43</v>
      </c>
      <c r="H19" s="77">
        <v>2.8879999999999999</v>
      </c>
      <c r="I19" s="77">
        <v>3.8621224000000001E-3</v>
      </c>
      <c r="J19" s="78">
        <v>0</v>
      </c>
      <c r="K19" s="78">
        <v>0</v>
      </c>
      <c r="BF19" s="16" t="s">
        <v>131</v>
      </c>
    </row>
    <row r="20" spans="2:58">
      <c r="B20" t="s">
        <v>560</v>
      </c>
      <c r="C20" t="s">
        <v>561</v>
      </c>
      <c r="D20" t="s">
        <v>123</v>
      </c>
      <c r="E20" t="s">
        <v>519</v>
      </c>
      <c r="F20" t="s">
        <v>106</v>
      </c>
      <c r="G20" s="77">
        <v>39</v>
      </c>
      <c r="H20" s="77">
        <v>0.22428000000000001</v>
      </c>
      <c r="I20" s="77">
        <v>2.7202921199999999E-4</v>
      </c>
      <c r="J20" s="78">
        <v>0</v>
      </c>
      <c r="K20" s="78">
        <v>0</v>
      </c>
      <c r="BF20" s="16" t="s">
        <v>132</v>
      </c>
    </row>
    <row r="21" spans="2:58">
      <c r="B21" t="s">
        <v>562</v>
      </c>
      <c r="C21" t="s">
        <v>563</v>
      </c>
      <c r="D21" t="s">
        <v>123</v>
      </c>
      <c r="E21" t="s">
        <v>519</v>
      </c>
      <c r="F21" t="s">
        <v>106</v>
      </c>
      <c r="G21" s="77">
        <v>241</v>
      </c>
      <c r="H21" s="77">
        <v>0.47585</v>
      </c>
      <c r="I21" s="77">
        <v>3.5665433350000001E-3</v>
      </c>
      <c r="J21" s="78">
        <v>0</v>
      </c>
      <c r="K21" s="78">
        <v>0</v>
      </c>
      <c r="BF21" s="16" t="s">
        <v>123</v>
      </c>
    </row>
    <row r="22" spans="2:58">
      <c r="B22" t="s">
        <v>224</v>
      </c>
      <c r="C22" s="19"/>
      <c r="D22" s="19"/>
      <c r="E22" s="19"/>
      <c r="F22" s="19"/>
      <c r="G22" s="19"/>
      <c r="H22" s="19"/>
    </row>
    <row r="23" spans="2:58">
      <c r="B23" t="s">
        <v>249</v>
      </c>
      <c r="C23" s="19"/>
      <c r="D23" s="19"/>
      <c r="E23" s="19"/>
      <c r="F23" s="19"/>
      <c r="G23" s="19"/>
      <c r="H23" s="19"/>
    </row>
    <row r="24" spans="2:58">
      <c r="B24" t="s">
        <v>250</v>
      </c>
      <c r="C24" s="19"/>
      <c r="D24" s="19"/>
      <c r="E24" s="19"/>
      <c r="F24" s="19"/>
      <c r="G24" s="19"/>
      <c r="H24" s="19"/>
    </row>
    <row r="25" spans="2:58">
      <c r="B25" t="s">
        <v>251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564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217</v>
      </c>
      <c r="C14" t="s">
        <v>217</v>
      </c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565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217</v>
      </c>
      <c r="C16" t="s">
        <v>217</v>
      </c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566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567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217</v>
      </c>
      <c r="C19" t="s">
        <v>217</v>
      </c>
      <c r="E19" t="s">
        <v>217</v>
      </c>
      <c r="H19" s="77">
        <v>0</v>
      </c>
      <c r="I19" t="s">
        <v>217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568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217</v>
      </c>
      <c r="C21" t="s">
        <v>217</v>
      </c>
      <c r="E21" t="s">
        <v>217</v>
      </c>
      <c r="H21" s="77">
        <v>0</v>
      </c>
      <c r="I21" t="s">
        <v>217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569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217</v>
      </c>
      <c r="C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570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217</v>
      </c>
      <c r="C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564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217</v>
      </c>
      <c r="C28" t="s">
        <v>217</v>
      </c>
      <c r="E28" t="s">
        <v>217</v>
      </c>
      <c r="H28" s="77">
        <v>0</v>
      </c>
      <c r="I28" t="s">
        <v>217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565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217</v>
      </c>
      <c r="C30" t="s">
        <v>217</v>
      </c>
      <c r="E30" t="s">
        <v>217</v>
      </c>
      <c r="H30" s="77">
        <v>0</v>
      </c>
      <c r="I30" t="s">
        <v>217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566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567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217</v>
      </c>
      <c r="C33" t="s">
        <v>217</v>
      </c>
      <c r="E33" t="s">
        <v>217</v>
      </c>
      <c r="H33" s="77">
        <v>0</v>
      </c>
      <c r="I33" t="s">
        <v>217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568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217</v>
      </c>
      <c r="C35" t="s">
        <v>217</v>
      </c>
      <c r="E35" t="s">
        <v>217</v>
      </c>
      <c r="H35" s="77">
        <v>0</v>
      </c>
      <c r="I35" t="s">
        <v>217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569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217</v>
      </c>
      <c r="C37" t="s">
        <v>217</v>
      </c>
      <c r="E37" t="s">
        <v>217</v>
      </c>
      <c r="H37" s="77">
        <v>0</v>
      </c>
      <c r="I37" t="s">
        <v>217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570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217</v>
      </c>
      <c r="C39" t="s">
        <v>217</v>
      </c>
      <c r="E39" t="s">
        <v>217</v>
      </c>
      <c r="H39" s="77">
        <v>0</v>
      </c>
      <c r="I39" t="s">
        <v>217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224</v>
      </c>
    </row>
    <row r="41" spans="2:17">
      <c r="B41" t="s">
        <v>249</v>
      </c>
    </row>
    <row r="42" spans="2:17">
      <c r="B42" t="s">
        <v>250</v>
      </c>
    </row>
    <row r="43" spans="2:17">
      <c r="B43" t="s">
        <v>251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571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217</v>
      </c>
      <c r="C14" t="s">
        <v>217</v>
      </c>
      <c r="D14" t="s">
        <v>217</v>
      </c>
      <c r="G14" s="77">
        <v>0</v>
      </c>
      <c r="H14" t="s">
        <v>217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572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217</v>
      </c>
      <c r="C16" t="s">
        <v>217</v>
      </c>
      <c r="D16" t="s">
        <v>217</v>
      </c>
      <c r="G16" s="77">
        <v>0</v>
      </c>
      <c r="H16" t="s">
        <v>217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573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217</v>
      </c>
      <c r="C18" t="s">
        <v>217</v>
      </c>
      <c r="D18" t="s">
        <v>217</v>
      </c>
      <c r="G18" s="77">
        <v>0</v>
      </c>
      <c r="H18" t="s">
        <v>217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574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217</v>
      </c>
      <c r="C20" t="s">
        <v>217</v>
      </c>
      <c r="D20" t="s">
        <v>217</v>
      </c>
      <c r="G20" s="77">
        <v>0</v>
      </c>
      <c r="H20" t="s">
        <v>217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217</v>
      </c>
      <c r="C22" t="s">
        <v>217</v>
      </c>
      <c r="D22" t="s">
        <v>217</v>
      </c>
      <c r="G22" s="77">
        <v>0</v>
      </c>
      <c r="H22" t="s">
        <v>217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239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217</v>
      </c>
      <c r="C25" t="s">
        <v>217</v>
      </c>
      <c r="D25" t="s">
        <v>217</v>
      </c>
      <c r="G25" s="77">
        <v>0</v>
      </c>
      <c r="H25" t="s">
        <v>217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575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217</v>
      </c>
      <c r="C27" t="s">
        <v>217</v>
      </c>
      <c r="D27" t="s">
        <v>217</v>
      </c>
      <c r="G27" s="77">
        <v>0</v>
      </c>
      <c r="H27" t="s">
        <v>217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249</v>
      </c>
    </row>
    <row r="29" spans="2:16">
      <c r="B29" t="s">
        <v>250</v>
      </c>
    </row>
    <row r="30" spans="2:16">
      <c r="B30" t="s">
        <v>251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576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J14" s="77">
        <v>0</v>
      </c>
      <c r="K14" t="s">
        <v>217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577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J16" s="77">
        <v>0</v>
      </c>
      <c r="K16" t="s">
        <v>217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J18" s="77">
        <v>0</v>
      </c>
      <c r="K18" t="s">
        <v>217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J20" s="77">
        <v>0</v>
      </c>
      <c r="K20" t="s">
        <v>217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578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J23" s="77">
        <v>0</v>
      </c>
      <c r="K23" t="s">
        <v>217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579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J25" s="77">
        <v>0</v>
      </c>
      <c r="K25" t="s">
        <v>217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249</v>
      </c>
      <c r="D27" s="16"/>
      <c r="E27" s="16"/>
      <c r="F27" s="16"/>
    </row>
    <row r="28" spans="2:19">
      <c r="B28" t="s">
        <v>250</v>
      </c>
      <c r="D28" s="16"/>
      <c r="E28" s="16"/>
      <c r="F28" s="16"/>
    </row>
    <row r="29" spans="2:19">
      <c r="B29" t="s">
        <v>251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576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J14" s="77">
        <v>0</v>
      </c>
      <c r="K14" t="s">
        <v>217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577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J16" s="77">
        <v>0</v>
      </c>
      <c r="K16" t="s">
        <v>217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254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J18" s="77">
        <v>0</v>
      </c>
      <c r="K18" t="s">
        <v>217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257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J20" s="77">
        <v>0</v>
      </c>
      <c r="K20" t="s">
        <v>217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222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255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J23" s="77">
        <v>0</v>
      </c>
      <c r="K23" t="s">
        <v>217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256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J25" s="77">
        <v>0</v>
      </c>
      <c r="K25" t="s">
        <v>217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224</v>
      </c>
      <c r="C26" s="16"/>
      <c r="D26" s="16"/>
      <c r="E26" s="16"/>
    </row>
    <row r="27" spans="2:19">
      <c r="B27" t="s">
        <v>249</v>
      </c>
      <c r="C27" s="16"/>
      <c r="D27" s="16"/>
      <c r="E27" s="16"/>
    </row>
    <row r="28" spans="2:19">
      <c r="B28" t="s">
        <v>250</v>
      </c>
      <c r="C28" s="16"/>
      <c r="D28" s="16"/>
      <c r="E28" s="16"/>
    </row>
    <row r="29" spans="2:19">
      <c r="B29" t="s">
        <v>251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217</v>
      </c>
      <c r="C13" t="s">
        <v>217</v>
      </c>
      <c r="D13" s="16"/>
      <c r="E13" s="16"/>
      <c r="F13" t="s">
        <v>217</v>
      </c>
      <c r="G13" t="s">
        <v>217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222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255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256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224</v>
      </c>
      <c r="C19" s="16"/>
      <c r="D19" s="16"/>
      <c r="E19" s="16"/>
    </row>
    <row r="20" spans="2:13">
      <c r="B20" t="s">
        <v>249</v>
      </c>
      <c r="C20" s="16"/>
      <c r="D20" s="16"/>
      <c r="E20" s="16"/>
    </row>
    <row r="21" spans="2:13">
      <c r="B21" t="s">
        <v>250</v>
      </c>
      <c r="C21" s="16"/>
      <c r="D21" s="16"/>
      <c r="E21" s="16"/>
    </row>
    <row r="22" spans="2:13">
      <c r="B22" t="s">
        <v>251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580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217</v>
      </c>
      <c r="C14" t="s">
        <v>217</v>
      </c>
      <c r="D14" t="s">
        <v>217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581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217</v>
      </c>
      <c r="C16" t="s">
        <v>217</v>
      </c>
      <c r="D16" t="s">
        <v>217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582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217</v>
      </c>
      <c r="C18" t="s">
        <v>217</v>
      </c>
      <c r="D18" t="s">
        <v>217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583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217</v>
      </c>
      <c r="C20" t="s">
        <v>217</v>
      </c>
      <c r="D20" t="s">
        <v>217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222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584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217</v>
      </c>
      <c r="C23" t="s">
        <v>217</v>
      </c>
      <c r="D23" t="s">
        <v>217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585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217</v>
      </c>
      <c r="C25" t="s">
        <v>217</v>
      </c>
      <c r="D25" t="s">
        <v>217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586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217</v>
      </c>
      <c r="C27" t="s">
        <v>217</v>
      </c>
      <c r="D27" t="s">
        <v>217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587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217</v>
      </c>
      <c r="C29" t="s">
        <v>217</v>
      </c>
      <c r="D29" t="s">
        <v>217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224</v>
      </c>
      <c r="C30" s="16"/>
    </row>
    <row r="31" spans="2:11">
      <c r="B31" t="s">
        <v>249</v>
      </c>
      <c r="C31" s="16"/>
    </row>
    <row r="32" spans="2:11">
      <c r="B32" t="s">
        <v>250</v>
      </c>
      <c r="C32" s="16"/>
    </row>
    <row r="33" spans="2:3">
      <c r="B33" t="s">
        <v>251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588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217</v>
      </c>
      <c r="C13" t="s">
        <v>217</v>
      </c>
      <c r="D13" t="s">
        <v>217</v>
      </c>
      <c r="E13" t="s">
        <v>217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544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217</v>
      </c>
      <c r="C15" t="s">
        <v>217</v>
      </c>
      <c r="D15" t="s">
        <v>217</v>
      </c>
      <c r="E15" t="s">
        <v>217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224</v>
      </c>
      <c r="C16" s="16"/>
      <c r="D16" s="16"/>
    </row>
    <row r="17" spans="2:4">
      <c r="B17" t="s">
        <v>249</v>
      </c>
      <c r="C17" s="16"/>
      <c r="D17" s="16"/>
    </row>
    <row r="18" spans="2:4">
      <c r="B18" t="s">
        <v>250</v>
      </c>
      <c r="C18" s="16"/>
      <c r="D18" s="16"/>
    </row>
    <row r="19" spans="2:4">
      <c r="B19" t="s">
        <v>251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545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217</v>
      </c>
      <c r="C14" t="s">
        <v>217</v>
      </c>
      <c r="D14" t="s">
        <v>217</v>
      </c>
      <c r="E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546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217</v>
      </c>
      <c r="C16" t="s">
        <v>217</v>
      </c>
      <c r="D16" t="s">
        <v>217</v>
      </c>
      <c r="E16" t="s">
        <v>217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589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217</v>
      </c>
      <c r="C18" t="s">
        <v>217</v>
      </c>
      <c r="D18" t="s">
        <v>217</v>
      </c>
      <c r="E18" t="s">
        <v>217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547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217</v>
      </c>
      <c r="C20" t="s">
        <v>217</v>
      </c>
      <c r="D20" t="s">
        <v>217</v>
      </c>
      <c r="E20" t="s">
        <v>217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217</v>
      </c>
      <c r="C22" t="s">
        <v>217</v>
      </c>
      <c r="D22" t="s">
        <v>217</v>
      </c>
      <c r="E22" t="s">
        <v>217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545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217</v>
      </c>
      <c r="C25" t="s">
        <v>217</v>
      </c>
      <c r="D25" t="s">
        <v>217</v>
      </c>
      <c r="E25" t="s">
        <v>217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548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217</v>
      </c>
      <c r="C27" t="s">
        <v>217</v>
      </c>
      <c r="D27" t="s">
        <v>217</v>
      </c>
      <c r="E27" t="s">
        <v>217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547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217</v>
      </c>
      <c r="C29" t="s">
        <v>217</v>
      </c>
      <c r="D29" t="s">
        <v>217</v>
      </c>
      <c r="E29" t="s">
        <v>217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549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217</v>
      </c>
      <c r="C31" t="s">
        <v>217</v>
      </c>
      <c r="D31" t="s">
        <v>217</v>
      </c>
      <c r="E31" t="s">
        <v>217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257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217</v>
      </c>
      <c r="C33" t="s">
        <v>217</v>
      </c>
      <c r="D33" t="s">
        <v>217</v>
      </c>
      <c r="E33" t="s">
        <v>217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224</v>
      </c>
      <c r="C34" s="16"/>
      <c r="D34" s="16"/>
    </row>
    <row r="35" spans="2:12">
      <c r="B35" t="s">
        <v>249</v>
      </c>
      <c r="C35" s="16"/>
      <c r="D35" s="16"/>
    </row>
    <row r="36" spans="2:12">
      <c r="B36" t="s">
        <v>250</v>
      </c>
      <c r="C36" s="16"/>
      <c r="D36" s="16"/>
    </row>
    <row r="37" spans="2:12">
      <c r="B37" t="s">
        <v>251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-98650000</v>
      </c>
      <c r="H11" s="7"/>
      <c r="I11" s="75">
        <v>9842.5358450330332</v>
      </c>
      <c r="J11" s="76">
        <v>1</v>
      </c>
      <c r="K11" s="76">
        <v>1.0200000000000001E-2</v>
      </c>
      <c r="AW11" s="16"/>
    </row>
    <row r="12" spans="2:49">
      <c r="B12" s="79" t="s">
        <v>203</v>
      </c>
      <c r="C12" s="16"/>
      <c r="D12" s="16"/>
      <c r="G12" s="81">
        <v>-98650000</v>
      </c>
      <c r="I12" s="81">
        <v>9842.5358450330332</v>
      </c>
      <c r="J12" s="80">
        <v>1</v>
      </c>
      <c r="K12" s="80">
        <v>1.0200000000000001E-2</v>
      </c>
    </row>
    <row r="13" spans="2:49">
      <c r="B13" s="79" t="s">
        <v>545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217</v>
      </c>
      <c r="C14" t="s">
        <v>217</v>
      </c>
      <c r="D14" t="s">
        <v>217</v>
      </c>
      <c r="E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546</v>
      </c>
      <c r="C15" s="16"/>
      <c r="D15" s="16"/>
      <c r="G15" s="81">
        <v>-98650000</v>
      </c>
      <c r="I15" s="81">
        <v>9842.5358450330332</v>
      </c>
      <c r="J15" s="80">
        <v>1</v>
      </c>
      <c r="K15" s="80">
        <v>1.0200000000000001E-2</v>
      </c>
    </row>
    <row r="16" spans="2:49">
      <c r="B16" t="s">
        <v>590</v>
      </c>
      <c r="C16" t="s">
        <v>591</v>
      </c>
      <c r="D16" t="s">
        <v>123</v>
      </c>
      <c r="E16" t="s">
        <v>110</v>
      </c>
      <c r="F16" t="s">
        <v>592</v>
      </c>
      <c r="G16" s="77">
        <v>-9675000</v>
      </c>
      <c r="H16" s="77">
        <v>-28.110490144551939</v>
      </c>
      <c r="I16" s="77">
        <v>2719.6899214854002</v>
      </c>
      <c r="J16" s="78">
        <v>0.27629999999999999</v>
      </c>
      <c r="K16" s="78">
        <v>2.8E-3</v>
      </c>
    </row>
    <row r="17" spans="2:11">
      <c r="B17" t="s">
        <v>593</v>
      </c>
      <c r="C17" t="s">
        <v>594</v>
      </c>
      <c r="D17" t="s">
        <v>123</v>
      </c>
      <c r="E17" t="s">
        <v>106</v>
      </c>
      <c r="F17" t="s">
        <v>595</v>
      </c>
      <c r="G17" s="77">
        <v>-23000000</v>
      </c>
      <c r="H17" s="77">
        <v>-14.072947506840956</v>
      </c>
      <c r="I17" s="77">
        <v>3236.7779265734198</v>
      </c>
      <c r="J17" s="78">
        <v>0.32890000000000003</v>
      </c>
      <c r="K17" s="78">
        <v>3.3999999999999998E-3</v>
      </c>
    </row>
    <row r="18" spans="2:11">
      <c r="B18" t="s">
        <v>596</v>
      </c>
      <c r="C18" t="s">
        <v>597</v>
      </c>
      <c r="D18" t="s">
        <v>123</v>
      </c>
      <c r="E18" t="s">
        <v>110</v>
      </c>
      <c r="F18" t="s">
        <v>598</v>
      </c>
      <c r="G18" s="77">
        <v>-1400000</v>
      </c>
      <c r="H18" s="77">
        <v>-28.39048120253107</v>
      </c>
      <c r="I18" s="77">
        <v>397.46673683543497</v>
      </c>
      <c r="J18" s="78">
        <v>4.0399999999999998E-2</v>
      </c>
      <c r="K18" s="78">
        <v>4.0000000000000002E-4</v>
      </c>
    </row>
    <row r="19" spans="2:11">
      <c r="B19" t="s">
        <v>599</v>
      </c>
      <c r="C19" t="s">
        <v>600</v>
      </c>
      <c r="D19" t="s">
        <v>123</v>
      </c>
      <c r="E19" t="s">
        <v>110</v>
      </c>
      <c r="F19" t="s">
        <v>601</v>
      </c>
      <c r="G19" s="77">
        <v>5075000</v>
      </c>
      <c r="H19" s="77">
        <v>-0.56135928986349759</v>
      </c>
      <c r="I19" s="77">
        <v>-28.488983960572501</v>
      </c>
      <c r="J19" s="78">
        <v>-2.8999999999999998E-3</v>
      </c>
      <c r="K19" s="78">
        <v>0</v>
      </c>
    </row>
    <row r="20" spans="2:11">
      <c r="B20" t="s">
        <v>602</v>
      </c>
      <c r="C20" t="s">
        <v>603</v>
      </c>
      <c r="D20" t="s">
        <v>123</v>
      </c>
      <c r="E20" t="s">
        <v>106</v>
      </c>
      <c r="F20" t="s">
        <v>604</v>
      </c>
      <c r="G20" s="77">
        <v>-8500000</v>
      </c>
      <c r="H20" s="77">
        <v>-4.0003185709065407</v>
      </c>
      <c r="I20" s="77">
        <v>340.02707852705601</v>
      </c>
      <c r="J20" s="78">
        <v>3.4500000000000003E-2</v>
      </c>
      <c r="K20" s="78">
        <v>4.0000000000000002E-4</v>
      </c>
    </row>
    <row r="21" spans="2:11">
      <c r="B21" t="s">
        <v>605</v>
      </c>
      <c r="C21" t="s">
        <v>606</v>
      </c>
      <c r="D21" t="s">
        <v>123</v>
      </c>
      <c r="E21" t="s">
        <v>106</v>
      </c>
      <c r="F21" t="s">
        <v>607</v>
      </c>
      <c r="G21" s="77">
        <v>-13400000</v>
      </c>
      <c r="H21" s="77">
        <v>-9.7725636727168652</v>
      </c>
      <c r="I21" s="77">
        <v>1309.52353214406</v>
      </c>
      <c r="J21" s="78">
        <v>0.13300000000000001</v>
      </c>
      <c r="K21" s="78">
        <v>1.4E-3</v>
      </c>
    </row>
    <row r="22" spans="2:11">
      <c r="B22" t="s">
        <v>608</v>
      </c>
      <c r="C22" t="s">
        <v>609</v>
      </c>
      <c r="D22" t="s">
        <v>123</v>
      </c>
      <c r="E22" t="s">
        <v>106</v>
      </c>
      <c r="F22" t="s">
        <v>610</v>
      </c>
      <c r="G22" s="77">
        <v>-20750000</v>
      </c>
      <c r="H22" s="77">
        <v>-7.8347970623950358</v>
      </c>
      <c r="I22" s="77">
        <v>1625.72039044697</v>
      </c>
      <c r="J22" s="78">
        <v>0.16520000000000001</v>
      </c>
      <c r="K22" s="78">
        <v>1.6999999999999999E-3</v>
      </c>
    </row>
    <row r="23" spans="2:11">
      <c r="B23" t="s">
        <v>611</v>
      </c>
      <c r="C23" t="s">
        <v>612</v>
      </c>
      <c r="D23" t="s">
        <v>123</v>
      </c>
      <c r="E23" t="s">
        <v>106</v>
      </c>
      <c r="F23" t="s">
        <v>613</v>
      </c>
      <c r="G23" s="77">
        <v>-7500000</v>
      </c>
      <c r="H23" s="77">
        <v>-5.4806015651987066</v>
      </c>
      <c r="I23" s="77">
        <v>411.045117389903</v>
      </c>
      <c r="J23" s="78">
        <v>4.1799999999999997E-2</v>
      </c>
      <c r="K23" s="78">
        <v>4.0000000000000002E-4</v>
      </c>
    </row>
    <row r="24" spans="2:11">
      <c r="B24" t="s">
        <v>614</v>
      </c>
      <c r="C24" t="s">
        <v>615</v>
      </c>
      <c r="D24" t="s">
        <v>123</v>
      </c>
      <c r="E24" t="s">
        <v>106</v>
      </c>
      <c r="F24" t="s">
        <v>616</v>
      </c>
      <c r="G24" s="77">
        <v>-22500000</v>
      </c>
      <c r="H24" s="77">
        <v>0.79088142017184448</v>
      </c>
      <c r="I24" s="77">
        <v>-177.948319538665</v>
      </c>
      <c r="J24" s="78">
        <v>-1.8100000000000002E-2</v>
      </c>
      <c r="K24" s="78">
        <v>-2.0000000000000001E-4</v>
      </c>
    </row>
    <row r="25" spans="2:11">
      <c r="B25" t="s">
        <v>617</v>
      </c>
      <c r="C25" t="s">
        <v>618</v>
      </c>
      <c r="D25" t="s">
        <v>123</v>
      </c>
      <c r="E25" t="s">
        <v>106</v>
      </c>
      <c r="F25" t="s">
        <v>619</v>
      </c>
      <c r="G25" s="77">
        <v>3000000</v>
      </c>
      <c r="H25" s="77">
        <v>0.290748171000897</v>
      </c>
      <c r="I25" s="77">
        <v>8.7224451300269106</v>
      </c>
      <c r="J25" s="78">
        <v>8.9999999999999998E-4</v>
      </c>
      <c r="K25" s="78">
        <v>0</v>
      </c>
    </row>
    <row r="26" spans="2:11">
      <c r="B26" s="79" t="s">
        <v>589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217</v>
      </c>
      <c r="C27" t="s">
        <v>217</v>
      </c>
      <c r="D27" t="s">
        <v>217</v>
      </c>
      <c r="E27" t="s">
        <v>217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547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217</v>
      </c>
      <c r="C29" t="s">
        <v>217</v>
      </c>
      <c r="D29" t="s">
        <v>217</v>
      </c>
      <c r="E29" t="s">
        <v>217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257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217</v>
      </c>
      <c r="C31" t="s">
        <v>217</v>
      </c>
      <c r="D31" t="s">
        <v>217</v>
      </c>
      <c r="E31" t="s">
        <v>217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222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s="79" t="s">
        <v>545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217</v>
      </c>
      <c r="C34" t="s">
        <v>217</v>
      </c>
      <c r="D34" t="s">
        <v>217</v>
      </c>
      <c r="E34" t="s">
        <v>217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548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217</v>
      </c>
      <c r="C36" t="s">
        <v>217</v>
      </c>
      <c r="D36" t="s">
        <v>217</v>
      </c>
      <c r="E36" t="s">
        <v>217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s="79" t="s">
        <v>547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t="s">
        <v>217</v>
      </c>
      <c r="C38" t="s">
        <v>217</v>
      </c>
      <c r="D38" t="s">
        <v>217</v>
      </c>
      <c r="E38" t="s">
        <v>217</v>
      </c>
      <c r="G38" s="77">
        <v>0</v>
      </c>
      <c r="H38" s="77">
        <v>0</v>
      </c>
      <c r="I38" s="77">
        <v>0</v>
      </c>
      <c r="J38" s="78">
        <v>0</v>
      </c>
      <c r="K38" s="78">
        <v>0</v>
      </c>
    </row>
    <row r="39" spans="2:11">
      <c r="B39" s="79" t="s">
        <v>257</v>
      </c>
      <c r="C39" s="16"/>
      <c r="D39" s="16"/>
      <c r="G39" s="81">
        <v>0</v>
      </c>
      <c r="I39" s="81">
        <v>0</v>
      </c>
      <c r="J39" s="80">
        <v>0</v>
      </c>
      <c r="K39" s="80">
        <v>0</v>
      </c>
    </row>
    <row r="40" spans="2:11">
      <c r="B40" t="s">
        <v>217</v>
      </c>
      <c r="C40" t="s">
        <v>217</v>
      </c>
      <c r="D40" t="s">
        <v>217</v>
      </c>
      <c r="E40" t="s">
        <v>217</v>
      </c>
      <c r="G40" s="77">
        <v>0</v>
      </c>
      <c r="H40" s="77">
        <v>0</v>
      </c>
      <c r="I40" s="77">
        <v>0</v>
      </c>
      <c r="J40" s="78">
        <v>0</v>
      </c>
      <c r="K40" s="78">
        <v>0</v>
      </c>
    </row>
    <row r="41" spans="2:11">
      <c r="B41" t="s">
        <v>224</v>
      </c>
      <c r="C41" s="16"/>
      <c r="D41" s="16"/>
    </row>
    <row r="42" spans="2:11">
      <c r="B42" t="s">
        <v>249</v>
      </c>
      <c r="C42" s="16"/>
      <c r="D42" s="16"/>
    </row>
    <row r="43" spans="2:11">
      <c r="B43" t="s">
        <v>250</v>
      </c>
      <c r="C43" s="16"/>
      <c r="D43" s="16"/>
    </row>
    <row r="44" spans="2:11">
      <c r="B44" t="s">
        <v>251</v>
      </c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564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217</v>
      </c>
      <c r="C14" t="s">
        <v>217</v>
      </c>
      <c r="D14" s="16"/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565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217</v>
      </c>
      <c r="C16" t="s">
        <v>217</v>
      </c>
      <c r="D16" s="16"/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566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567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217</v>
      </c>
      <c r="C19" t="s">
        <v>217</v>
      </c>
      <c r="D19" s="16"/>
      <c r="E19" t="s">
        <v>217</v>
      </c>
      <c r="H19" s="77">
        <v>0</v>
      </c>
      <c r="I19" t="s">
        <v>217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568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217</v>
      </c>
      <c r="C21" t="s">
        <v>217</v>
      </c>
      <c r="D21" s="16"/>
      <c r="E21" t="s">
        <v>217</v>
      </c>
      <c r="H21" s="77">
        <v>0</v>
      </c>
      <c r="I21" t="s">
        <v>217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569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217</v>
      </c>
      <c r="C23" t="s">
        <v>217</v>
      </c>
      <c r="D23" s="16"/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570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217</v>
      </c>
      <c r="C25" t="s">
        <v>217</v>
      </c>
      <c r="D25" s="16"/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564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217</v>
      </c>
      <c r="C28" t="s">
        <v>217</v>
      </c>
      <c r="D28" s="16"/>
      <c r="E28" t="s">
        <v>217</v>
      </c>
      <c r="H28" s="77">
        <v>0</v>
      </c>
      <c r="I28" t="s">
        <v>217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565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217</v>
      </c>
      <c r="C30" t="s">
        <v>217</v>
      </c>
      <c r="D30" s="16"/>
      <c r="E30" t="s">
        <v>217</v>
      </c>
      <c r="H30" s="77">
        <v>0</v>
      </c>
      <c r="I30" t="s">
        <v>217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566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567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217</v>
      </c>
      <c r="C33" t="s">
        <v>217</v>
      </c>
      <c r="D33" s="16"/>
      <c r="E33" t="s">
        <v>217</v>
      </c>
      <c r="H33" s="77">
        <v>0</v>
      </c>
      <c r="I33" t="s">
        <v>217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568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217</v>
      </c>
      <c r="C35" t="s">
        <v>217</v>
      </c>
      <c r="D35" s="16"/>
      <c r="E35" t="s">
        <v>217</v>
      </c>
      <c r="H35" s="77">
        <v>0</v>
      </c>
      <c r="I35" t="s">
        <v>217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569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217</v>
      </c>
      <c r="C37" t="s">
        <v>217</v>
      </c>
      <c r="D37" s="16"/>
      <c r="E37" t="s">
        <v>217</v>
      </c>
      <c r="H37" s="77">
        <v>0</v>
      </c>
      <c r="I37" t="s">
        <v>217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570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217</v>
      </c>
      <c r="C39" t="s">
        <v>217</v>
      </c>
      <c r="D39" s="16"/>
      <c r="E39" t="s">
        <v>217</v>
      </c>
      <c r="H39" s="77">
        <v>0</v>
      </c>
      <c r="I39" t="s">
        <v>217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224</v>
      </c>
      <c r="D40" s="16"/>
    </row>
    <row r="41" spans="2:17">
      <c r="B41" t="s">
        <v>249</v>
      </c>
      <c r="D41" s="16"/>
    </row>
    <row r="42" spans="2:17">
      <c r="B42" t="s">
        <v>250</v>
      </c>
      <c r="D42" s="16"/>
    </row>
    <row r="43" spans="2:17">
      <c r="B43" t="s">
        <v>251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620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217</v>
      </c>
      <c r="D14" t="s">
        <v>217</v>
      </c>
      <c r="F14" t="s">
        <v>217</v>
      </c>
      <c r="I14" s="77">
        <v>0</v>
      </c>
      <c r="J14" t="s">
        <v>217</v>
      </c>
      <c r="K14" t="s">
        <v>217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621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217</v>
      </c>
      <c r="D16" t="s">
        <v>217</v>
      </c>
      <c r="F16" t="s">
        <v>217</v>
      </c>
      <c r="I16" s="77">
        <v>0</v>
      </c>
      <c r="J16" t="s">
        <v>217</v>
      </c>
      <c r="K16" t="s">
        <v>217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622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217</v>
      </c>
      <c r="D18" t="s">
        <v>217</v>
      </c>
      <c r="F18" t="s">
        <v>217</v>
      </c>
      <c r="I18" s="77">
        <v>0</v>
      </c>
      <c r="J18" t="s">
        <v>217</v>
      </c>
      <c r="K18" t="s">
        <v>217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623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217</v>
      </c>
      <c r="D20" t="s">
        <v>217</v>
      </c>
      <c r="F20" t="s">
        <v>217</v>
      </c>
      <c r="I20" s="77">
        <v>0</v>
      </c>
      <c r="J20" t="s">
        <v>217</v>
      </c>
      <c r="K20" t="s">
        <v>217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624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217</v>
      </c>
      <c r="D22" t="s">
        <v>217</v>
      </c>
      <c r="F22" t="s">
        <v>217</v>
      </c>
      <c r="I22" s="77">
        <v>0</v>
      </c>
      <c r="J22" t="s">
        <v>217</v>
      </c>
      <c r="K22" t="s">
        <v>217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625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626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217</v>
      </c>
      <c r="D25" t="s">
        <v>217</v>
      </c>
      <c r="F25" t="s">
        <v>217</v>
      </c>
      <c r="I25" s="77">
        <v>0</v>
      </c>
      <c r="J25" t="s">
        <v>217</v>
      </c>
      <c r="K25" t="s">
        <v>217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627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217</v>
      </c>
      <c r="D27" t="s">
        <v>217</v>
      </c>
      <c r="F27" t="s">
        <v>217</v>
      </c>
      <c r="I27" s="77">
        <v>0</v>
      </c>
      <c r="J27" t="s">
        <v>217</v>
      </c>
      <c r="K27" t="s">
        <v>217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628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217</v>
      </c>
      <c r="D29" t="s">
        <v>217</v>
      </c>
      <c r="F29" t="s">
        <v>217</v>
      </c>
      <c r="I29" s="77">
        <v>0</v>
      </c>
      <c r="J29" t="s">
        <v>217</v>
      </c>
      <c r="K29" t="s">
        <v>217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629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217</v>
      </c>
      <c r="D31" t="s">
        <v>217</v>
      </c>
      <c r="F31" t="s">
        <v>217</v>
      </c>
      <c r="I31" s="77">
        <v>0</v>
      </c>
      <c r="J31" t="s">
        <v>217</v>
      </c>
      <c r="K31" t="s">
        <v>217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630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217</v>
      </c>
      <c r="D34" t="s">
        <v>217</v>
      </c>
      <c r="F34" t="s">
        <v>217</v>
      </c>
      <c r="I34" s="77">
        <v>0</v>
      </c>
      <c r="J34" t="s">
        <v>217</v>
      </c>
      <c r="K34" t="s">
        <v>217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622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217</v>
      </c>
      <c r="D36" t="s">
        <v>217</v>
      </c>
      <c r="F36" t="s">
        <v>217</v>
      </c>
      <c r="I36" s="77">
        <v>0</v>
      </c>
      <c r="J36" t="s">
        <v>217</v>
      </c>
      <c r="K36" t="s">
        <v>217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623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217</v>
      </c>
      <c r="D38" t="s">
        <v>217</v>
      </c>
      <c r="F38" t="s">
        <v>217</v>
      </c>
      <c r="I38" s="77">
        <v>0</v>
      </c>
      <c r="J38" t="s">
        <v>217</v>
      </c>
      <c r="K38" t="s">
        <v>217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629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217</v>
      </c>
      <c r="D40" t="s">
        <v>217</v>
      </c>
      <c r="F40" t="s">
        <v>217</v>
      </c>
      <c r="I40" s="77">
        <v>0</v>
      </c>
      <c r="J40" t="s">
        <v>217</v>
      </c>
      <c r="K40" t="s">
        <v>217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224</v>
      </c>
    </row>
    <row r="42" spans="2:18">
      <c r="B42" t="s">
        <v>249</v>
      </c>
    </row>
    <row r="43" spans="2:18">
      <c r="B43" t="s">
        <v>250</v>
      </c>
    </row>
    <row r="44" spans="2:18">
      <c r="B44" t="s">
        <v>251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576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217</v>
      </c>
      <c r="C14" t="s">
        <v>217</v>
      </c>
      <c r="E14" t="s">
        <v>217</v>
      </c>
      <c r="G14" s="77">
        <v>0</v>
      </c>
      <c r="H14" t="s">
        <v>217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577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217</v>
      </c>
      <c r="C16" t="s">
        <v>217</v>
      </c>
      <c r="E16" t="s">
        <v>217</v>
      </c>
      <c r="G16" s="77">
        <v>0</v>
      </c>
      <c r="H16" t="s">
        <v>217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631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217</v>
      </c>
      <c r="C18" t="s">
        <v>217</v>
      </c>
      <c r="E18" t="s">
        <v>217</v>
      </c>
      <c r="G18" s="77">
        <v>0</v>
      </c>
      <c r="H18" t="s">
        <v>217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632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217</v>
      </c>
      <c r="C20" t="s">
        <v>217</v>
      </c>
      <c r="E20" t="s">
        <v>217</v>
      </c>
      <c r="G20" s="77">
        <v>0</v>
      </c>
      <c r="H20" t="s">
        <v>217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257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217</v>
      </c>
      <c r="C22" t="s">
        <v>217</v>
      </c>
      <c r="E22" t="s">
        <v>217</v>
      </c>
      <c r="G22" s="77">
        <v>0</v>
      </c>
      <c r="H22" t="s">
        <v>217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217</v>
      </c>
      <c r="C24" t="s">
        <v>217</v>
      </c>
      <c r="E24" t="s">
        <v>217</v>
      </c>
      <c r="G24" s="77">
        <v>0</v>
      </c>
      <c r="H24" t="s">
        <v>217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224</v>
      </c>
    </row>
    <row r="26" spans="2:15">
      <c r="B26" t="s">
        <v>249</v>
      </c>
    </row>
    <row r="27" spans="2:15">
      <c r="B27" t="s">
        <v>250</v>
      </c>
    </row>
    <row r="28" spans="2:15">
      <c r="B28" t="s">
        <v>251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633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217</v>
      </c>
      <c r="E14" s="78">
        <v>0</v>
      </c>
      <c r="F14" t="s">
        <v>217</v>
      </c>
      <c r="G14" s="77">
        <v>0</v>
      </c>
      <c r="H14" s="78">
        <v>0</v>
      </c>
      <c r="I14" s="78">
        <v>0</v>
      </c>
    </row>
    <row r="15" spans="2:55">
      <c r="B15" s="79" t="s">
        <v>634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217</v>
      </c>
      <c r="E16" s="78">
        <v>0</v>
      </c>
      <c r="F16" t="s">
        <v>217</v>
      </c>
      <c r="G16" s="77">
        <v>0</v>
      </c>
      <c r="H16" s="78">
        <v>0</v>
      </c>
      <c r="I16" s="78">
        <v>0</v>
      </c>
    </row>
    <row r="17" spans="2:9">
      <c r="B17" s="79" t="s">
        <v>222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633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217</v>
      </c>
      <c r="E19" s="78">
        <v>0</v>
      </c>
      <c r="F19" t="s">
        <v>217</v>
      </c>
      <c r="G19" s="77">
        <v>0</v>
      </c>
      <c r="H19" s="78">
        <v>0</v>
      </c>
      <c r="I19" s="78">
        <v>0</v>
      </c>
    </row>
    <row r="20" spans="2:9">
      <c r="B20" s="79" t="s">
        <v>634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217</v>
      </c>
      <c r="E21" s="78">
        <v>0</v>
      </c>
      <c r="F21" t="s">
        <v>217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217</v>
      </c>
      <c r="D13" t="s">
        <v>217</v>
      </c>
      <c r="E13" s="19"/>
      <c r="F13" s="78">
        <v>0</v>
      </c>
      <c r="G13" t="s">
        <v>217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217</v>
      </c>
      <c r="D15" t="s">
        <v>217</v>
      </c>
      <c r="E15" s="19"/>
      <c r="F15" s="78">
        <v>0</v>
      </c>
      <c r="G15" t="s">
        <v>217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14756.822963172001</v>
      </c>
      <c r="J11" s="76">
        <v>1</v>
      </c>
      <c r="K11" s="76">
        <v>1.5299999999999999E-2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217</v>
      </c>
      <c r="C13" t="s">
        <v>217</v>
      </c>
      <c r="D13" t="s">
        <v>217</v>
      </c>
      <c r="E13" s="19"/>
      <c r="F13" s="78">
        <v>0</v>
      </c>
      <c r="G13" t="s">
        <v>217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222</v>
      </c>
      <c r="D14" s="19"/>
      <c r="E14" s="19"/>
      <c r="F14" s="19"/>
      <c r="G14" s="19"/>
      <c r="H14" s="80">
        <v>0</v>
      </c>
      <c r="I14" s="81">
        <v>14756.822963172001</v>
      </c>
      <c r="J14" s="80">
        <v>1</v>
      </c>
      <c r="K14" s="80">
        <v>1.5299999999999999E-2</v>
      </c>
    </row>
    <row r="15" spans="2:60">
      <c r="B15" t="s">
        <v>635</v>
      </c>
      <c r="C15" t="s">
        <v>636</v>
      </c>
      <c r="D15" t="s">
        <v>217</v>
      </c>
      <c r="E15" t="s">
        <v>487</v>
      </c>
      <c r="F15" s="78">
        <v>0</v>
      </c>
      <c r="G15" t="s">
        <v>202</v>
      </c>
      <c r="H15" s="78">
        <v>0</v>
      </c>
      <c r="I15" s="77">
        <v>-6.7741198000000002E-2</v>
      </c>
      <c r="J15" s="78">
        <v>0</v>
      </c>
      <c r="K15" s="78">
        <v>0</v>
      </c>
    </row>
    <row r="16" spans="2:60">
      <c r="B16" t="s">
        <v>637</v>
      </c>
      <c r="C16" t="s">
        <v>638</v>
      </c>
      <c r="D16" t="s">
        <v>217</v>
      </c>
      <c r="E16" t="s">
        <v>487</v>
      </c>
      <c r="F16" s="78">
        <v>0</v>
      </c>
      <c r="G16" t="s">
        <v>201</v>
      </c>
      <c r="H16" s="78">
        <v>0</v>
      </c>
      <c r="I16" s="77">
        <v>-0.102058317</v>
      </c>
      <c r="J16" s="78">
        <v>0</v>
      </c>
      <c r="K16" s="78">
        <v>0</v>
      </c>
    </row>
    <row r="17" spans="2:11">
      <c r="B17" t="s">
        <v>639</v>
      </c>
      <c r="C17" t="s">
        <v>640</v>
      </c>
      <c r="D17" t="s">
        <v>217</v>
      </c>
      <c r="E17" t="s">
        <v>487</v>
      </c>
      <c r="F17" s="78">
        <v>0</v>
      </c>
      <c r="G17" t="s">
        <v>110</v>
      </c>
      <c r="H17" s="78">
        <v>0</v>
      </c>
      <c r="I17" s="77">
        <v>291.87760538700002</v>
      </c>
      <c r="J17" s="78">
        <v>1.9800000000000002E-2</v>
      </c>
      <c r="K17" s="78">
        <v>2.9999999999999997E-4</v>
      </c>
    </row>
    <row r="18" spans="2:11">
      <c r="B18" t="s">
        <v>641</v>
      </c>
      <c r="C18" t="s">
        <v>642</v>
      </c>
      <c r="D18" t="s">
        <v>217</v>
      </c>
      <c r="E18" t="s">
        <v>487</v>
      </c>
      <c r="F18" s="78">
        <v>0</v>
      </c>
      <c r="G18" t="s">
        <v>106</v>
      </c>
      <c r="H18" s="78">
        <v>0</v>
      </c>
      <c r="I18" s="77">
        <v>14465.115157300001</v>
      </c>
      <c r="J18" s="78">
        <v>0.98019999999999996</v>
      </c>
      <c r="K18" s="78">
        <v>1.4999999999999999E-2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v>0</v>
      </c>
    </row>
    <row r="13" spans="2:17">
      <c r="B13" t="s">
        <v>217</v>
      </c>
      <c r="C13" s="77">
        <v>0</v>
      </c>
    </row>
    <row r="14" spans="2:17">
      <c r="B14" s="79" t="s">
        <v>222</v>
      </c>
      <c r="C14" s="81">
        <v>0</v>
      </c>
    </row>
    <row r="15" spans="2:17">
      <c r="B15" t="s">
        <v>217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253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217</v>
      </c>
      <c r="C14" t="s">
        <v>217</v>
      </c>
      <c r="D14" t="s">
        <v>217</v>
      </c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217</v>
      </c>
      <c r="C16" t="s">
        <v>217</v>
      </c>
      <c r="D16" t="s">
        <v>217</v>
      </c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217</v>
      </c>
      <c r="C18" t="s">
        <v>217</v>
      </c>
      <c r="D18" t="s">
        <v>217</v>
      </c>
      <c r="E18" t="s">
        <v>217</v>
      </c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217</v>
      </c>
      <c r="C20" t="s">
        <v>217</v>
      </c>
      <c r="D20" t="s">
        <v>217</v>
      </c>
      <c r="E20" t="s">
        <v>217</v>
      </c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224</v>
      </c>
      <c r="D26" s="16"/>
    </row>
    <row r="27" spans="2:16">
      <c r="B27" t="s">
        <v>249</v>
      </c>
      <c r="D27" s="16"/>
    </row>
    <row r="28" spans="2:16">
      <c r="B28" t="s">
        <v>251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576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217</v>
      </c>
      <c r="C14" t="s">
        <v>217</v>
      </c>
      <c r="D14" t="s">
        <v>217</v>
      </c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577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217</v>
      </c>
      <c r="C16" t="s">
        <v>217</v>
      </c>
      <c r="D16" t="s">
        <v>217</v>
      </c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217</v>
      </c>
      <c r="C18" t="s">
        <v>217</v>
      </c>
      <c r="D18" t="s">
        <v>217</v>
      </c>
      <c r="E18" t="s">
        <v>217</v>
      </c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217</v>
      </c>
      <c r="C20" t="s">
        <v>217</v>
      </c>
      <c r="D20" t="s">
        <v>217</v>
      </c>
      <c r="E20" t="s">
        <v>217</v>
      </c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224</v>
      </c>
      <c r="D26" s="16"/>
    </row>
    <row r="27" spans="2:16">
      <c r="B27" t="s">
        <v>249</v>
      </c>
      <c r="D27" s="16"/>
    </row>
    <row r="28" spans="2:16">
      <c r="B28" t="s">
        <v>251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576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217</v>
      </c>
      <c r="C14" t="s">
        <v>217</v>
      </c>
      <c r="D14" t="s">
        <v>217</v>
      </c>
      <c r="E14" t="s">
        <v>217</v>
      </c>
      <c r="F14" s="15"/>
      <c r="G14" s="15"/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577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217</v>
      </c>
      <c r="C16" t="s">
        <v>217</v>
      </c>
      <c r="D16" t="s">
        <v>217</v>
      </c>
      <c r="E16" t="s">
        <v>217</v>
      </c>
      <c r="F16" s="15"/>
      <c r="G16" s="15"/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254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217</v>
      </c>
      <c r="C18" t="s">
        <v>217</v>
      </c>
      <c r="D18" t="s">
        <v>217</v>
      </c>
      <c r="E18" t="s">
        <v>217</v>
      </c>
      <c r="F18" s="15"/>
      <c r="G18" s="15"/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257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217</v>
      </c>
      <c r="C20" t="s">
        <v>217</v>
      </c>
      <c r="D20" t="s">
        <v>217</v>
      </c>
      <c r="E20" t="s">
        <v>217</v>
      </c>
      <c r="F20" s="15"/>
      <c r="G20" s="15"/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255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256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224</v>
      </c>
      <c r="D26" s="16"/>
    </row>
    <row r="27" spans="2:23">
      <c r="B27" t="s">
        <v>249</v>
      </c>
      <c r="D27" s="16"/>
    </row>
    <row r="28" spans="2:23">
      <c r="B28" t="s">
        <v>250</v>
      </c>
      <c r="D28" s="16"/>
    </row>
    <row r="29" spans="2:23">
      <c r="B29" t="s">
        <v>251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D18B145-DC57-42A7-B0D2-C0E4EA7F14FE}"/>
</file>

<file path=customXml/itemProps2.xml><?xml version="1.0" encoding="utf-8"?>
<ds:datastoreItem xmlns:ds="http://schemas.openxmlformats.org/officeDocument/2006/customXml" ds:itemID="{996B0B3E-8E1C-4C7C-A3BF-566B1B00DBB4}"/>
</file>

<file path=customXml/itemProps3.xml><?xml version="1.0" encoding="utf-8"?>
<ds:datastoreItem xmlns:ds="http://schemas.openxmlformats.org/officeDocument/2006/customXml" ds:itemID="{3AA81FC7-25E4-4841-8BC2-4BCEA92F07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520042177_b142_0421</dc:title>
  <dc:creator>Yuli</dc:creator>
  <cp:lastModifiedBy>אינסה קלאוז</cp:lastModifiedBy>
  <dcterms:created xsi:type="dcterms:W3CDTF">2015-11-10T09:34:27Z</dcterms:created>
  <dcterms:modified xsi:type="dcterms:W3CDTF">2022-01-18T09:39:52Z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