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17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D13" i="1" l="1"/>
  <c r="D14" i="1"/>
  <c r="D15" i="1"/>
  <c r="D16" i="1"/>
  <c r="D18" i="1"/>
  <c r="D20" i="1"/>
  <c r="D21" i="1"/>
  <c r="D23" i="1"/>
  <c r="D24" i="1"/>
  <c r="D25" i="1"/>
  <c r="D26" i="1"/>
  <c r="D27" i="1"/>
  <c r="D28" i="1"/>
  <c r="D29" i="1"/>
  <c r="D31" i="1"/>
  <c r="D33" i="1"/>
  <c r="D34" i="1"/>
  <c r="D35" i="1"/>
  <c r="D36" i="1"/>
  <c r="D38" i="1"/>
  <c r="D39" i="1"/>
  <c r="D40" i="1"/>
  <c r="D12" i="1"/>
  <c r="D10" i="1"/>
  <c r="C41" i="1"/>
  <c r="D17" i="1" s="1"/>
  <c r="D32" i="1" l="1"/>
  <c r="D19" i="1"/>
  <c r="D41" i="1" s="1"/>
  <c r="D30" i="1"/>
  <c r="I12" i="2"/>
  <c r="I11" i="2" s="1"/>
  <c r="I10" i="2" s="1"/>
  <c r="I9" i="2" s="1"/>
</calcChain>
</file>

<file path=xl/sharedStrings.xml><?xml version="1.0" encoding="utf-8"?>
<sst xmlns="http://schemas.openxmlformats.org/spreadsheetml/2006/main" count="3059" uniqueCount="646">
  <si>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</si>
  <si>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</si>
  <si>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</si>
  <si>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</si>
  <si>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</si>
  <si>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</si>
  <si>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</si>
  <si>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</si>
  <si>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</si>
  <si>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</si>
  <si>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</si>
  <si>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</si>
  <si>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</si>
  <si>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</si>
  <si>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</si>
  <si>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</si>
  <si>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</si>
  <si>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</si>
  <si>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</si>
  <si>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</si>
  <si>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</si>
  <si>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</si>
  <si>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</si>
  <si>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</si>
  <si>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</si>
  <si>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</si>
  <si>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</si>
  <si>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</si>
  <si>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</si>
  <si>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</si>
  <si>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</si>
  <si>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</si>
  <si>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</si>
  <si>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</si>
  <si>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</si>
  <si>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</si>
  <si>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</si>
  <si>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</si>
  <si>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</si>
  <si>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</si>
  <si>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</si>
  <si>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</si>
  <si>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</si>
  <si>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</si>
  <si>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</si>
  <si>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</si>
  <si>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</si>
  <si>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</si>
  <si>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</si>
  <si>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</si>
  <si>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</si>
  <si>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</si>
  <si>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</si>
  <si>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</si>
  <si>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</si>
  <si>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</si>
  <si>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</si>
  <si>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</si>
  <si>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</si>
  <si>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</si>
  <si>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</si>
  <si>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</si>
  <si>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</si>
  <si>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</si>
  <si>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</si>
  <si>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</si>
  <si>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</si>
  <si>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</si>
  <si>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</si>
  <si>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</si>
  <si>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</si>
  <si>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</si>
  <si>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</si>
  <si>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</si>
  <si>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</si>
  <si>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</si>
  <si>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</si>
  <si>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</si>
  <si>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</si>
  <si>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</si>
  <si>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</si>
  <si>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</si>
  <si>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</si>
  <si>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</si>
  <si>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</si>
  <si>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</si>
  <si>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</si>
  <si>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</si>
  <si>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</si>
  <si>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</si>
  <si>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</si>
  <si>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</si>
  <si>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</si>
  <si>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</si>
  <si>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</si>
  <si>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</si>
  <si>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</si>
  <si>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</si>
  <si>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</si>
  <si>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</si>
  <si>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</si>
  <si>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</si>
  <si>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</si>
  <si>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</si>
  <si>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</si>
  <si>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</si>
  <si>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</si>
  <si>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</si>
  <si>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</si>
  <si>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</si>
  <si>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</si>
  <si>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</si>
  <si>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</si>
  <si>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</si>
  <si>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</si>
  <si>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</si>
  <si>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</si>
  <si>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</si>
  <si>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</si>
  <si>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</si>
  <si>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</si>
  <si>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</si>
  <si>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</si>
  <si>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</si>
  <si>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</si>
  <si>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</si>
  <si>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</si>
  <si>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</si>
  <si>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</si>
  <si>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</si>
  <si>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</si>
  <si>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</si>
  <si>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</si>
  <si>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</si>
  <si>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</si>
  <si>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</si>
  <si>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</si>
  <si>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</si>
  <si>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</si>
  <si>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</si>
  <si>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</si>
  <si>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</si>
  <si>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</si>
  <si>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</si>
  <si>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</si>
  <si>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</si>
  <si>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</si>
  <si>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</si>
  <si>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</si>
  <si>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</si>
  <si>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</si>
  <si>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</si>
  <si>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</si>
  <si>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</si>
  <si>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</si>
  <si>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</si>
  <si>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</si>
  <si>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</si>
  <si>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</si>
  <si>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</si>
  <si>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</si>
  <si>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</si>
  <si>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</si>
  <si>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</si>
  <si>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</si>
  <si>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</si>
  <si>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</si>
  <si>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</si>
  <si>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</si>
  <si>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</si>
  <si>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</si>
  <si>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</si>
  <si>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</si>
  <si>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</si>
  <si>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</si>
  <si>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</si>
  <si>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</si>
  <si>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</si>
  <si>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</si>
  <si>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</si>
  <si>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</si>
  <si>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</si>
  <si>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</si>
  <si>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</si>
  <si>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</si>
  <si>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</si>
  <si>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</si>
  <si>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</si>
  <si>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</si>
  <si>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</si>
  <si>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</si>
  <si>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</si>
  <si>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</si>
  <si>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</si>
  <si>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</si>
  <si>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</si>
  <si>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</si>
  <si>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אלטשולר שחם מניות</t>
  </si>
  <si>
    <t>בהתאם לשיטה שיושמה בדוח הכספי *</t>
  </si>
  <si>
    <t>פרנק שווצרי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</si>
  <si>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</si>
  <si>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</si>
  <si>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</si>
  <si>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</si>
  <si>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</si>
  <si>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</si>
  <si>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</si>
  <si>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</si>
  <si>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</si>
  <si>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</si>
  <si>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</si>
  <si>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</si>
  <si>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</si>
  <si>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</si>
  <si>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</si>
  <si>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הונג קונג-353- בנק מזרחי</t>
  </si>
  <si>
    <t>353- 20- בנק מזרחי</t>
  </si>
  <si>
    <t>ין יפני- 248- בנק מזרחי</t>
  </si>
  <si>
    <t>248- 20- בנק מזרחי</t>
  </si>
  <si>
    <t>כתר נורבגי-132- בנק מזרחי</t>
  </si>
  <si>
    <t>132- 20-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</si>
  <si>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</si>
  <si>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</si>
  <si>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</si>
  <si>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</si>
  <si>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</si>
  <si>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</si>
  <si>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</si>
  <si>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</si>
  <si>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</si>
  <si>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</si>
  <si>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</si>
  <si>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</si>
  <si>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</si>
  <si>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</si>
  <si>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 קצרה 0821- האוצר - ממשלתית קצרה</t>
  </si>
  <si>
    <t>1168939</t>
  </si>
  <si>
    <t>RF</t>
  </si>
  <si>
    <t>11/11/20</t>
  </si>
  <si>
    <t>ממשל שקלית 0722- האוצר - ממשלתית שקלית</t>
  </si>
  <si>
    <t>1158104</t>
  </si>
  <si>
    <t>18/05/20</t>
  </si>
  <si>
    <t>ממשלתי 0122- האוצר - ממשלתית שקלית</t>
  </si>
  <si>
    <t>1123272</t>
  </si>
  <si>
    <t>17/11/20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</si>
  <si>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</si>
  <si>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</si>
  <si>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</si>
  <si>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</si>
  <si>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</si>
  <si>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</si>
  <si>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</si>
  <si>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</si>
  <si>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</si>
  <si>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</si>
  <si>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</si>
  <si>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</si>
  <si>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לפידות קפיטל אג 1- לפידות קפיטל</t>
  </si>
  <si>
    <t>6420129</t>
  </si>
  <si>
    <t>520022971</t>
  </si>
  <si>
    <t>לא מדורג</t>
  </si>
  <si>
    <t>19/01/20</t>
  </si>
  <si>
    <t>סה"כ אחר</t>
  </si>
  <si>
    <t>סה"כ תל אביב 35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</si>
  <si>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</si>
  <si>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</si>
  <si>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</si>
  <si>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</si>
  <si>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</si>
  <si>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</si>
  <si>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</si>
  <si>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</si>
  <si>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</si>
  <si>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</si>
  <si>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</si>
  <si>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</si>
  <si>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</si>
  <si>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</si>
  <si>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</si>
  <si>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</si>
  <si>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</si>
  <si>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איי.סי.אל- איי.סי.אל</t>
  </si>
  <si>
    <t>281014</t>
  </si>
  <si>
    <t>520027830</t>
  </si>
  <si>
    <t>כימיה, גומי ופלסטיק</t>
  </si>
  <si>
    <t>שופרסל- שופרסל</t>
  </si>
  <si>
    <t>777037</t>
  </si>
  <si>
    <t>520022732</t>
  </si>
  <si>
    <t>מסחר</t>
  </si>
  <si>
    <t>שפיר הנדסה ותעשיה בע"מ- שפיר הנדסה</t>
  </si>
  <si>
    <t>1133875</t>
  </si>
  <si>
    <t>514892801</t>
  </si>
  <si>
    <t>מתכת ומוצרי בניה</t>
  </si>
  <si>
    <t>אלוני חץ- אלוני חץ</t>
  </si>
  <si>
    <t>390013</t>
  </si>
  <si>
    <t>520038506</t>
  </si>
  <si>
    <t>נדל"ן מניב בישראל</t>
  </si>
  <si>
    <t>אמות- אמות</t>
  </si>
  <si>
    <t>1097278</t>
  </si>
  <si>
    <t>520026683</t>
  </si>
  <si>
    <t>מליסרון- מליסרון</t>
  </si>
  <si>
    <t>323014</t>
  </si>
  <si>
    <t>520037789</t>
  </si>
  <si>
    <t>עזריאלי קבוצה</t>
  </si>
  <si>
    <t>1119478</t>
  </si>
  <si>
    <t>510960719</t>
  </si>
  <si>
    <t>סה"כ תל אביב 90</t>
  </si>
  <si>
    <t>פוקס- פוקס</t>
  </si>
  <si>
    <t>1087022</t>
  </si>
  <si>
    <t>512157603</t>
  </si>
  <si>
    <t>מספנות ישראל</t>
  </si>
  <si>
    <t>1168533</t>
  </si>
  <si>
    <t>516084753</t>
  </si>
  <si>
    <t>דלק רכב- דלק רכב</t>
  </si>
  <si>
    <t>829010</t>
  </si>
  <si>
    <t>520033291</t>
  </si>
  <si>
    <t>פרשמרקט- פרשמרקט</t>
  </si>
  <si>
    <t>1157833</t>
  </si>
  <si>
    <t>513226050</t>
  </si>
  <si>
    <t>רמי לוי</t>
  </si>
  <si>
    <t>1104249</t>
  </si>
  <si>
    <t>513770669</t>
  </si>
  <si>
    <t>אינרום</t>
  </si>
  <si>
    <t>1132356</t>
  </si>
  <si>
    <t>515001659</t>
  </si>
  <si>
    <t>לוינשטין נכסים- לוינשטין נכסים</t>
  </si>
  <si>
    <t>1119080</t>
  </si>
  <si>
    <t>511134298</t>
  </si>
  <si>
    <t>ריט 1- ריט1</t>
  </si>
  <si>
    <t>1098920</t>
  </si>
  <si>
    <t>513821488</t>
  </si>
  <si>
    <t>חילן- חילן</t>
  </si>
  <si>
    <t>1084698</t>
  </si>
  <si>
    <t>520039942</t>
  </si>
  <si>
    <t>שירותי מידע</t>
  </si>
  <si>
    <t>ישראכרט- ישראכרט</t>
  </si>
  <si>
    <t>1157403</t>
  </si>
  <si>
    <t>510706153</t>
  </si>
  <si>
    <t>סה"כ מניות היתר</t>
  </si>
  <si>
    <t>יעקובי קבוצה- יעקובי קבוצה</t>
  </si>
  <si>
    <t>1142421</t>
  </si>
  <si>
    <t>514010081</t>
  </si>
  <si>
    <t>בנייה</t>
  </si>
  <si>
    <t>תמר פטרוליום- תמר פטרוליום</t>
  </si>
  <si>
    <t>1141357</t>
  </si>
  <si>
    <t>515334662</t>
  </si>
  <si>
    <t>חיפושי נפט וגז</t>
  </si>
  <si>
    <t>כלל משקאות- כלל משקאות</t>
  </si>
  <si>
    <t>1147685</t>
  </si>
  <si>
    <t>515818524</t>
  </si>
  <si>
    <t>מזון</t>
  </si>
  <si>
    <t>וילאר- וילאר</t>
  </si>
  <si>
    <t>416016</t>
  </si>
  <si>
    <t>520038910</t>
  </si>
  <si>
    <t>גלובל כנפיים- גלובל כנפיים</t>
  </si>
  <si>
    <t>1141316</t>
  </si>
  <si>
    <t>513342444</t>
  </si>
  <si>
    <t>הולמס פלייס- הולמס פלייס</t>
  </si>
  <si>
    <t>1142587</t>
  </si>
  <si>
    <t>512466723</t>
  </si>
  <si>
    <t>נאוי- נאוי</t>
  </si>
  <si>
    <t>208017</t>
  </si>
  <si>
    <t>520036070</t>
  </si>
  <si>
    <t>פננטפארק- פננטפארק</t>
  </si>
  <si>
    <t>1142405</t>
  </si>
  <si>
    <t>1504619</t>
  </si>
  <si>
    <t>סה"כ call 001 אופציות</t>
  </si>
  <si>
    <t>CHKP - CHECK POINT</t>
  </si>
  <si>
    <t>IL0010824113</t>
  </si>
  <si>
    <t>NYSE</t>
  </si>
  <si>
    <t>בלומברג</t>
  </si>
  <si>
    <t>2080</t>
  </si>
  <si>
    <t>Software &amp; Services</t>
  </si>
  <si>
    <t>WIX -  WIX.COM- WIX.COM</t>
  </si>
  <si>
    <t>IL0011301780</t>
  </si>
  <si>
    <t>NASDAQ</t>
  </si>
  <si>
    <t>2275</t>
  </si>
  <si>
    <t>WALMART INC</t>
  </si>
  <si>
    <t>US9311421039</t>
  </si>
  <si>
    <t>5184</t>
  </si>
  <si>
    <t>Commercial &amp; Professional Services</t>
  </si>
  <si>
    <t>Danone</t>
  </si>
  <si>
    <t>FR0000120644</t>
  </si>
  <si>
    <t>5213</t>
  </si>
  <si>
    <t>Consumer Durables &amp; Apparel</t>
  </si>
  <si>
    <t>UNILEVER NA</t>
  </si>
  <si>
    <t>GB00B10RZP78</t>
  </si>
  <si>
    <t>5240</t>
  </si>
  <si>
    <t>V - VISA INC-CLASS- VISA</t>
  </si>
  <si>
    <t>US92826C8394</t>
  </si>
  <si>
    <t>5089</t>
  </si>
  <si>
    <t>BlackRock</t>
  </si>
  <si>
    <t>US09247X1019</t>
  </si>
  <si>
    <t>2235</t>
  </si>
  <si>
    <t>Diversified Financials</t>
  </si>
  <si>
    <t>MASTERCARD-MA</t>
  </si>
  <si>
    <t>US57636Q1040</t>
  </si>
  <si>
    <t>5070</t>
  </si>
  <si>
    <t>Synchrony Financial</t>
  </si>
  <si>
    <t>US87165B1035</t>
  </si>
  <si>
    <t>5207</t>
  </si>
  <si>
    <t>MOWI ASA-MOWI NO</t>
  </si>
  <si>
    <t>NO0003054108</t>
  </si>
  <si>
    <t>5119</t>
  </si>
  <si>
    <t>Food &amp; Staples Retailing</t>
  </si>
  <si>
    <t>NESTLE SA</t>
  </si>
  <si>
    <t>CH0038863350</t>
  </si>
  <si>
    <t>3125</t>
  </si>
  <si>
    <t>Food, Beverage &amp; Tobacco</t>
  </si>
  <si>
    <t>Centene Coporation</t>
  </si>
  <si>
    <t>US15135B1017</t>
  </si>
  <si>
    <t>4885</t>
  </si>
  <si>
    <t>Health Care Equipment &amp; Services</t>
  </si>
  <si>
    <t>SMSN LI - SAMSUNG</t>
  </si>
  <si>
    <t>US7960508882</t>
  </si>
  <si>
    <t>FWB</t>
  </si>
  <si>
    <t>5093</t>
  </si>
  <si>
    <t>Media</t>
  </si>
  <si>
    <t>ELOXX PHARMACEUTICALS-ELO</t>
  </si>
  <si>
    <t>US29014R1032</t>
  </si>
  <si>
    <t>4962</t>
  </si>
  <si>
    <t>Pharmaceuticals &amp; Biotechnology</t>
  </si>
  <si>
    <t>ROCHE HOLDING A-RDG</t>
  </si>
  <si>
    <t>CH0012032048</t>
  </si>
  <si>
    <t>SIX</t>
  </si>
  <si>
    <t>4901</t>
  </si>
  <si>
    <t>ATRIUM EUROPEAN-ARTS AV- ATRIUM EUROPEAN</t>
  </si>
  <si>
    <t>JE00B3DCF752</t>
  </si>
  <si>
    <t>4595</t>
  </si>
  <si>
    <t>Real Estate</t>
  </si>
  <si>
    <t>LGI HOMES INC</t>
  </si>
  <si>
    <t>BBG0056655S1</t>
  </si>
  <si>
    <t>4803</t>
  </si>
  <si>
    <t>SIMON PROPERTY</t>
  </si>
  <si>
    <t>US8288061091</t>
  </si>
  <si>
    <t>5192</t>
  </si>
  <si>
    <t>TSM - TAIWAN SEMICONDUCTOR- TAIWAN SEMI</t>
  </si>
  <si>
    <t>us8740391003</t>
  </si>
  <si>
    <t>5088</t>
  </si>
  <si>
    <t>Semiconductors &amp; Semiconductor Equipment</t>
  </si>
  <si>
    <t>ACTIVISION BLIZZARD</t>
  </si>
  <si>
    <t>US00507V1098</t>
  </si>
  <si>
    <t>5227</t>
  </si>
  <si>
    <t>ALIBABA GROUP H</t>
  </si>
  <si>
    <t>US01609W1027</t>
  </si>
  <si>
    <t>4806</t>
  </si>
  <si>
    <t>ELECTRONIC ARTS</t>
  </si>
  <si>
    <t>US2855121099</t>
  </si>
  <si>
    <t>5234</t>
  </si>
  <si>
    <t>NINTENDO</t>
  </si>
  <si>
    <t>JP3756600007</t>
  </si>
  <si>
    <t>5228</t>
  </si>
  <si>
    <t>OTEX US</t>
  </si>
  <si>
    <t>CA6837151068</t>
  </si>
  <si>
    <t>PALO ALTO NETWO</t>
  </si>
  <si>
    <t>US6974351057</t>
  </si>
  <si>
    <t>4723</t>
  </si>
  <si>
    <t>TAKE TWO INTERACTIVE</t>
  </si>
  <si>
    <t>US8740541094</t>
  </si>
  <si>
    <t>5225</t>
  </si>
  <si>
    <t>*TENCENT HOLDING</t>
  </si>
  <si>
    <t>KYG875721634</t>
  </si>
  <si>
    <t>4856</t>
  </si>
  <si>
    <t>FTNT-FORTINET INC</t>
  </si>
  <si>
    <t>US34959E1091</t>
  </si>
  <si>
    <t>4721</t>
  </si>
  <si>
    <t>Technology Hardware &amp; Equipment</t>
  </si>
  <si>
    <t>SONY CORP</t>
  </si>
  <si>
    <t>JP3435000009</t>
  </si>
  <si>
    <t>4942</t>
  </si>
  <si>
    <t>DPW GY-DEUTSCHE POST</t>
  </si>
  <si>
    <t>DE0005552004</t>
  </si>
  <si>
    <t>5216</t>
  </si>
  <si>
    <t>סה"כ שמחקות מדדי מניות בישראל</t>
  </si>
  <si>
    <t>סה"כ שמחקות מדדי מניות בחו"ל</t>
  </si>
  <si>
    <t>MTF סל (SP500 (4A מנוטרלת מט"ח- מגדל קרנות נאמנות</t>
  </si>
  <si>
    <t>1150572</t>
  </si>
  <si>
    <t>511303661</t>
  </si>
  <si>
    <t>קרנות סל</t>
  </si>
  <si>
    <t>קסם NDX100(4A)ETF מנוטרלת מט"ח- קסם קרנות נאמנות</t>
  </si>
  <si>
    <t>1146612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</si>
  <si>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</si>
  <si>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</si>
  <si>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</si>
  <si>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</si>
  <si>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</si>
  <si>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XTRACKERS CSI300 SWAP</t>
  </si>
  <si>
    <t>LU0779800910</t>
  </si>
  <si>
    <t>LSE</t>
  </si>
  <si>
    <t>5246</t>
  </si>
  <si>
    <t>Other</t>
  </si>
  <si>
    <t>EWY - SOUTH KOREA- BlackRock</t>
  </si>
  <si>
    <t>US4642867729</t>
  </si>
  <si>
    <t>CHINA-INVESCO</t>
  </si>
  <si>
    <t>LU1549405709</t>
  </si>
  <si>
    <t>EURONEXT</t>
  </si>
  <si>
    <t>1290</t>
  </si>
  <si>
    <t>VOO US_VANGUARD S&amp;P 500</t>
  </si>
  <si>
    <t>US9229083632</t>
  </si>
  <si>
    <t>4922</t>
  </si>
  <si>
    <t>סה"כ שמחקות מדדים אחרים</t>
  </si>
  <si>
    <t>INVESCO DB AGRICOLTURE</t>
  </si>
  <si>
    <t>US46140H1068</t>
  </si>
  <si>
    <t>סה"כ אג"ח ממשלתי</t>
  </si>
  <si>
    <t>סה"כ אגח קונצרני</t>
  </si>
  <si>
    <t>Alger Small Cap Focus Fund</t>
  </si>
  <si>
    <t>LU1687262870</t>
  </si>
  <si>
    <t>5219</t>
  </si>
  <si>
    <t>BANOR GREATER CHINA</t>
  </si>
  <si>
    <t>LU1417208482</t>
  </si>
  <si>
    <t>5191</t>
  </si>
  <si>
    <t>Comgest Growth Eurpe Opportunities</t>
  </si>
  <si>
    <t>IE00BHWQNN83</t>
  </si>
  <si>
    <t>4886</t>
  </si>
  <si>
    <t>COMGEST GROWTH JAPAN-YEN IA</t>
  </si>
  <si>
    <t>IE00BZJ4188</t>
  </si>
  <si>
    <t>GemEQUITY E.Market USD</t>
  </si>
  <si>
    <t>FR0013246444</t>
  </si>
  <si>
    <t>4925</t>
  </si>
  <si>
    <t>HBMN Healthcare Investment AG</t>
  </si>
  <si>
    <t>CH0012627250</t>
  </si>
  <si>
    <t>4863</t>
  </si>
  <si>
    <t>HEPTAGON-FUTURE Equity fund</t>
  </si>
  <si>
    <t>IE00BYWKMJ85</t>
  </si>
  <si>
    <t>5189</t>
  </si>
  <si>
    <t>KOTAK FUNDS-IND-KIMDCLJ</t>
  </si>
  <si>
    <t>LU0675383409</t>
  </si>
  <si>
    <t>4735</t>
  </si>
  <si>
    <t>LEGG MASON JAPAN-XA</t>
  </si>
  <si>
    <t>GB00B8JYLC77</t>
  </si>
  <si>
    <t>5243</t>
  </si>
  <si>
    <t>מניות</t>
  </si>
  <si>
    <t>SCGRCIZ LX</t>
  </si>
  <si>
    <t>LU1953148969</t>
  </si>
  <si>
    <t>5105</t>
  </si>
  <si>
    <t>Spyglass US Growth Fund</t>
  </si>
  <si>
    <t>IE00BK6SB820</t>
  </si>
  <si>
    <t>5222</t>
  </si>
  <si>
    <t>TRICLAE LX Equity FUND</t>
  </si>
  <si>
    <t>LU1687402393</t>
  </si>
  <si>
    <t>5187</t>
  </si>
  <si>
    <t>UBS LUX  Equity Fund - China</t>
  </si>
  <si>
    <t>LU1017642064</t>
  </si>
  <si>
    <t>920</t>
  </si>
  <si>
    <t>UTI INDIAN  DYN Equity fund</t>
  </si>
  <si>
    <t>IE00BYPC7R45</t>
  </si>
  <si>
    <t>5199</t>
  </si>
  <si>
    <t>סה"כ כתבי אופציות בישראל</t>
  </si>
  <si>
    <t>TSLA CALL 630 19/02/2021</t>
  </si>
  <si>
    <t>BBG00XXMC3F6</t>
  </si>
  <si>
    <t>TSLA PUT 630 19/02/2021</t>
  </si>
  <si>
    <t>BBG00XXMC3G5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</si>
  <si>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</si>
  <si>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</si>
  <si>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</si>
  <si>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</si>
  <si>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</si>
  <si>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</si>
  <si>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</si>
  <si>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</si>
  <si>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MINI NASDAQ -NQH1-19/03/2021</t>
  </si>
  <si>
    <t>BBG00R2NN8Z6</t>
  </si>
  <si>
    <t>RUSSELL2000 -RTYH1-19/03/2021</t>
  </si>
  <si>
    <t>BBG00R2NNB52</t>
  </si>
  <si>
    <t>S&amp;P500 E-MINI -ESH1-19/03/2021</t>
  </si>
  <si>
    <t>BBG00R2NN8P7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</si>
  <si>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</si>
  <si>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</si>
  <si>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</si>
  <si>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</si>
  <si>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</si>
  <si>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</si>
  <si>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</si>
  <si>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</si>
  <si>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</si>
  <si>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</si>
  <si>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</si>
  <si>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</si>
  <si>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</si>
  <si>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</si>
  <si>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</si>
  <si>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</si>
  <si>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</si>
  <si>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</si>
  <si>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</si>
  <si>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</si>
  <si>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</si>
  <si>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</si>
  <si>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</si>
  <si>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</si>
  <si>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</si>
  <si>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</si>
  <si>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דולר/שקל 17/02/21 3.374 153701</t>
  </si>
  <si>
    <t>153701</t>
  </si>
  <si>
    <t>10/11/20</t>
  </si>
  <si>
    <t>פורוורד דולר/שקל 3.257 17/02/21 153725</t>
  </si>
  <si>
    <t>153725</t>
  </si>
  <si>
    <t>07/12/20</t>
  </si>
  <si>
    <t>פורוורד דולר/שקל 3.377 17/02/21 153685</t>
  </si>
  <si>
    <t>153685</t>
  </si>
  <si>
    <t>14/10/20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</si>
  <si>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</si>
  <si>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</si>
  <si>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</si>
  <si>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</si>
  <si>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</si>
  <si>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</si>
  <si>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</si>
  <si>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</si>
  <si>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</si>
  <si>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</si>
  <si>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</si>
  <si>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</si>
  <si>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</si>
  <si>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</si>
  <si>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</si>
  <si>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USD HSBC - בטחונות</t>
  </si>
  <si>
    <t>415323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</si>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</sst>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1" applyFont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3" tableBorderDxfId="412">
  <autoFilter ref="B6:D42">
    <filterColumn colId="0" hiddenButton="1"/>
    <filterColumn colId="1" hiddenButton="1"/>
    <filterColumn colId="2" hiddenButton="1"/>
  </autoFilter>
  <tableColumns count="3">
    <tableColumn id="1" name="עמודה1" dataDxfId="411" dataCellStyle="Normal_2007-16618"/>
    <tableColumn id="2" name="שווי הוגן" dataDxfId="410"/>
    <tableColumn id="3" name="שעור מנכסי השקעה*" dataDxfId="4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7" totalsRowShown="0" headerRowDxfId="278" dataDxfId="279" headerRowBorderDxfId="287" tableBorderDxfId="288">
  <autoFilter ref="A7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6"/>
    <tableColumn id="4" name="ענף מסחר"/>
    <tableColumn id="5" name="סוג מטבע"/>
    <tableColumn id="6" name="ערך נקוב****" dataDxfId="285"/>
    <tableColumn id="7" name="שער***" dataDxfId="284"/>
    <tableColumn id="8" name="שווי שוק" dataDxfId="283"/>
    <tableColumn id="9" name="שעור מערך נקוב מונפק" dataDxfId="282"/>
    <tableColumn id="10" name="שעור מנכסי אפיק ההשקעה" dataDxfId="281"/>
    <tableColumn id="11" name="שעור מסך נכסי השקעה**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7" dataDxfId="268" headerRowBorderDxfId="276" tableBorderDxfId="277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5"/>
    <tableColumn id="4" name="ענף מסחר"/>
    <tableColumn id="5" name="סוג מטבע"/>
    <tableColumn id="6" name="ערך נקוב****" dataDxfId="274"/>
    <tableColumn id="7" name="שער***" dataDxfId="273"/>
    <tableColumn id="8" name="שווי שוק" dataDxfId="272"/>
    <tableColumn id="9" name="שעור מערך נקוב מונפק" dataDxfId="271"/>
    <tableColumn id="10" name="שעור מנכסי אפיק ההשקעה" dataDxfId="270"/>
    <tableColumn id="11" name="שעור מסך נכסי השקעה**" dataDxfId="2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7" totalsRowShown="0" headerRowDxfId="258" dataDxfId="259" headerRowBorderDxfId="265" tableBorderDxfId="266">
  <autoFilter ref="A7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4"/>
    <tableColumn id="7" name="שער***" dataDxfId="263"/>
    <tableColumn id="8" name="שווי שוק" dataDxfId="262"/>
    <tableColumn id="9" name="שעור מנכסי אפיק ההשקעה" dataDxfId="261"/>
    <tableColumn id="10" name="שעור מסך נכסי השקעה**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2" dataDxfId="243" headerRowBorderDxfId="256" tableBorderDxfId="25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3" dataDxfId="224" headerRowBorderDxfId="240" tableBorderDxfId="24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1" dataDxfId="202" headerRowBorderDxfId="221" tableBorderDxfId="22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79" dataDxfId="180" headerRowBorderDxfId="199" tableBorderDxfId="20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3" dataDxfId="164" headerRowBorderDxfId="177" tableBorderDxfId="178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6"/>
    <tableColumn id="2" name="מספר ני&quot;ע" dataDxfId="175"/>
    <tableColumn id="3" name="ספק המידע" dataDxfId="174"/>
    <tableColumn id="4" name="מספר מנפיק" dataDxfId="173"/>
    <tableColumn id="5" name="ענף מסחר" dataDxfId="172"/>
    <tableColumn id="6" name="סוג מטבע" dataDxfId="171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2" dataDxfId="153" headerRowBorderDxfId="161" tableBorderDxfId="162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0"/>
    <tableColumn id="5" name="ערך נקוב****" dataDxfId="159"/>
    <tableColumn id="6" name="שער***" dataDxfId="158"/>
    <tableColumn id="7" name="שווי הוגן" dataDxfId="157"/>
    <tableColumn id="8" name="שעור מערך נקוב מונפק" dataDxfId="156"/>
    <tableColumn id="9" name="שעור מנכסי אפיק ההשקעה" dataDxfId="155"/>
    <tableColumn id="10" name="שעור מסך נכסי השקעה**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8" headerRowBorderDxfId="150" tableBorderDxfId="151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2" totalsRowShown="0" headerRowDxfId="408" headerRowBorderDxfId="407" tableBorderDxfId="406" headerRowCellStyle="Normal_2007-16618">
  <autoFilter ref="C44:D52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7" dataDxfId="138" headerRowBorderDxfId="146" tableBorderDxfId="147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5"/>
    <tableColumn id="6" name="ערך נקוב****" dataDxfId="144"/>
    <tableColumn id="7" name="שער***" dataDxfId="143"/>
    <tableColumn id="8" name="שווי הוגן" dataDxfId="142"/>
    <tableColumn id="9" name="שעור מערך נקוב מונפק" dataDxfId="141"/>
    <tableColumn id="10" name="שעור מנכסי אפיק ההשקעה" dataDxfId="140"/>
    <tableColumn id="11" name="שעור מסך נכסי השקעה**" dataDxfId="1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2" totalsRowShown="0" headerRowDxfId="127" dataDxfId="128" headerRowBorderDxfId="135" tableBorderDxfId="136">
  <autoFilter ref="A7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4"/>
    <tableColumn id="6" name="ערך נקוב****" dataDxfId="133"/>
    <tableColumn id="7" name="שער***" dataDxfId="132"/>
    <tableColumn id="8" name="שווי הוגן" dataDxfId="131"/>
    <tableColumn id="9" name="שעור מנכסי אפיק ההשקעה" dataDxfId="130"/>
    <tableColumn id="10" name="שעור מסך נכסי השקעה**" dataDxfId="1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1" dataDxfId="112" headerRowBorderDxfId="125" tableBorderDxfId="12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4"/>
    <tableColumn id="4" name="דירוג"/>
    <tableColumn id="5" name="שם מדרג" dataDxfId="123"/>
    <tableColumn id="6" name="תאריך רכישה" dataDxfId="122"/>
    <tableColumn id="7" name="מח&quot;מ" dataDxfId="121"/>
    <tableColumn id="8" name="סוג מטבע"/>
    <tableColumn id="9" name="שיעור ריבית" dataDxfId="120"/>
    <tableColumn id="10" name="תשואה לפידיון" dataDxfId="119"/>
    <tableColumn id="11" name="ערך נקוב****" dataDxfId="118"/>
    <tableColumn id="12" name="שער***" dataDxfId="117"/>
    <tableColumn id="13" name="שווי הוגן" dataDxfId="116"/>
    <tableColumn id="14" name="שעור מערך נקוב מונפק" dataDxfId="115"/>
    <tableColumn id="15" name="שעור מנכסי אפיק ההשקעה" dataDxfId="114"/>
    <tableColumn id="16" name="שעור מסך נכסי השקעה**" dataDxfId="1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5" dataDxfId="96" headerRowBorderDxfId="109" tableBorderDxfId="110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8"/>
    <tableColumn id="3" name="מספר ני&quot;ע"/>
    <tableColumn id="4" name="מספר מנפיק" dataDxfId="107"/>
    <tableColumn id="5" name="דירוג"/>
    <tableColumn id="6" name="תאריך רכישה" dataDxfId="106"/>
    <tableColumn id="7" name="שם מדרג" dataDxfId="105"/>
    <tableColumn id="8" name="מח&quot;מ" dataDxfId="104"/>
    <tableColumn id="9" name="ענף משק"/>
    <tableColumn id="10" name="סוג מטבע"/>
    <tableColumn id="11" name="שיעור ריבית ממוצע" dataDxfId="103"/>
    <tableColumn id="12" name="תשואה לפידיון" dataDxfId="102"/>
    <tableColumn id="13" name="ערך נקוב****" dataDxfId="101"/>
    <tableColumn id="14" name="שער***" dataDxfId="100"/>
    <tableColumn id="15" name="שווי הוגן" dataDxfId="99"/>
    <tableColumn id="16" name="שעור מנכסי אפיק ההשקעה" dataDxfId="98"/>
    <tableColumn id="17" name="שעור מסך נכסי השקעה**" dataDxfId="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1" dataDxfId="82" headerRowBorderDxfId="93" tableBorderDxfId="94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2"/>
    <tableColumn id="4" name="דירוג"/>
    <tableColumn id="5" name="שם מדרג" dataDxfId="91"/>
    <tableColumn id="6" name="מח&quot;מ" dataDxfId="90"/>
    <tableColumn id="7" name="סוג מטבע"/>
    <tableColumn id="8" name="תנאי ושיעור ריבית" dataDxfId="89"/>
    <tableColumn id="9" name="תשואה לפידיון" dataDxfId="88"/>
    <tableColumn id="10" name="ערך נקוב****" dataDxfId="87"/>
    <tableColumn id="11" name="שער***" dataDxfId="86"/>
    <tableColumn id="12" name="שווי הוגן" dataDxfId="85"/>
    <tableColumn id="13" name="שעור מנכסי אפיק ההשקעה" dataDxfId="84"/>
    <tableColumn id="14" name="שעור מסך נכסי השקעה**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8" dataDxfId="69" headerRowBorderDxfId="79" tableBorderDxfId="8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8"/>
    <tableColumn id="2" name="תאריך שערוך אחרון" dataDxfId="77"/>
    <tableColumn id="3" name="אופי הנכס" dataDxfId="76"/>
    <tableColumn id="4" name="שעור תשואה במהלך התקופה" dataDxfId="75"/>
    <tableColumn id="5" name="סוג מטבע" dataDxfId="74"/>
    <tableColumn id="6" name="שווי משוערך" dataDxfId="73"/>
    <tableColumn id="7" name="שעור מנכסי אפיק ההשקעה" dataDxfId="72"/>
    <tableColumn id="8" name="שעור מסך נכסי השקעה" dataDxfId="71"/>
    <tableColumn id="9" name="כתובת הנכס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3" headerRowBorderDxfId="66" tableBorderDxfId="67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1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3" totalsRowShown="0" headerRowDxfId="391" dataDxfId="392" headerRowBorderDxfId="404" tableBorderDxfId="405">
  <autoFilter ref="A6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3"/>
    <tableColumn id="2" name="מספר ני&quot;ע" dataDxfId="402"/>
    <tableColumn id="3" name="מספר מנפיק" dataDxfId="401"/>
    <tableColumn id="4" name="דירוג" dataDxfId="400"/>
    <tableColumn id="5" name="שם מדרג" dataDxfId="399"/>
    <tableColumn id="6" name="סוג מטבע" dataDxfId="398"/>
    <tableColumn id="7" name="שיעור ריבית" dataDxfId="397"/>
    <tableColumn id="8" name="תשואה לפידיון" dataDxfId="396"/>
    <tableColumn id="9" name="שווי שוק" dataDxfId="395"/>
    <tableColumn id="10" name="שעור מנכסי אפיק ההשקעה" dataDxfId="394"/>
    <tableColumn id="11" name="שעור מסך נכסי השקעה" dataDxfId="3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0" totalsRowShown="0" headerRowDxfId="370" dataDxfId="371" headerRowBorderDxfId="389" tableBorderDxfId="390">
  <autoFilter ref="A7:Q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8"/>
    <tableColumn id="2" name="מספר ני&quot;ע" dataDxfId="387"/>
    <tableColumn id="3" name="זירת מסחר" dataDxfId="386"/>
    <tableColumn id="4" name="דירוג" dataDxfId="385"/>
    <tableColumn id="5" name="שם מדרג" dataDxfId="384"/>
    <tableColumn id="6" name="תאריך רכישה" dataDxfId="383"/>
    <tableColumn id="7" name="מח&quot;מ" dataDxfId="382"/>
    <tableColumn id="8" name="סוג מטבע" dataDxfId="381"/>
    <tableColumn id="9" name="שיעור ריבית" dataDxfId="380"/>
    <tableColumn id="10" name="תשואה לפידיון" dataDxfId="379"/>
    <tableColumn id="11" name="ערך נקוב****" dataDxfId="378"/>
    <tableColumn id="12" name="שער***" dataDxfId="377"/>
    <tableColumn id="13" name="פדיון/ריבית/דיבידנד לקבל*****  " dataDxfId="376"/>
    <tableColumn id="14" name="שווי שוק" dataDxfId="375"/>
    <tableColumn id="15" name="שעור מערך נקוב**** מונפק" dataDxfId="374"/>
    <tableColumn id="16" name="שעור מנכסי אפיק ההשקעה" dataDxfId="373"/>
    <tableColumn id="17" name="שעור מסך נכסי השקעה**" dataDxfId="3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46" dataDxfId="347" headerRowBorderDxfId="368" tableBorderDxfId="369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7"/>
    <tableColumn id="2" name="מספר ני&quot;ע" dataDxfId="366"/>
    <tableColumn id="3" name="זירת מסחר" dataDxfId="365"/>
    <tableColumn id="4" name="ספק מידע" dataDxfId="364"/>
    <tableColumn id="5" name="מספר מנפיק" dataDxfId="363"/>
    <tableColumn id="6" name="ענף מסחר" dataDxfId="362"/>
    <tableColumn id="7" name="דירוג" dataDxfId="361"/>
    <tableColumn id="8" name="שם מדרג" dataDxfId="360"/>
    <tableColumn id="9" name="תאריך רכישה" dataDxfId="359"/>
    <tableColumn id="10" name="מח&quot;מ" dataDxfId="358"/>
    <tableColumn id="11" name="סוג מטבע" dataDxfId="357"/>
    <tableColumn id="12" name="שיעור ריבית" dataDxfId="356"/>
    <tableColumn id="13" name="תשואה לפידיון" dataDxfId="355"/>
    <tableColumn id="14" name="ערך נקוב****" dataDxfId="354"/>
    <tableColumn id="15" name="שער***" dataDxfId="353"/>
    <tableColumn id="16" name="פדיון/ריבית/דיבידנד לקבל*****  " dataDxfId="352"/>
    <tableColumn id="17" name="שווי שוק" dataDxfId="351"/>
    <tableColumn id="18" name="שעור מערך נקוב מונפק" dataDxfId="350"/>
    <tableColumn id="19" name="שעור מנכסי אפיק ההשקעה" dataDxfId="349"/>
    <tableColumn id="20" name="שעור מסך נכסי השקעה**" dataDxfId="3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22" dataDxfId="323" headerRowBorderDxfId="344" tableBorderDxfId="345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3"/>
    <tableColumn id="2" name="מספר ני&quot;ע" dataDxfId="342"/>
    <tableColumn id="3" name="זירת מסחר" dataDxfId="341"/>
    <tableColumn id="4" name="ספק מידע" dataDxfId="340"/>
    <tableColumn id="5" name="מספר מנפיק" dataDxfId="339"/>
    <tableColumn id="6" name="ענף מסחר" dataDxfId="338"/>
    <tableColumn id="7" name="דירוג" dataDxfId="337"/>
    <tableColumn id="8" name="שם מדרג" dataDxfId="336"/>
    <tableColumn id="9" name="תאריך רכישה" dataDxfId="335"/>
    <tableColumn id="10" name="מח&quot;מ" dataDxfId="334"/>
    <tableColumn id="11" name="סוג מטבע" dataDxfId="333"/>
    <tableColumn id="12" name="שיעור ריבית" dataDxfId="332"/>
    <tableColumn id="13" name="תשואה לפידיון" dataDxfId="331"/>
    <tableColumn id="14" name="ערך נקוב****" dataDxfId="330"/>
    <tableColumn id="15" name="שער***" dataDxfId="329"/>
    <tableColumn id="16" name="פדיון/ריבית/דיבידנד לקבל*****  " dataDxfId="328"/>
    <tableColumn id="17" name="שווי שוק" dataDxfId="327"/>
    <tableColumn id="18" name="שעור מערך נקוב מונפק" dataDxfId="326"/>
    <tableColumn id="19" name="שעור מנכסי אפיק ההשקעה" dataDxfId="325"/>
    <tableColumn id="20" name="שעור מסך נכסי השקעה**" dataDxfId="3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79" totalsRowShown="0" headerRowDxfId="311" dataDxfId="312" headerRowBorderDxfId="320" tableBorderDxfId="321">
  <autoFilter ref="A7:N7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19"/>
    <tableColumn id="9" name="שער***" dataDxfId="318"/>
    <tableColumn id="10" name="פדיון/ריבית/דיבידנד לקבל*****  " dataDxfId="317"/>
    <tableColumn id="11" name="שווי שוק" dataDxfId="316"/>
    <tableColumn id="12" name="שעור מערך נקוב מונפק" dataDxfId="315"/>
    <tableColumn id="13" name="שעור מנכסי אפיק ההשקעה" dataDxfId="314"/>
    <tableColumn id="14" name="שעור מסך נכסי השקעה**" dataDxfId="3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6" totalsRowShown="0" headerRowDxfId="299" dataDxfId="300" headerRowBorderDxfId="309" tableBorderDxfId="310">
  <autoFilter ref="A7:M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08"/>
    <tableColumn id="4" name="מספר מנפיק" dataDxfId="307"/>
    <tableColumn id="5" name="ענף מסחר"/>
    <tableColumn id="6" name="סוג מטבע"/>
    <tableColumn id="7" name="ערך נקוב****" dataDxfId="306"/>
    <tableColumn id="8" name="שער***" dataDxfId="305"/>
    <tableColumn id="9" name="פדיון/ריבית/דיבידנד לקבל*****  "/>
    <tableColumn id="10" name="שווי שוק" dataDxfId="304"/>
    <tableColumn id="11" name="שעור מערך נקוב מונפק" dataDxfId="303"/>
    <tableColumn id="12" name="שעור מנכסי אפיק ההשקעה" dataDxfId="302"/>
    <tableColumn id="13" name="שעור מסך נכסי השקעה**" dataDxfId="3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41" totalsRowShown="0" headerRowDxfId="289" dataDxfId="290" headerRowBorderDxfId="297" tableBorderDxfId="298">
  <autoFilter ref="A7:N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3"/>
  <sheetViews>
    <sheetView rightToLeft="1" workbookViewId="0">
      <selection activeCell="C45" sqref="C45"/>
    </sheetView>
  </sheetViews>
  <sheetFormatPr defaultColWidth="0" defaultRowHeight="18" zeroHeight="1"/>
  <cols>
    <col min="1" max="1" width="28.140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s="70">
        <v>142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645</v>
      </c>
      <c r="C6" s="74" t="s">
        <v>5</v>
      </c>
      <c r="D6" s="75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618</v>
      </c>
      <c r="B10" s="57" t="s">
        <v>13</v>
      </c>
      <c r="C10" s="63">
        <v>102300.39323923313</v>
      </c>
      <c r="D10" s="64">
        <f>C10/C41</f>
        <v>0.11721736718685659</v>
      </c>
    </row>
    <row r="11" spans="1:36">
      <c r="B11" s="57" t="s">
        <v>14</v>
      </c>
      <c r="C11" s="50"/>
      <c r="D11" s="50"/>
    </row>
    <row r="12" spans="1:36">
      <c r="A12" s="9" t="s">
        <v>619</v>
      </c>
      <c r="B12" s="58" t="s">
        <v>15</v>
      </c>
      <c r="C12" s="65">
        <v>116910.69571299999</v>
      </c>
      <c r="D12" s="66">
        <f>C12/$C$41</f>
        <v>0.13395807692952236</v>
      </c>
    </row>
    <row r="13" spans="1:36">
      <c r="A13" s="9" t="s">
        <v>620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621</v>
      </c>
      <c r="B14" s="58" t="s">
        <v>17</v>
      </c>
      <c r="C14" s="65">
        <v>2324</v>
      </c>
      <c r="D14" s="66">
        <f t="shared" si="0"/>
        <v>2.6628750165720947E-3</v>
      </c>
    </row>
    <row r="15" spans="1:36">
      <c r="A15" s="9" t="s">
        <v>531</v>
      </c>
      <c r="B15" s="58" t="s">
        <v>18</v>
      </c>
      <c r="C15" s="65">
        <v>386039.76369767601</v>
      </c>
      <c r="D15" s="66">
        <f t="shared" si="0"/>
        <v>0.44233031073749418</v>
      </c>
    </row>
    <row r="16" spans="1:36">
      <c r="A16" s="9" t="s">
        <v>478</v>
      </c>
      <c r="B16" s="58" t="s">
        <v>194</v>
      </c>
      <c r="C16" s="65">
        <v>156900.8360025</v>
      </c>
      <c r="D16" s="66">
        <f t="shared" si="0"/>
        <v>0.17977939598551321</v>
      </c>
    </row>
    <row r="17" spans="1:4">
      <c r="A17" s="9" t="s">
        <v>622</v>
      </c>
      <c r="B17" s="58" t="s">
        <v>19</v>
      </c>
      <c r="C17" s="65">
        <v>79554.946911672538</v>
      </c>
      <c r="D17" s="66">
        <f t="shared" si="0"/>
        <v>9.1155284240883011E-2</v>
      </c>
    </row>
    <row r="18" spans="1:4">
      <c r="A18" s="9" t="s">
        <v>623</v>
      </c>
      <c r="B18" s="58" t="s">
        <v>20</v>
      </c>
      <c r="C18" s="65">
        <v>-709.14540999999997</v>
      </c>
      <c r="D18" s="66">
        <f t="shared" si="0"/>
        <v>-8.1254973984757944E-4</v>
      </c>
    </row>
    <row r="19" spans="1:4">
      <c r="A19" s="9" t="s">
        <v>624</v>
      </c>
      <c r="B19" s="58" t="s">
        <v>21</v>
      </c>
      <c r="C19" s="65">
        <v>0</v>
      </c>
      <c r="D19" s="66">
        <f t="shared" si="0"/>
        <v>0</v>
      </c>
    </row>
    <row r="20" spans="1:4">
      <c r="A20" s="9" t="s">
        <v>625</v>
      </c>
      <c r="B20" s="58" t="s">
        <v>22</v>
      </c>
      <c r="C20" s="65">
        <v>5587.7492799147376</v>
      </c>
      <c r="D20" s="66">
        <f t="shared" si="0"/>
        <v>6.4025292411160357E-3</v>
      </c>
    </row>
    <row r="21" spans="1:4">
      <c r="A21" s="9" t="s">
        <v>626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627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628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629</v>
      </c>
      <c r="B25" s="58" t="s">
        <v>17</v>
      </c>
      <c r="C25" s="65">
        <v>0</v>
      </c>
      <c r="D25" s="66">
        <f t="shared" si="0"/>
        <v>0</v>
      </c>
    </row>
    <row r="26" spans="1:4">
      <c r="A26" s="9" t="s">
        <v>630</v>
      </c>
      <c r="B26" s="58" t="s">
        <v>27</v>
      </c>
      <c r="C26" s="65">
        <v>0</v>
      </c>
      <c r="D26" s="66">
        <f t="shared" si="0"/>
        <v>0</v>
      </c>
    </row>
    <row r="27" spans="1:4">
      <c r="A27" s="9" t="s">
        <v>631</v>
      </c>
      <c r="B27" s="58" t="s">
        <v>28</v>
      </c>
      <c r="C27" s="65">
        <v>0</v>
      </c>
      <c r="D27" s="66">
        <f t="shared" si="0"/>
        <v>0</v>
      </c>
    </row>
    <row r="28" spans="1:4">
      <c r="A28" s="9" t="s">
        <v>632</v>
      </c>
      <c r="B28" s="58" t="s">
        <v>29</v>
      </c>
      <c r="C28" s="65">
        <v>0</v>
      </c>
      <c r="D28" s="66">
        <f t="shared" si="0"/>
        <v>0</v>
      </c>
    </row>
    <row r="29" spans="1:4">
      <c r="A29" s="9" t="s">
        <v>633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634</v>
      </c>
      <c r="B30" s="58" t="s">
        <v>31</v>
      </c>
      <c r="C30" s="65">
        <v>5488.379068773128</v>
      </c>
      <c r="D30" s="66">
        <f t="shared" si="0"/>
        <v>6.2886693217354475E-3</v>
      </c>
    </row>
    <row r="31" spans="1:4">
      <c r="A31" s="9" t="s">
        <v>635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636</v>
      </c>
      <c r="B32" s="57" t="s">
        <v>33</v>
      </c>
      <c r="C32" s="65">
        <v>0</v>
      </c>
      <c r="D32" s="66">
        <f t="shared" si="0"/>
        <v>0</v>
      </c>
    </row>
    <row r="33" spans="1:4">
      <c r="A33" s="9" t="s">
        <v>637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638</v>
      </c>
      <c r="B34" s="57" t="s">
        <v>35</v>
      </c>
      <c r="C34" s="65">
        <v>0</v>
      </c>
      <c r="D34" s="66">
        <f t="shared" si="0"/>
        <v>0</v>
      </c>
    </row>
    <row r="35" spans="1:4">
      <c r="A35" s="9" t="s">
        <v>639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640</v>
      </c>
      <c r="B36" s="57" t="s">
        <v>37</v>
      </c>
      <c r="C36" s="65">
        <v>18343.304573550002</v>
      </c>
      <c r="D36" s="66">
        <f t="shared" si="0"/>
        <v>2.1018041080154447E-2</v>
      </c>
    </row>
    <row r="37" spans="1:4">
      <c r="A37" s="9"/>
      <c r="B37" s="59" t="s">
        <v>38</v>
      </c>
      <c r="C37" s="50"/>
      <c r="D37" s="66"/>
    </row>
    <row r="38" spans="1:4">
      <c r="A38" s="9" t="s">
        <v>641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642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643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872740.92307631974</v>
      </c>
      <c r="D41" s="66">
        <f>SUM(D10:D40)</f>
        <v>0.99999999999999989</v>
      </c>
    </row>
    <row r="42" spans="1:4">
      <c r="A42" s="9" t="s">
        <v>644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6" t="s">
        <v>44</v>
      </c>
      <c r="D44" s="75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3.6497999999999999</v>
      </c>
    </row>
    <row r="47" spans="1:4">
      <c r="C47" t="s">
        <v>109</v>
      </c>
      <c r="D47">
        <v>3.9441000000000002</v>
      </c>
    </row>
    <row r="48" spans="1:4">
      <c r="C48" t="s">
        <v>200</v>
      </c>
      <c r="D48">
        <v>0.37669999999999998</v>
      </c>
    </row>
    <row r="49" spans="3:4">
      <c r="C49" t="s">
        <v>201</v>
      </c>
      <c r="D49">
        <v>3.1191E-2</v>
      </c>
    </row>
    <row r="50" spans="3:4">
      <c r="C50" t="s">
        <v>202</v>
      </c>
      <c r="D50">
        <v>0.41470000000000001</v>
      </c>
    </row>
    <row r="51" spans="3:4">
      <c r="C51" t="s">
        <v>105</v>
      </c>
      <c r="D51">
        <v>3.2149999999999999</v>
      </c>
    </row>
    <row r="52" spans="3:4">
      <c r="C52" t="s">
        <v>112</v>
      </c>
      <c r="D52">
        <v>4.3918999999999997</v>
      </c>
    </row>
    <row r="53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203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553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222</v>
      </c>
      <c r="B13" t="s">
        <v>222</v>
      </c>
      <c r="C13" s="14"/>
      <c r="D13" t="s">
        <v>222</v>
      </c>
      <c r="E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554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222</v>
      </c>
      <c r="B15" t="s">
        <v>222</v>
      </c>
      <c r="C15" s="14"/>
      <c r="D15" t="s">
        <v>222</v>
      </c>
      <c r="E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555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262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s="14"/>
      <c r="D19" t="s">
        <v>222</v>
      </c>
      <c r="E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227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553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E22" t="s">
        <v>222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556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E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555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E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557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E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262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s="14"/>
      <c r="D30" t="s">
        <v>222</v>
      </c>
      <c r="E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229</v>
      </c>
      <c r="B31" s="14"/>
      <c r="C31" s="14"/>
      <c r="D31" s="14"/>
    </row>
    <row r="32" spans="1:11">
      <c r="A32" s="80" t="s">
        <v>249</v>
      </c>
      <c r="B32" s="14"/>
      <c r="C32" s="14"/>
      <c r="D32" s="14"/>
    </row>
    <row r="33" spans="1:4">
      <c r="A33" s="80" t="s">
        <v>250</v>
      </c>
      <c r="B33" s="14"/>
      <c r="C33" s="14"/>
      <c r="D33" s="14"/>
    </row>
    <row r="34" spans="1:4">
      <c r="A34" s="80" t="s">
        <v>251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71093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99</v>
      </c>
      <c r="BD5" s="14" t="s">
        <v>100</v>
      </c>
      <c r="BF5" s="16" t="s">
        <v>101</v>
      </c>
    </row>
    <row r="6" spans="1:58" ht="26.25" customHeight="1">
      <c r="A6" s="94" t="s">
        <v>102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1738468.36</v>
      </c>
      <c r="G10" s="22"/>
      <c r="H10" s="63">
        <v>5587.7492799147376</v>
      </c>
      <c r="I10" s="64">
        <v>1</v>
      </c>
      <c r="J10" s="64">
        <v>6.4999999999999997E-3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203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222</v>
      </c>
      <c r="B12" t="s">
        <v>222</v>
      </c>
      <c r="C12" s="16"/>
      <c r="D12" t="s">
        <v>222</v>
      </c>
      <c r="E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227</v>
      </c>
      <c r="B13" s="16"/>
      <c r="C13" s="16"/>
      <c r="D13" s="16"/>
      <c r="E13" s="16"/>
      <c r="F13" s="69">
        <v>1738468.36</v>
      </c>
      <c r="G13" s="16"/>
      <c r="H13" s="69">
        <v>5587.7492799147376</v>
      </c>
      <c r="I13" s="68">
        <v>1</v>
      </c>
      <c r="J13" s="68">
        <v>6.4999999999999997E-3</v>
      </c>
      <c r="BD13" s="14" t="s">
        <v>125</v>
      </c>
    </row>
    <row r="14" spans="1:58">
      <c r="A14" t="s">
        <v>558</v>
      </c>
      <c r="B14" t="s">
        <v>559</v>
      </c>
      <c r="C14" t="s">
        <v>122</v>
      </c>
      <c r="D14" t="s">
        <v>490</v>
      </c>
      <c r="E14" t="s">
        <v>105</v>
      </c>
      <c r="F14" s="65">
        <v>1738022.36</v>
      </c>
      <c r="G14" s="65">
        <v>100</v>
      </c>
      <c r="H14" s="65">
        <v>5587.7418874000005</v>
      </c>
      <c r="I14" s="66">
        <v>1</v>
      </c>
      <c r="J14" s="66">
        <v>6.4999999999999997E-3</v>
      </c>
      <c r="BD14" s="14" t="s">
        <v>126</v>
      </c>
    </row>
    <row r="15" spans="1:58">
      <c r="A15" t="s">
        <v>560</v>
      </c>
      <c r="B15" t="s">
        <v>561</v>
      </c>
      <c r="C15" t="s">
        <v>122</v>
      </c>
      <c r="D15" t="s">
        <v>490</v>
      </c>
      <c r="E15" t="s">
        <v>105</v>
      </c>
      <c r="F15" s="65">
        <v>91</v>
      </c>
      <c r="G15" s="65">
        <v>1.2885500000000001</v>
      </c>
      <c r="H15" s="65">
        <v>3.7698463075000002E-3</v>
      </c>
      <c r="I15" s="66">
        <v>0</v>
      </c>
      <c r="J15" s="66">
        <v>0</v>
      </c>
      <c r="BD15" s="14" t="s">
        <v>127</v>
      </c>
    </row>
    <row r="16" spans="1:58">
      <c r="A16" t="s">
        <v>562</v>
      </c>
      <c r="B16" t="s">
        <v>563</v>
      </c>
      <c r="C16" t="s">
        <v>122</v>
      </c>
      <c r="D16" t="s">
        <v>490</v>
      </c>
      <c r="E16" t="s">
        <v>105</v>
      </c>
      <c r="F16" s="65">
        <v>115</v>
      </c>
      <c r="G16" s="65">
        <v>0.19747999999999999</v>
      </c>
      <c r="H16" s="65">
        <v>7.3013292999999995E-4</v>
      </c>
      <c r="I16" s="66">
        <v>0</v>
      </c>
      <c r="J16" s="66">
        <v>0</v>
      </c>
      <c r="BD16" s="14" t="s">
        <v>128</v>
      </c>
    </row>
    <row r="17" spans="1:56">
      <c r="A17" t="s">
        <v>564</v>
      </c>
      <c r="B17" t="s">
        <v>565</v>
      </c>
      <c r="C17" t="s">
        <v>122</v>
      </c>
      <c r="D17" t="s">
        <v>490</v>
      </c>
      <c r="E17" t="s">
        <v>105</v>
      </c>
      <c r="F17" s="65">
        <v>240</v>
      </c>
      <c r="G17" s="65">
        <v>0.37487500000000001</v>
      </c>
      <c r="H17" s="65">
        <v>2.8925355000000001E-3</v>
      </c>
      <c r="I17" s="66">
        <v>0</v>
      </c>
      <c r="J17" s="66">
        <v>0</v>
      </c>
      <c r="BD17" s="14" t="s">
        <v>129</v>
      </c>
    </row>
    <row r="18" spans="1:56">
      <c r="A18" s="80" t="s">
        <v>229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A19" s="80" t="s">
        <v>249</v>
      </c>
      <c r="B19" s="16"/>
      <c r="C19" s="16"/>
      <c r="D19" s="16"/>
      <c r="E19" s="16"/>
      <c r="F19" s="16"/>
      <c r="G19" s="16"/>
      <c r="BD19" s="14" t="s">
        <v>131</v>
      </c>
    </row>
    <row r="20" spans="1:56">
      <c r="A20" s="80" t="s">
        <v>250</v>
      </c>
      <c r="B20" s="16"/>
      <c r="C20" s="16"/>
      <c r="D20" s="16"/>
      <c r="E20" s="16"/>
      <c r="F20" s="16"/>
      <c r="G20" s="16"/>
      <c r="BD20" s="14" t="s">
        <v>122</v>
      </c>
    </row>
    <row r="21" spans="1:56">
      <c r="A21" s="80" t="s">
        <v>251</v>
      </c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203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566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222</v>
      </c>
      <c r="B13" t="s">
        <v>222</v>
      </c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567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222</v>
      </c>
      <c r="B15" t="s">
        <v>222</v>
      </c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568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569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570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571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572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566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567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568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569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570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571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572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229</v>
      </c>
    </row>
    <row r="40" spans="1:16">
      <c r="A40" s="80" t="s">
        <v>249</v>
      </c>
    </row>
    <row r="41" spans="1:16">
      <c r="A41" s="80" t="s">
        <v>250</v>
      </c>
    </row>
    <row r="42" spans="1:16">
      <c r="A42" s="80" t="s">
        <v>251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203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573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222</v>
      </c>
      <c r="B13" t="s">
        <v>222</v>
      </c>
      <c r="C13" t="s">
        <v>222</v>
      </c>
      <c r="F13" s="65">
        <v>0</v>
      </c>
      <c r="G13" t="s">
        <v>222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574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222</v>
      </c>
      <c r="B15" t="s">
        <v>222</v>
      </c>
      <c r="C15" t="s">
        <v>222</v>
      </c>
      <c r="F15" s="65">
        <v>0</v>
      </c>
      <c r="G15" t="s">
        <v>222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575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222</v>
      </c>
      <c r="B17" t="s">
        <v>222</v>
      </c>
      <c r="C17" t="s">
        <v>222</v>
      </c>
      <c r="F17" s="65">
        <v>0</v>
      </c>
      <c r="G17" t="s">
        <v>222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576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222</v>
      </c>
      <c r="B19" t="s">
        <v>222</v>
      </c>
      <c r="C19" t="s">
        <v>222</v>
      </c>
      <c r="F19" s="65">
        <v>0</v>
      </c>
      <c r="G19" t="s">
        <v>222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262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F21" s="65">
        <v>0</v>
      </c>
      <c r="G21" t="s">
        <v>222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227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247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222</v>
      </c>
      <c r="B24" t="s">
        <v>222</v>
      </c>
      <c r="C24" t="s">
        <v>222</v>
      </c>
      <c r="F24" s="65">
        <v>0</v>
      </c>
      <c r="G24" t="s">
        <v>222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577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222</v>
      </c>
      <c r="B26" t="s">
        <v>222</v>
      </c>
      <c r="C26" t="s">
        <v>222</v>
      </c>
      <c r="F26" s="65">
        <v>0</v>
      </c>
      <c r="G26" t="s">
        <v>222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249</v>
      </c>
    </row>
    <row r="28" spans="1:15">
      <c r="A28" s="80" t="s">
        <v>250</v>
      </c>
    </row>
    <row r="29" spans="1:15">
      <c r="A29" s="80" t="s">
        <v>251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203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578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I13" s="65">
        <v>0</v>
      </c>
      <c r="J13" t="s">
        <v>222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579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I15" s="65">
        <v>0</v>
      </c>
      <c r="J15" t="s">
        <v>222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254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I17" s="65">
        <v>0</v>
      </c>
      <c r="J17" t="s">
        <v>222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262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I19" s="65">
        <v>0</v>
      </c>
      <c r="J19" t="s">
        <v>222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227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580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581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I24" s="65">
        <v>0</v>
      </c>
      <c r="J24" t="s">
        <v>222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229</v>
      </c>
      <c r="C25" s="14"/>
      <c r="D25" s="14"/>
      <c r="E25" s="14"/>
    </row>
    <row r="26" spans="1:18">
      <c r="A26" s="80" t="s">
        <v>249</v>
      </c>
      <c r="C26" s="14"/>
      <c r="D26" s="14"/>
      <c r="E26" s="14"/>
    </row>
    <row r="27" spans="1:18">
      <c r="A27" s="80" t="s">
        <v>250</v>
      </c>
      <c r="C27" s="14"/>
      <c r="D27" s="14"/>
      <c r="E27" s="14"/>
    </row>
    <row r="28" spans="1:18">
      <c r="A28" s="80" t="s">
        <v>251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97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203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578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I13" s="65">
        <v>0</v>
      </c>
      <c r="J13" t="s">
        <v>222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579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I15" s="65">
        <v>0</v>
      </c>
      <c r="J15" t="s">
        <v>222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254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I17" s="65">
        <v>0</v>
      </c>
      <c r="J17" t="s">
        <v>222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262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I19" s="65">
        <v>0</v>
      </c>
      <c r="J19" t="s">
        <v>222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227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255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256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I24" s="65">
        <v>0</v>
      </c>
      <c r="J24" t="s">
        <v>222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229</v>
      </c>
      <c r="B25" s="14"/>
      <c r="C25" s="14"/>
      <c r="D25" s="14"/>
    </row>
    <row r="26" spans="1:18">
      <c r="A26" s="80" t="s">
        <v>249</v>
      </c>
      <c r="B26" s="14"/>
      <c r="C26" s="14"/>
      <c r="D26" s="14"/>
    </row>
    <row r="27" spans="1:18">
      <c r="A27" s="80" t="s">
        <v>250</v>
      </c>
      <c r="B27" s="14"/>
      <c r="C27" s="14"/>
      <c r="D27" s="14"/>
    </row>
    <row r="28" spans="1:18">
      <c r="A28" s="80" t="s">
        <v>251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203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222</v>
      </c>
      <c r="B12" t="s">
        <v>222</v>
      </c>
      <c r="C12" s="14"/>
      <c r="D12" s="14"/>
      <c r="E12" t="s">
        <v>222</v>
      </c>
      <c r="F12" t="s">
        <v>222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227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255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256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229</v>
      </c>
      <c r="B18" s="14"/>
      <c r="C18" s="14"/>
      <c r="D18" s="14"/>
    </row>
    <row r="19" spans="1:12">
      <c r="A19" s="80" t="s">
        <v>249</v>
      </c>
      <c r="B19" s="14"/>
      <c r="C19" s="14"/>
      <c r="D19" s="14"/>
    </row>
    <row r="20" spans="1:12">
      <c r="A20" s="80" t="s">
        <v>250</v>
      </c>
      <c r="B20" s="14"/>
      <c r="C20" s="14"/>
      <c r="D20" s="14"/>
    </row>
    <row r="21" spans="1:12">
      <c r="A21" s="80" t="s">
        <v>251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203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582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222</v>
      </c>
      <c r="B13" t="s">
        <v>222</v>
      </c>
      <c r="C13" t="s">
        <v>222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583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222</v>
      </c>
      <c r="B15" t="s">
        <v>222</v>
      </c>
      <c r="C15" t="s">
        <v>222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584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222</v>
      </c>
      <c r="B17" t="s">
        <v>222</v>
      </c>
      <c r="C17" t="s">
        <v>222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585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227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586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222</v>
      </c>
      <c r="B22" t="s">
        <v>222</v>
      </c>
      <c r="C22" t="s">
        <v>222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587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222</v>
      </c>
      <c r="B24" t="s">
        <v>222</v>
      </c>
      <c r="C24" t="s">
        <v>222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588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589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222</v>
      </c>
      <c r="B28" t="s">
        <v>222</v>
      </c>
      <c r="C28" t="s">
        <v>222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229</v>
      </c>
      <c r="B29" s="14"/>
    </row>
    <row r="30" spans="1:10">
      <c r="A30" s="80" t="s">
        <v>249</v>
      </c>
      <c r="B30" s="14"/>
    </row>
    <row r="31" spans="1:10">
      <c r="A31" s="80" t="s">
        <v>250</v>
      </c>
      <c r="B31" s="14"/>
    </row>
    <row r="32" spans="1:10">
      <c r="A32" s="80" t="s">
        <v>251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  <row r="587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140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590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222</v>
      </c>
      <c r="B12" t="s">
        <v>222</v>
      </c>
      <c r="C12" t="s">
        <v>222</v>
      </c>
      <c r="D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552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222</v>
      </c>
      <c r="B14" t="s">
        <v>222</v>
      </c>
      <c r="C14" t="s">
        <v>222</v>
      </c>
      <c r="D14" t="s">
        <v>222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229</v>
      </c>
      <c r="B15" s="14"/>
      <c r="C15" s="14"/>
    </row>
    <row r="16" spans="1:58">
      <c r="A16" s="80" t="s">
        <v>249</v>
      </c>
      <c r="B16" s="14"/>
      <c r="C16" s="14"/>
    </row>
    <row r="17" spans="1:3">
      <c r="A17" s="80" t="s">
        <v>250</v>
      </c>
      <c r="B17" s="14"/>
      <c r="C17" s="14"/>
    </row>
    <row r="18" spans="1:3">
      <c r="A18" s="80" t="s">
        <v>251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203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553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554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222</v>
      </c>
      <c r="B15" t="s">
        <v>222</v>
      </c>
      <c r="C15" t="s">
        <v>222</v>
      </c>
      <c r="D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591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t="s">
        <v>222</v>
      </c>
      <c r="D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555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262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553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t="s">
        <v>222</v>
      </c>
      <c r="D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556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555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557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262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229</v>
      </c>
      <c r="B33" s="14"/>
      <c r="C33" s="14"/>
    </row>
    <row r="34" spans="1:3">
      <c r="A34" s="80" t="s">
        <v>249</v>
      </c>
      <c r="B34" s="14"/>
      <c r="C34" s="14"/>
    </row>
    <row r="35" spans="1:3">
      <c r="A35" s="80" t="s">
        <v>250</v>
      </c>
      <c r="B35" s="14"/>
      <c r="C35" s="14"/>
    </row>
    <row r="36" spans="1:3">
      <c r="A36" s="80" t="s">
        <v>251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102300.39323923313</v>
      </c>
      <c r="J9" s="64">
        <v>1</v>
      </c>
      <c r="K9" s="64">
        <v>0.1065</v>
      </c>
    </row>
    <row r="10" spans="1:12">
      <c r="A10" s="67" t="s">
        <v>203</v>
      </c>
      <c r="B10" s="23"/>
      <c r="C10" s="24"/>
      <c r="D10" s="24"/>
      <c r="E10" s="24"/>
      <c r="F10" s="24"/>
      <c r="G10" s="24"/>
      <c r="H10" s="68">
        <v>0</v>
      </c>
      <c r="I10" s="69">
        <f>I11+I13</f>
        <v>102300.39323923313</v>
      </c>
      <c r="J10" s="68">
        <v>1</v>
      </c>
      <c r="K10" s="68">
        <v>0.1065</v>
      </c>
    </row>
    <row r="11" spans="1:12">
      <c r="A11" s="67" t="s">
        <v>204</v>
      </c>
      <c r="B11" s="23"/>
      <c r="C11" s="24"/>
      <c r="D11" s="24"/>
      <c r="E11" s="24"/>
      <c r="F11" s="24"/>
      <c r="G11" s="24"/>
      <c r="H11" s="68">
        <v>0</v>
      </c>
      <c r="I11" s="69">
        <f>I12</f>
        <v>101435.85759999999</v>
      </c>
      <c r="J11" s="68">
        <v>0.99060000000000004</v>
      </c>
      <c r="K11" s="68">
        <v>0.1055</v>
      </c>
    </row>
    <row r="12" spans="1:12">
      <c r="A12" t="s">
        <v>205</v>
      </c>
      <c r="B12" t="s">
        <v>206</v>
      </c>
      <c r="C12" t="s">
        <v>207</v>
      </c>
      <c r="D12" t="s">
        <v>208</v>
      </c>
      <c r="E12" t="s">
        <v>209</v>
      </c>
      <c r="F12" t="s">
        <v>101</v>
      </c>
      <c r="G12" s="66">
        <v>0</v>
      </c>
      <c r="H12" s="66">
        <v>0</v>
      </c>
      <c r="I12" s="65">
        <f>90954.5826+10481.275</f>
        <v>101435.85759999999</v>
      </c>
      <c r="J12" s="66">
        <v>0.99060000000000004</v>
      </c>
      <c r="K12" s="66">
        <v>0.1055</v>
      </c>
    </row>
    <row r="13" spans="1:12">
      <c r="A13" s="67" t="s">
        <v>210</v>
      </c>
      <c r="B13" s="23"/>
      <c r="C13" s="24"/>
      <c r="D13" s="24"/>
      <c r="E13" s="24"/>
      <c r="F13" s="24"/>
      <c r="G13" s="24"/>
      <c r="H13" s="68">
        <v>0</v>
      </c>
      <c r="I13" s="69">
        <v>864.53563923314005</v>
      </c>
      <c r="J13" s="68">
        <v>9.4000000000000004E-3</v>
      </c>
      <c r="K13" s="68">
        <v>1E-3</v>
      </c>
    </row>
    <row r="14" spans="1:12">
      <c r="A14" t="s">
        <v>211</v>
      </c>
      <c r="B14" t="s">
        <v>212</v>
      </c>
      <c r="C14" t="s">
        <v>207</v>
      </c>
      <c r="D14" t="s">
        <v>208</v>
      </c>
      <c r="E14" t="s">
        <v>209</v>
      </c>
      <c r="F14" t="s">
        <v>109</v>
      </c>
      <c r="G14" s="66">
        <v>0</v>
      </c>
      <c r="H14" s="66">
        <v>0</v>
      </c>
      <c r="I14" s="65">
        <v>45.852765605999998</v>
      </c>
      <c r="J14" s="66">
        <v>5.0000000000000001E-4</v>
      </c>
      <c r="K14" s="66">
        <v>1E-4</v>
      </c>
    </row>
    <row r="15" spans="1:12">
      <c r="A15" t="s">
        <v>213</v>
      </c>
      <c r="B15" t="s">
        <v>214</v>
      </c>
      <c r="C15" t="s">
        <v>207</v>
      </c>
      <c r="D15" t="s">
        <v>208</v>
      </c>
      <c r="E15" t="s">
        <v>209</v>
      </c>
      <c r="F15" t="s">
        <v>105</v>
      </c>
      <c r="G15" s="66">
        <v>0</v>
      </c>
      <c r="H15" s="66">
        <v>0</v>
      </c>
      <c r="I15" s="65">
        <v>752.11764655000002</v>
      </c>
      <c r="J15" s="66">
        <v>8.2000000000000007E-3</v>
      </c>
      <c r="K15" s="66">
        <v>8.9999999999999998E-4</v>
      </c>
    </row>
    <row r="16" spans="1:12">
      <c r="A16" t="s">
        <v>215</v>
      </c>
      <c r="B16" t="s">
        <v>216</v>
      </c>
      <c r="C16" t="s">
        <v>207</v>
      </c>
      <c r="D16" t="s">
        <v>208</v>
      </c>
      <c r="E16" t="s">
        <v>209</v>
      </c>
      <c r="F16" t="s">
        <v>202</v>
      </c>
      <c r="G16" s="66">
        <v>0</v>
      </c>
      <c r="H16" s="66">
        <v>0</v>
      </c>
      <c r="I16" s="65">
        <v>5.1932258950000003</v>
      </c>
      <c r="J16" s="66">
        <v>1E-4</v>
      </c>
      <c r="K16" s="66">
        <v>0</v>
      </c>
    </row>
    <row r="17" spans="1:11">
      <c r="A17" t="s">
        <v>217</v>
      </c>
      <c r="B17" t="s">
        <v>218</v>
      </c>
      <c r="C17" t="s">
        <v>207</v>
      </c>
      <c r="D17" t="s">
        <v>208</v>
      </c>
      <c r="E17" t="s">
        <v>209</v>
      </c>
      <c r="F17" t="s">
        <v>201</v>
      </c>
      <c r="G17" s="66">
        <v>0</v>
      </c>
      <c r="H17" s="66">
        <v>0</v>
      </c>
      <c r="I17" s="65">
        <v>61.371989881140003</v>
      </c>
      <c r="J17" s="66">
        <v>6.9999999999999999E-4</v>
      </c>
      <c r="K17" s="66">
        <v>1E-4</v>
      </c>
    </row>
    <row r="18" spans="1:11">
      <c r="A18" t="s">
        <v>219</v>
      </c>
      <c r="B18" t="s">
        <v>220</v>
      </c>
      <c r="C18" t="s">
        <v>207</v>
      </c>
      <c r="D18" t="s">
        <v>208</v>
      </c>
      <c r="E18" t="s">
        <v>209</v>
      </c>
      <c r="F18" t="s">
        <v>200</v>
      </c>
      <c r="G18" s="66">
        <v>0</v>
      </c>
      <c r="H18" s="66">
        <v>0</v>
      </c>
      <c r="I18" s="65">
        <v>1.1301000000000001E-5</v>
      </c>
      <c r="J18" s="66">
        <v>0</v>
      </c>
      <c r="K18" s="66">
        <v>0</v>
      </c>
    </row>
    <row r="19" spans="1:11">
      <c r="A19" s="67" t="s">
        <v>221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222</v>
      </c>
      <c r="B20" t="s">
        <v>222</v>
      </c>
      <c r="C20" s="14"/>
      <c r="D20" t="s">
        <v>222</v>
      </c>
      <c r="F20" t="s">
        <v>222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223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F22" t="s">
        <v>222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224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F24" t="s">
        <v>222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F26" t="s">
        <v>222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226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F28" t="s">
        <v>222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s="67" t="s">
        <v>228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222</v>
      </c>
      <c r="B31" t="s">
        <v>222</v>
      </c>
      <c r="C31" s="14"/>
      <c r="D31" t="s">
        <v>222</v>
      </c>
      <c r="F31" t="s">
        <v>222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226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222</v>
      </c>
      <c r="B33" t="s">
        <v>222</v>
      </c>
      <c r="C33" s="14"/>
      <c r="D33" t="s">
        <v>222</v>
      </c>
      <c r="F33" t="s">
        <v>222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t="s">
        <v>229</v>
      </c>
      <c r="C34" s="14"/>
    </row>
    <row r="35" spans="1:11" hidden="1"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K21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142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-38500000</v>
      </c>
      <c r="G10" s="7"/>
      <c r="H10" s="63">
        <v>5488.379068773128</v>
      </c>
      <c r="I10" s="64">
        <v>1</v>
      </c>
      <c r="J10" s="64">
        <v>6.4000000000000003E-3</v>
      </c>
      <c r="AV10" s="14"/>
    </row>
    <row r="11" spans="1:48">
      <c r="A11" s="67" t="s">
        <v>203</v>
      </c>
      <c r="B11" s="14"/>
      <c r="C11" s="14"/>
      <c r="F11" s="69">
        <v>-38500000</v>
      </c>
      <c r="H11" s="69">
        <v>5488.379068773128</v>
      </c>
      <c r="I11" s="68">
        <v>1</v>
      </c>
      <c r="J11" s="68">
        <v>6.4000000000000003E-3</v>
      </c>
    </row>
    <row r="12" spans="1:48">
      <c r="A12" s="67" t="s">
        <v>553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554</v>
      </c>
      <c r="B14" s="14"/>
      <c r="C14" s="14"/>
      <c r="F14" s="69">
        <v>-38500000</v>
      </c>
      <c r="H14" s="69">
        <v>5488.379068773128</v>
      </c>
      <c r="I14" s="68">
        <v>1</v>
      </c>
      <c r="J14" s="68">
        <v>6.4000000000000003E-3</v>
      </c>
    </row>
    <row r="15" spans="1:48">
      <c r="A15" t="s">
        <v>592</v>
      </c>
      <c r="B15" t="s">
        <v>593</v>
      </c>
      <c r="C15" t="s">
        <v>122</v>
      </c>
      <c r="D15" t="s">
        <v>105</v>
      </c>
      <c r="E15" t="s">
        <v>594</v>
      </c>
      <c r="F15" s="65">
        <v>10000000</v>
      </c>
      <c r="G15" s="65">
        <v>-16.216719281724899</v>
      </c>
      <c r="H15" s="65">
        <v>-1621.67192817249</v>
      </c>
      <c r="I15" s="66">
        <v>-0.29549999999999998</v>
      </c>
      <c r="J15" s="66">
        <v>-1.9E-3</v>
      </c>
    </row>
    <row r="16" spans="1:48">
      <c r="A16" t="s">
        <v>595</v>
      </c>
      <c r="B16" t="s">
        <v>596</v>
      </c>
      <c r="C16" t="s">
        <v>122</v>
      </c>
      <c r="D16" t="s">
        <v>105</v>
      </c>
      <c r="E16" t="s">
        <v>597</v>
      </c>
      <c r="F16" s="65">
        <v>-7500000</v>
      </c>
      <c r="G16" s="65">
        <v>-4.5080684683794399</v>
      </c>
      <c r="H16" s="65">
        <v>338.10513512845802</v>
      </c>
      <c r="I16" s="66">
        <v>6.1600000000000002E-2</v>
      </c>
      <c r="J16" s="66">
        <v>4.0000000000000002E-4</v>
      </c>
    </row>
    <row r="17" spans="1:10">
      <c r="A17" t="s">
        <v>598</v>
      </c>
      <c r="B17" t="s">
        <v>599</v>
      </c>
      <c r="C17" t="s">
        <v>122</v>
      </c>
      <c r="D17" t="s">
        <v>105</v>
      </c>
      <c r="E17" t="s">
        <v>600</v>
      </c>
      <c r="F17" s="65">
        <v>-41000000</v>
      </c>
      <c r="G17" s="65">
        <v>-16.516941126383315</v>
      </c>
      <c r="H17" s="65">
        <v>6771.9458618171602</v>
      </c>
      <c r="I17" s="66">
        <v>1.2339</v>
      </c>
      <c r="J17" s="66">
        <v>7.9000000000000008E-3</v>
      </c>
    </row>
    <row r="18" spans="1:10">
      <c r="A18" s="67" t="s">
        <v>591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555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262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222</v>
      </c>
      <c r="B23" t="s">
        <v>222</v>
      </c>
      <c r="C23" t="s">
        <v>222</v>
      </c>
      <c r="D23" t="s">
        <v>222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227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s="67" t="s">
        <v>553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556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555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262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3">
      <c r="A33" s="80" t="s">
        <v>229</v>
      </c>
      <c r="B33" s="14"/>
      <c r="C33" s="14"/>
    </row>
    <row r="34" spans="1:3">
      <c r="A34" s="80" t="s">
        <v>249</v>
      </c>
      <c r="B34" s="14"/>
      <c r="C34" s="14"/>
    </row>
    <row r="35" spans="1:3">
      <c r="A35" s="80" t="s">
        <v>250</v>
      </c>
      <c r="B35" s="14"/>
      <c r="C35" s="14"/>
    </row>
    <row r="36" spans="1:3">
      <c r="A36" s="80" t="s">
        <v>251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203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566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222</v>
      </c>
      <c r="B13" t="s">
        <v>222</v>
      </c>
      <c r="C13" s="14"/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567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222</v>
      </c>
      <c r="B15" t="s">
        <v>222</v>
      </c>
      <c r="C15" s="14"/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568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569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C18" s="14"/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570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C20" s="14"/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571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C22" s="14"/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572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C24" s="14"/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566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C27" s="14"/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567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C29" s="14"/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568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569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C32" s="14"/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570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C34" s="14"/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571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C36" s="14"/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572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C38" s="14"/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229</v>
      </c>
      <c r="C39" s="14"/>
    </row>
    <row r="40" spans="1:16">
      <c r="A40" s="80" t="s">
        <v>249</v>
      </c>
      <c r="C40" s="14"/>
    </row>
    <row r="41" spans="1:16">
      <c r="A41" s="80" t="s">
        <v>250</v>
      </c>
      <c r="C41" s="14"/>
    </row>
    <row r="42" spans="1:16">
      <c r="A42" s="80" t="s">
        <v>251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4" t="s">
        <v>145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59" s="16" customFormat="1" ht="36">
      <c r="A6" s="40" t="s">
        <v>95</v>
      </c>
      <c r="B6" s="41" t="s">
        <v>146</v>
      </c>
      <c r="C6" s="41" t="s">
        <v>48</v>
      </c>
      <c r="D6" s="97" t="s">
        <v>49</v>
      </c>
      <c r="E6" s="97" t="s">
        <v>50</v>
      </c>
      <c r="F6" s="97" t="s">
        <v>70</v>
      </c>
      <c r="G6" s="97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7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203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601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222</v>
      </c>
      <c r="C12" t="s">
        <v>222</v>
      </c>
      <c r="E12" t="s">
        <v>222</v>
      </c>
      <c r="H12" s="65">
        <v>0</v>
      </c>
      <c r="I12" t="s">
        <v>222</v>
      </c>
      <c r="J12" t="s">
        <v>222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602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222</v>
      </c>
      <c r="C14" t="s">
        <v>222</v>
      </c>
      <c r="E14" t="s">
        <v>222</v>
      </c>
      <c r="H14" s="65">
        <v>0</v>
      </c>
      <c r="I14" t="s">
        <v>222</v>
      </c>
      <c r="J14" t="s">
        <v>222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603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222</v>
      </c>
      <c r="C16" t="s">
        <v>222</v>
      </c>
      <c r="E16" t="s">
        <v>222</v>
      </c>
      <c r="H16" s="65">
        <v>0</v>
      </c>
      <c r="I16" t="s">
        <v>222</v>
      </c>
      <c r="J16" t="s">
        <v>222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604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222</v>
      </c>
      <c r="C18" t="s">
        <v>222</v>
      </c>
      <c r="E18" t="s">
        <v>222</v>
      </c>
      <c r="H18" s="65">
        <v>0</v>
      </c>
      <c r="I18" t="s">
        <v>222</v>
      </c>
      <c r="J18" t="s">
        <v>222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605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222</v>
      </c>
      <c r="C20" t="s">
        <v>222</v>
      </c>
      <c r="E20" t="s">
        <v>222</v>
      </c>
      <c r="H20" s="65">
        <v>0</v>
      </c>
      <c r="I20" t="s">
        <v>222</v>
      </c>
      <c r="J20" t="s">
        <v>222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606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607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222</v>
      </c>
      <c r="C23" t="s">
        <v>222</v>
      </c>
      <c r="E23" t="s">
        <v>222</v>
      </c>
      <c r="H23" s="65">
        <v>0</v>
      </c>
      <c r="I23" t="s">
        <v>222</v>
      </c>
      <c r="J23" t="s">
        <v>222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608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222</v>
      </c>
      <c r="C25" t="s">
        <v>222</v>
      </c>
      <c r="E25" t="s">
        <v>222</v>
      </c>
      <c r="H25" s="65">
        <v>0</v>
      </c>
      <c r="I25" t="s">
        <v>222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609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222</v>
      </c>
      <c r="C27" t="s">
        <v>222</v>
      </c>
      <c r="E27" t="s">
        <v>222</v>
      </c>
      <c r="H27" s="65">
        <v>0</v>
      </c>
      <c r="I27" t="s">
        <v>222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610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222</v>
      </c>
      <c r="C29" t="s">
        <v>222</v>
      </c>
      <c r="E29" t="s">
        <v>222</v>
      </c>
      <c r="H29" s="65">
        <v>0</v>
      </c>
      <c r="I29" t="s">
        <v>222</v>
      </c>
      <c r="J29" t="s">
        <v>222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227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611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222</v>
      </c>
      <c r="C32" t="s">
        <v>222</v>
      </c>
      <c r="E32" t="s">
        <v>222</v>
      </c>
      <c r="H32" s="65">
        <v>0</v>
      </c>
      <c r="I32" t="s">
        <v>222</v>
      </c>
      <c r="J32" t="s">
        <v>222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603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222</v>
      </c>
      <c r="C34" t="s">
        <v>222</v>
      </c>
      <c r="E34" t="s">
        <v>222</v>
      </c>
      <c r="H34" s="65">
        <v>0</v>
      </c>
      <c r="I34" t="s">
        <v>222</v>
      </c>
      <c r="J34" t="s">
        <v>222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604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222</v>
      </c>
      <c r="C36" t="s">
        <v>222</v>
      </c>
      <c r="E36" t="s">
        <v>222</v>
      </c>
      <c r="H36" s="65">
        <v>0</v>
      </c>
      <c r="I36" t="s">
        <v>222</v>
      </c>
      <c r="J36" t="s">
        <v>222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610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222</v>
      </c>
      <c r="C38" t="s">
        <v>222</v>
      </c>
      <c r="E38" t="s">
        <v>222</v>
      </c>
      <c r="H38" s="65">
        <v>0</v>
      </c>
      <c r="I38" t="s">
        <v>222</v>
      </c>
      <c r="J38" t="s">
        <v>222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0" t="s">
        <v>229</v>
      </c>
    </row>
    <row r="40" spans="1:17">
      <c r="A40" s="80" t="s">
        <v>249</v>
      </c>
    </row>
    <row r="41" spans="1:17">
      <c r="A41" s="80" t="s">
        <v>250</v>
      </c>
    </row>
    <row r="42" spans="1:17">
      <c r="A42" s="80" t="s">
        <v>251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9" t="s">
        <v>152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203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578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222</v>
      </c>
      <c r="B12" t="s">
        <v>222</v>
      </c>
      <c r="D12" t="s">
        <v>222</v>
      </c>
      <c r="F12" s="65">
        <v>0</v>
      </c>
      <c r="G12" t="s">
        <v>222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579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222</v>
      </c>
      <c r="B14" t="s">
        <v>222</v>
      </c>
      <c r="D14" t="s">
        <v>222</v>
      </c>
      <c r="F14" s="65">
        <v>0</v>
      </c>
      <c r="G14" t="s">
        <v>222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612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222</v>
      </c>
      <c r="B16" t="s">
        <v>222</v>
      </c>
      <c r="D16" t="s">
        <v>222</v>
      </c>
      <c r="F16" s="65">
        <v>0</v>
      </c>
      <c r="G16" t="s">
        <v>222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613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222</v>
      </c>
      <c r="B18" t="s">
        <v>222</v>
      </c>
      <c r="D18" t="s">
        <v>222</v>
      </c>
      <c r="F18" s="65">
        <v>0</v>
      </c>
      <c r="G18" t="s">
        <v>222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262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222</v>
      </c>
      <c r="B20" t="s">
        <v>222</v>
      </c>
      <c r="D20" t="s">
        <v>222</v>
      </c>
      <c r="F20" s="65">
        <v>0</v>
      </c>
      <c r="G20" t="s">
        <v>222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227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D22" t="s">
        <v>222</v>
      </c>
      <c r="F22" s="65">
        <v>0</v>
      </c>
      <c r="G22" t="s">
        <v>222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229</v>
      </c>
    </row>
    <row r="24" spans="1:14">
      <c r="A24" s="80" t="s">
        <v>249</v>
      </c>
    </row>
    <row r="25" spans="1:14">
      <c r="A25" s="80" t="s">
        <v>250</v>
      </c>
    </row>
    <row r="26" spans="1:14">
      <c r="A26" s="80" t="s">
        <v>251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203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614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222</v>
      </c>
      <c r="D12" s="66">
        <v>0</v>
      </c>
      <c r="E12" t="s">
        <v>222</v>
      </c>
      <c r="F12" s="65">
        <v>0</v>
      </c>
      <c r="G12" s="66">
        <v>0</v>
      </c>
      <c r="H12" s="66">
        <v>0</v>
      </c>
    </row>
    <row r="13" spans="1:54">
      <c r="A13" s="67" t="s">
        <v>615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222</v>
      </c>
      <c r="D14" s="66">
        <v>0</v>
      </c>
      <c r="E14" t="s">
        <v>222</v>
      </c>
      <c r="F14" s="65">
        <v>0</v>
      </c>
      <c r="G14" s="66">
        <v>0</v>
      </c>
      <c r="H14" s="66">
        <v>0</v>
      </c>
    </row>
    <row r="15" spans="1:54">
      <c r="A15" s="67" t="s">
        <v>227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614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222</v>
      </c>
      <c r="D17" s="66">
        <v>0</v>
      </c>
      <c r="E17" t="s">
        <v>222</v>
      </c>
      <c r="F17" s="65">
        <v>0</v>
      </c>
      <c r="G17" s="66">
        <v>0</v>
      </c>
      <c r="H17" s="66">
        <v>0</v>
      </c>
    </row>
    <row r="18" spans="1:8">
      <c r="A18" s="67" t="s">
        <v>615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222</v>
      </c>
      <c r="D19" s="66">
        <v>0</v>
      </c>
      <c r="E19" t="s">
        <v>222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161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222</v>
      </c>
      <c r="C13" t="s">
        <v>222</v>
      </c>
      <c r="D13" s="16"/>
      <c r="E13" s="66">
        <v>0</v>
      </c>
      <c r="F13" t="s">
        <v>222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166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18343.304573550002</v>
      </c>
      <c r="I9" s="64">
        <v>1</v>
      </c>
      <c r="J9" s="64">
        <v>2.1299999999999999E-2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B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18343.304573550002</v>
      </c>
      <c r="I12" s="68">
        <v>1</v>
      </c>
      <c r="J12" s="68">
        <v>2.1299999999999999E-2</v>
      </c>
    </row>
    <row r="13" spans="1:59">
      <c r="A13" t="s">
        <v>616</v>
      </c>
      <c r="B13" t="s">
        <v>617</v>
      </c>
      <c r="C13" t="s">
        <v>222</v>
      </c>
      <c r="D13" t="s">
        <v>260</v>
      </c>
      <c r="E13" s="66">
        <v>0</v>
      </c>
      <c r="F13" t="s">
        <v>105</v>
      </c>
      <c r="G13" s="66">
        <v>0</v>
      </c>
      <c r="H13" s="65">
        <v>18343.304573550002</v>
      </c>
      <c r="I13" s="66">
        <v>1</v>
      </c>
      <c r="J13" s="66">
        <v>2.1299999999999999E-2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9" t="s">
        <v>168</v>
      </c>
      <c r="B5" s="100"/>
      <c r="C5" s="100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203</v>
      </c>
      <c r="B10" s="69">
        <v>0</v>
      </c>
    </row>
    <row r="11" spans="1:16">
      <c r="A11" t="s">
        <v>222</v>
      </c>
      <c r="B11" s="65">
        <v>0</v>
      </c>
    </row>
    <row r="12" spans="1:16">
      <c r="A12" s="67" t="s">
        <v>227</v>
      </c>
      <c r="B12" s="69">
        <v>0</v>
      </c>
    </row>
    <row r="13" spans="1:16">
      <c r="A13" t="s">
        <v>222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5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253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232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254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262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255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256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229</v>
      </c>
      <c r="C24" s="14"/>
    </row>
    <row r="25" spans="1:15">
      <c r="A25" s="80" t="s">
        <v>249</v>
      </c>
      <c r="C25" s="14"/>
    </row>
    <row r="26" spans="1:15">
      <c r="A26" s="80" t="s">
        <v>251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  <row r="375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578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579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254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262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255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256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229</v>
      </c>
      <c r="C24" s="14"/>
    </row>
    <row r="25" spans="1:15">
      <c r="A25" s="80" t="s">
        <v>249</v>
      </c>
      <c r="C25" s="14"/>
    </row>
    <row r="26" spans="1:15">
      <c r="A26" s="80" t="s">
        <v>251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2" t="s">
        <v>67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8" t="s">
        <v>191</v>
      </c>
      <c r="N7" s="41" t="s">
        <v>55</v>
      </c>
      <c r="O7" s="41" t="s">
        <v>188</v>
      </c>
      <c r="P7" s="41" t="s">
        <v>56</v>
      </c>
      <c r="Q7" s="89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1.1000000000000001</v>
      </c>
      <c r="H10" s="7"/>
      <c r="I10" s="7"/>
      <c r="J10" s="64">
        <v>2.9999999999999997E-4</v>
      </c>
      <c r="K10" s="63">
        <v>108987290</v>
      </c>
      <c r="L10" s="7"/>
      <c r="M10" s="63">
        <v>0</v>
      </c>
      <c r="N10" s="63">
        <v>116910.69571299999</v>
      </c>
      <c r="O10" s="7"/>
      <c r="P10" s="64">
        <v>1</v>
      </c>
      <c r="Q10" s="64">
        <v>0.1356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203</v>
      </c>
      <c r="B11" s="14"/>
      <c r="C11" s="14"/>
      <c r="G11" s="69">
        <v>1.1000000000000001</v>
      </c>
      <c r="J11" s="68">
        <v>2.9999999999999997E-4</v>
      </c>
      <c r="K11" s="69">
        <v>108987290</v>
      </c>
      <c r="M11" s="69">
        <v>0</v>
      </c>
      <c r="N11" s="69">
        <v>116910.69571299999</v>
      </c>
      <c r="P11" s="68">
        <v>1</v>
      </c>
      <c r="Q11" s="68">
        <v>0.1356</v>
      </c>
    </row>
    <row r="12" spans="1:52">
      <c r="A12" s="67" t="s">
        <v>230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231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222</v>
      </c>
      <c r="B14" t="s">
        <v>222</v>
      </c>
      <c r="C14" s="14"/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232</v>
      </c>
      <c r="B15" s="14"/>
      <c r="C15" s="14"/>
      <c r="G15" s="69">
        <v>1.1000000000000001</v>
      </c>
      <c r="J15" s="68">
        <v>2.9999999999999997E-4</v>
      </c>
      <c r="K15" s="69">
        <v>108987290</v>
      </c>
      <c r="M15" s="69">
        <v>0</v>
      </c>
      <c r="N15" s="69">
        <v>116910.69571299999</v>
      </c>
      <c r="P15" s="68">
        <v>1</v>
      </c>
      <c r="Q15" s="68">
        <v>0.1356</v>
      </c>
    </row>
    <row r="16" spans="1:52">
      <c r="A16" s="67" t="s">
        <v>233</v>
      </c>
      <c r="B16" s="14"/>
      <c r="C16" s="14"/>
      <c r="G16" s="69">
        <v>0</v>
      </c>
      <c r="J16" s="68">
        <v>0</v>
      </c>
      <c r="K16" s="69">
        <v>0</v>
      </c>
      <c r="M16" s="69">
        <v>0</v>
      </c>
      <c r="N16" s="69">
        <v>0</v>
      </c>
      <c r="P16" s="68">
        <v>0</v>
      </c>
      <c r="Q16" s="68">
        <v>0</v>
      </c>
    </row>
    <row r="17" spans="1:17">
      <c r="A17" t="s">
        <v>222</v>
      </c>
      <c r="B17" t="s">
        <v>222</v>
      </c>
      <c r="C17" s="14"/>
      <c r="D17" t="s">
        <v>222</v>
      </c>
      <c r="G17" s="65">
        <v>0</v>
      </c>
      <c r="H17" t="s">
        <v>222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234</v>
      </c>
      <c r="B18" s="14"/>
      <c r="C18" s="14"/>
      <c r="G18" s="69">
        <v>1.1000000000000001</v>
      </c>
      <c r="J18" s="68">
        <v>2.9999999999999997E-4</v>
      </c>
      <c r="K18" s="69">
        <v>108987290</v>
      </c>
      <c r="M18" s="69">
        <v>0</v>
      </c>
      <c r="N18" s="69">
        <v>116910.69571299999</v>
      </c>
      <c r="P18" s="68">
        <v>1</v>
      </c>
      <c r="Q18" s="68">
        <v>0.1356</v>
      </c>
    </row>
    <row r="19" spans="1:17">
      <c r="A19" t="s">
        <v>235</v>
      </c>
      <c r="B19" t="s">
        <v>236</v>
      </c>
      <c r="C19" t="s">
        <v>99</v>
      </c>
      <c r="D19" t="s">
        <v>237</v>
      </c>
      <c r="F19" t="s">
        <v>238</v>
      </c>
      <c r="G19" s="65">
        <v>0.67</v>
      </c>
      <c r="H19" t="s">
        <v>101</v>
      </c>
      <c r="I19" s="66">
        <v>0</v>
      </c>
      <c r="J19" s="66">
        <v>5.0000000000000001E-4</v>
      </c>
      <c r="K19" s="65">
        <v>15000000</v>
      </c>
      <c r="L19" s="65">
        <v>99.97</v>
      </c>
      <c r="M19" s="65">
        <v>0</v>
      </c>
      <c r="N19" s="65">
        <v>14995.5</v>
      </c>
      <c r="O19" s="66">
        <v>2.2000000000000001E-3</v>
      </c>
      <c r="P19" s="66">
        <v>0.1283</v>
      </c>
      <c r="Q19" s="66">
        <v>1.7399999999999999E-2</v>
      </c>
    </row>
    <row r="20" spans="1:17">
      <c r="A20" t="s">
        <v>239</v>
      </c>
      <c r="B20" t="s">
        <v>240</v>
      </c>
      <c r="C20" t="s">
        <v>99</v>
      </c>
      <c r="D20" t="s">
        <v>237</v>
      </c>
      <c r="F20" t="s">
        <v>241</v>
      </c>
      <c r="G20" s="65">
        <v>1.57</v>
      </c>
      <c r="H20" t="s">
        <v>101</v>
      </c>
      <c r="I20" s="66">
        <v>7.4999999999999997E-3</v>
      </c>
      <c r="J20" s="66">
        <v>4.0000000000000002E-4</v>
      </c>
      <c r="K20" s="65">
        <v>25000000</v>
      </c>
      <c r="L20" s="65">
        <v>101.44</v>
      </c>
      <c r="M20" s="65">
        <v>0</v>
      </c>
      <c r="N20" s="65">
        <v>25360</v>
      </c>
      <c r="O20" s="66">
        <v>1.6000000000000001E-3</v>
      </c>
      <c r="P20" s="66">
        <v>0.21690000000000001</v>
      </c>
      <c r="Q20" s="66">
        <v>2.9399999999999999E-2</v>
      </c>
    </row>
    <row r="21" spans="1:17">
      <c r="A21" t="s">
        <v>242</v>
      </c>
      <c r="B21" t="s">
        <v>243</v>
      </c>
      <c r="C21" t="s">
        <v>99</v>
      </c>
      <c r="D21" t="s">
        <v>237</v>
      </c>
      <c r="F21" t="s">
        <v>244</v>
      </c>
      <c r="G21" s="65">
        <v>1.04</v>
      </c>
      <c r="H21" t="s">
        <v>101</v>
      </c>
      <c r="I21" s="66">
        <v>5.5E-2</v>
      </c>
      <c r="J21" s="66">
        <v>2.9999999999999997E-4</v>
      </c>
      <c r="K21" s="65">
        <v>68987290</v>
      </c>
      <c r="L21" s="65">
        <v>110.97</v>
      </c>
      <c r="M21" s="65">
        <v>0</v>
      </c>
      <c r="N21" s="65">
        <v>76555.195712999994</v>
      </c>
      <c r="O21" s="66">
        <v>3.8999999999999998E-3</v>
      </c>
      <c r="P21" s="66">
        <v>0.65480000000000005</v>
      </c>
      <c r="Q21" s="66">
        <v>8.8800000000000004E-2</v>
      </c>
    </row>
    <row r="22" spans="1:17">
      <c r="A22" s="67" t="s">
        <v>245</v>
      </c>
      <c r="B22" s="14"/>
      <c r="C22" s="14"/>
      <c r="G22" s="69">
        <v>0</v>
      </c>
      <c r="J22" s="68">
        <v>0</v>
      </c>
      <c r="K22" s="69">
        <v>0</v>
      </c>
      <c r="M22" s="69">
        <v>0</v>
      </c>
      <c r="N22" s="69">
        <v>0</v>
      </c>
      <c r="P22" s="68">
        <v>0</v>
      </c>
      <c r="Q22" s="68">
        <v>0</v>
      </c>
    </row>
    <row r="23" spans="1:17">
      <c r="A23" t="s">
        <v>222</v>
      </c>
      <c r="B23" t="s">
        <v>222</v>
      </c>
      <c r="C23" s="14"/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N23" s="65">
        <v>0</v>
      </c>
      <c r="O23" s="66">
        <v>0</v>
      </c>
      <c r="P23" s="66">
        <v>0</v>
      </c>
      <c r="Q23" s="66">
        <v>0</v>
      </c>
    </row>
    <row r="24" spans="1:17">
      <c r="A24" s="67" t="s">
        <v>246</v>
      </c>
      <c r="B24" s="14"/>
      <c r="C24" s="14"/>
      <c r="G24" s="69">
        <v>0</v>
      </c>
      <c r="J24" s="68">
        <v>0</v>
      </c>
      <c r="K24" s="69">
        <v>0</v>
      </c>
      <c r="M24" s="69">
        <v>0</v>
      </c>
      <c r="N24" s="69">
        <v>0</v>
      </c>
      <c r="P24" s="68">
        <v>0</v>
      </c>
      <c r="Q24" s="68">
        <v>0</v>
      </c>
    </row>
    <row r="25" spans="1:17">
      <c r="A25" t="s">
        <v>222</v>
      </c>
      <c r="B25" t="s">
        <v>222</v>
      </c>
      <c r="C25" s="14"/>
      <c r="D25" t="s">
        <v>222</v>
      </c>
      <c r="G25" s="65">
        <v>0</v>
      </c>
      <c r="H25" t="s">
        <v>222</v>
      </c>
      <c r="I25" s="66">
        <v>0</v>
      </c>
      <c r="J25" s="66">
        <v>0</v>
      </c>
      <c r="K25" s="65">
        <v>0</v>
      </c>
      <c r="L25" s="65">
        <v>0</v>
      </c>
      <c r="N25" s="65">
        <v>0</v>
      </c>
      <c r="O25" s="66">
        <v>0</v>
      </c>
      <c r="P25" s="66">
        <v>0</v>
      </c>
      <c r="Q25" s="66">
        <v>0</v>
      </c>
    </row>
    <row r="26" spans="1:17">
      <c r="A26" s="67" t="s">
        <v>227</v>
      </c>
      <c r="B26" s="14"/>
      <c r="C26" s="14"/>
      <c r="G26" s="69">
        <v>0</v>
      </c>
      <c r="J26" s="68">
        <v>0</v>
      </c>
      <c r="K26" s="69">
        <v>0</v>
      </c>
      <c r="M26" s="69">
        <v>0</v>
      </c>
      <c r="N26" s="69">
        <v>0</v>
      </c>
      <c r="P26" s="68">
        <v>0</v>
      </c>
      <c r="Q26" s="68">
        <v>0</v>
      </c>
    </row>
    <row r="27" spans="1:17">
      <c r="A27" s="67" t="s">
        <v>247</v>
      </c>
      <c r="B27" s="14"/>
      <c r="C27" s="14"/>
      <c r="G27" s="69">
        <v>0</v>
      </c>
      <c r="J27" s="68">
        <v>0</v>
      </c>
      <c r="K27" s="69">
        <v>0</v>
      </c>
      <c r="M27" s="69">
        <v>0</v>
      </c>
      <c r="N27" s="69">
        <v>0</v>
      </c>
      <c r="P27" s="68">
        <v>0</v>
      </c>
      <c r="Q27" s="68">
        <v>0</v>
      </c>
    </row>
    <row r="28" spans="1:17">
      <c r="A28" t="s">
        <v>222</v>
      </c>
      <c r="B28" t="s">
        <v>222</v>
      </c>
      <c r="C28" s="14"/>
      <c r="D28" t="s">
        <v>222</v>
      </c>
      <c r="G28" s="65">
        <v>0</v>
      </c>
      <c r="H28" t="s">
        <v>222</v>
      </c>
      <c r="I28" s="66">
        <v>0</v>
      </c>
      <c r="J28" s="66">
        <v>0</v>
      </c>
      <c r="K28" s="65">
        <v>0</v>
      </c>
      <c r="L28" s="65">
        <v>0</v>
      </c>
      <c r="N28" s="65">
        <v>0</v>
      </c>
      <c r="O28" s="66">
        <v>0</v>
      </c>
      <c r="P28" s="66">
        <v>0</v>
      </c>
      <c r="Q28" s="66">
        <v>0</v>
      </c>
    </row>
    <row r="29" spans="1:17">
      <c r="A29" s="67" t="s">
        <v>248</v>
      </c>
      <c r="B29" s="14"/>
      <c r="C29" s="14"/>
      <c r="G29" s="69">
        <v>0</v>
      </c>
      <c r="J29" s="68">
        <v>0</v>
      </c>
      <c r="K29" s="69">
        <v>0</v>
      </c>
      <c r="M29" s="69">
        <v>0</v>
      </c>
      <c r="N29" s="69">
        <v>0</v>
      </c>
      <c r="P29" s="68">
        <v>0</v>
      </c>
      <c r="Q29" s="68">
        <v>0</v>
      </c>
    </row>
    <row r="30" spans="1:17">
      <c r="A30" t="s">
        <v>222</v>
      </c>
      <c r="B30" t="s">
        <v>222</v>
      </c>
      <c r="C30" s="14"/>
      <c r="D30" t="s">
        <v>222</v>
      </c>
      <c r="G30" s="65">
        <v>0</v>
      </c>
      <c r="H30" t="s">
        <v>222</v>
      </c>
      <c r="I30" s="66">
        <v>0</v>
      </c>
      <c r="J30" s="66">
        <v>0</v>
      </c>
      <c r="K30" s="65">
        <v>0</v>
      </c>
      <c r="L30" s="65">
        <v>0</v>
      </c>
      <c r="N30" s="65">
        <v>0</v>
      </c>
      <c r="O30" s="66">
        <v>0</v>
      </c>
      <c r="P30" s="66">
        <v>0</v>
      </c>
      <c r="Q30" s="66">
        <v>0</v>
      </c>
    </row>
    <row r="31" spans="1:17">
      <c r="A31" s="80" t="s">
        <v>249</v>
      </c>
      <c r="B31" s="14"/>
      <c r="C31" s="14"/>
    </row>
    <row r="32" spans="1:17">
      <c r="A32" s="80" t="s">
        <v>250</v>
      </c>
      <c r="B32" s="14"/>
      <c r="C32" s="14"/>
    </row>
    <row r="33" spans="1:3">
      <c r="A33" s="80" t="s">
        <v>251</v>
      </c>
      <c r="B33" s="14"/>
      <c r="C33" s="14"/>
    </row>
    <row r="34" spans="1:3">
      <c r="A34" s="80" t="s">
        <v>252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4" t="s">
        <v>178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203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578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222</v>
      </c>
      <c r="B12" t="s">
        <v>222</v>
      </c>
      <c r="C12" t="s">
        <v>222</v>
      </c>
      <c r="D12" t="s">
        <v>222</v>
      </c>
      <c r="E12" s="13"/>
      <c r="F12" s="13"/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579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222</v>
      </c>
      <c r="B14" t="s">
        <v>222</v>
      </c>
      <c r="C14" t="s">
        <v>222</v>
      </c>
      <c r="D14" t="s">
        <v>222</v>
      </c>
      <c r="E14" s="13"/>
      <c r="F14" s="13"/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254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222</v>
      </c>
      <c r="B16" t="s">
        <v>222</v>
      </c>
      <c r="C16" t="s">
        <v>222</v>
      </c>
      <c r="D16" t="s">
        <v>222</v>
      </c>
      <c r="E16" s="13"/>
      <c r="F16" s="13"/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262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222</v>
      </c>
      <c r="B18" t="s">
        <v>222</v>
      </c>
      <c r="C18" t="s">
        <v>222</v>
      </c>
      <c r="D18" t="s">
        <v>222</v>
      </c>
      <c r="E18" s="13"/>
      <c r="F18" s="13"/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255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256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229</v>
      </c>
      <c r="C24" s="14"/>
    </row>
    <row r="25" spans="1:22">
      <c r="A25" s="80" t="s">
        <v>249</v>
      </c>
      <c r="C25" s="14"/>
    </row>
    <row r="26" spans="1:22">
      <c r="A26" s="80" t="s">
        <v>250</v>
      </c>
      <c r="C26" s="14"/>
    </row>
    <row r="27" spans="1:22">
      <c r="A27" s="80" t="s">
        <v>251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1" t="s">
        <v>67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8" t="s">
        <v>191</v>
      </c>
      <c r="Q7" s="43" t="s">
        <v>55</v>
      </c>
      <c r="R7" s="43" t="s">
        <v>72</v>
      </c>
      <c r="S7" s="43" t="s">
        <v>56</v>
      </c>
      <c r="T7" s="93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203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253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222</v>
      </c>
      <c r="B13" t="s">
        <v>222</v>
      </c>
      <c r="C13" s="14"/>
      <c r="D13" s="14"/>
      <c r="E13" s="14"/>
      <c r="F13" t="s">
        <v>222</v>
      </c>
      <c r="G13" t="s">
        <v>222</v>
      </c>
      <c r="J13" s="65">
        <v>0</v>
      </c>
      <c r="K13" t="s">
        <v>222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232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222</v>
      </c>
      <c r="B15" t="s">
        <v>222</v>
      </c>
      <c r="C15" s="14"/>
      <c r="D15" s="14"/>
      <c r="E15" s="14"/>
      <c r="F15" t="s">
        <v>222</v>
      </c>
      <c r="G15" t="s">
        <v>222</v>
      </c>
      <c r="J15" s="65">
        <v>0</v>
      </c>
      <c r="K15" t="s">
        <v>222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254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222</v>
      </c>
      <c r="B17" t="s">
        <v>222</v>
      </c>
      <c r="C17" s="14"/>
      <c r="D17" s="14"/>
      <c r="E17" s="14"/>
      <c r="F17" t="s">
        <v>222</v>
      </c>
      <c r="G17" t="s">
        <v>222</v>
      </c>
      <c r="J17" s="65">
        <v>0</v>
      </c>
      <c r="K17" t="s">
        <v>222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227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255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222</v>
      </c>
      <c r="B20" t="s">
        <v>222</v>
      </c>
      <c r="C20" s="14"/>
      <c r="D20" s="14"/>
      <c r="E20" s="14"/>
      <c r="F20" t="s">
        <v>222</v>
      </c>
      <c r="G20" t="s">
        <v>222</v>
      </c>
      <c r="J20" s="65">
        <v>0</v>
      </c>
      <c r="K20" t="s">
        <v>222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256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222</v>
      </c>
      <c r="B22" t="s">
        <v>222</v>
      </c>
      <c r="C22" s="14"/>
      <c r="D22" s="14"/>
      <c r="E22" s="14"/>
      <c r="F22" t="s">
        <v>222</v>
      </c>
      <c r="G22" t="s">
        <v>222</v>
      </c>
      <c r="J22" s="65">
        <v>0</v>
      </c>
      <c r="K22" t="s">
        <v>222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229</v>
      </c>
      <c r="B23" s="14"/>
      <c r="C23" s="14"/>
      <c r="D23" s="14"/>
      <c r="E23" s="14"/>
      <c r="F23" s="14"/>
    </row>
    <row r="24" spans="1:20">
      <c r="A24" s="80" t="s">
        <v>249</v>
      </c>
      <c r="B24" s="14"/>
      <c r="C24" s="14"/>
      <c r="D24" s="14"/>
      <c r="E24" s="14"/>
      <c r="F24" s="14"/>
    </row>
    <row r="25" spans="1:20">
      <c r="A25" s="80" t="s">
        <v>250</v>
      </c>
      <c r="B25" s="14"/>
      <c r="C25" s="14"/>
      <c r="D25" s="14"/>
      <c r="E25" s="14"/>
      <c r="F25" s="14"/>
    </row>
    <row r="26" spans="1:20">
      <c r="A26" s="80" t="s">
        <v>251</v>
      </c>
      <c r="B26" s="14"/>
      <c r="C26" s="14"/>
      <c r="D26" s="14"/>
      <c r="E26" s="14"/>
      <c r="F26" s="14"/>
    </row>
    <row r="27" spans="1:20">
      <c r="A27" s="80" t="s">
        <v>252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8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0.99</v>
      </c>
      <c r="K10" s="7"/>
      <c r="L10" s="7"/>
      <c r="M10" s="64">
        <v>-3.8999999999999998E-3</v>
      </c>
      <c r="N10" s="63">
        <v>1400000</v>
      </c>
      <c r="O10" s="28"/>
      <c r="P10" s="63">
        <v>0</v>
      </c>
      <c r="Q10" s="63">
        <v>2324</v>
      </c>
      <c r="R10" s="7"/>
      <c r="S10" s="64">
        <v>1</v>
      </c>
      <c r="T10" s="64">
        <v>2.7000000000000001E-3</v>
      </c>
      <c r="U10" s="30"/>
      <c r="BH10" s="14"/>
      <c r="BI10" s="16"/>
      <c r="BJ10" s="14"/>
      <c r="BM10" s="14"/>
    </row>
    <row r="11" spans="1:65">
      <c r="A11" s="67" t="s">
        <v>203</v>
      </c>
      <c r="B11" s="14"/>
      <c r="C11" s="14"/>
      <c r="D11" s="14"/>
      <c r="E11" s="14"/>
      <c r="J11" s="69">
        <v>0.99</v>
      </c>
      <c r="M11" s="68">
        <v>-3.8999999999999998E-3</v>
      </c>
      <c r="N11" s="69">
        <v>1400000</v>
      </c>
      <c r="P11" s="69">
        <v>0</v>
      </c>
      <c r="Q11" s="69">
        <v>2324</v>
      </c>
      <c r="S11" s="68">
        <v>1</v>
      </c>
      <c r="T11" s="68">
        <v>2.7000000000000001E-3</v>
      </c>
    </row>
    <row r="12" spans="1:65">
      <c r="A12" s="67" t="s">
        <v>253</v>
      </c>
      <c r="B12" s="14"/>
      <c r="C12" s="14"/>
      <c r="D12" s="14"/>
      <c r="E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5">
      <c r="A13" t="s">
        <v>222</v>
      </c>
      <c r="B13" t="s">
        <v>222</v>
      </c>
      <c r="C13" s="14"/>
      <c r="D13" s="14"/>
      <c r="E13" s="14"/>
      <c r="F13" t="s">
        <v>222</v>
      </c>
      <c r="G13" t="s">
        <v>222</v>
      </c>
      <c r="J13" s="65">
        <v>0</v>
      </c>
      <c r="K13" t="s">
        <v>222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5">
      <c r="A14" s="67" t="s">
        <v>232</v>
      </c>
      <c r="B14" s="14"/>
      <c r="C14" s="14"/>
      <c r="D14" s="14"/>
      <c r="E14" s="14"/>
      <c r="J14" s="69">
        <v>0.99</v>
      </c>
      <c r="M14" s="68">
        <v>-3.8999999999999998E-3</v>
      </c>
      <c r="N14" s="69">
        <v>1400000</v>
      </c>
      <c r="P14" s="69">
        <v>0</v>
      </c>
      <c r="Q14" s="69">
        <v>2324</v>
      </c>
      <c r="S14" s="68">
        <v>1</v>
      </c>
      <c r="T14" s="68">
        <v>2.7000000000000001E-3</v>
      </c>
    </row>
    <row r="15" spans="1:65">
      <c r="A15" t="s">
        <v>257</v>
      </c>
      <c r="B15" t="s">
        <v>258</v>
      </c>
      <c r="C15" t="s">
        <v>99</v>
      </c>
      <c r="D15" t="s">
        <v>122</v>
      </c>
      <c r="E15" t="s">
        <v>259</v>
      </c>
      <c r="F15" t="s">
        <v>111</v>
      </c>
      <c r="G15" t="s">
        <v>222</v>
      </c>
      <c r="H15" t="s">
        <v>260</v>
      </c>
      <c r="I15" t="s">
        <v>261</v>
      </c>
      <c r="J15" s="65">
        <v>0.99</v>
      </c>
      <c r="K15" t="s">
        <v>101</v>
      </c>
      <c r="L15" s="66">
        <v>0.02</v>
      </c>
      <c r="M15" s="66">
        <v>-3.8999999999999998E-3</v>
      </c>
      <c r="N15" s="65">
        <v>1400000</v>
      </c>
      <c r="O15" s="65">
        <v>166</v>
      </c>
      <c r="P15" s="65">
        <v>0</v>
      </c>
      <c r="Q15" s="65">
        <v>2324</v>
      </c>
      <c r="R15" s="66">
        <v>1.3100000000000001E-2</v>
      </c>
      <c r="S15" s="66">
        <v>1</v>
      </c>
      <c r="T15" s="66">
        <v>2.7000000000000001E-3</v>
      </c>
    </row>
    <row r="16" spans="1:65">
      <c r="A16" s="67" t="s">
        <v>254</v>
      </c>
      <c r="B16" s="14"/>
      <c r="C16" s="14"/>
      <c r="D16" s="14"/>
      <c r="E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222</v>
      </c>
      <c r="B17" t="s">
        <v>222</v>
      </c>
      <c r="C17" s="14"/>
      <c r="D17" s="14"/>
      <c r="E17" s="14"/>
      <c r="F17" t="s">
        <v>222</v>
      </c>
      <c r="G17" t="s">
        <v>222</v>
      </c>
      <c r="J17" s="65">
        <v>0</v>
      </c>
      <c r="K17" t="s">
        <v>222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262</v>
      </c>
      <c r="B18" s="14"/>
      <c r="C18" s="14"/>
      <c r="D18" s="14"/>
      <c r="E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t="s">
        <v>222</v>
      </c>
      <c r="B19" t="s">
        <v>222</v>
      </c>
      <c r="C19" s="14"/>
      <c r="D19" s="14"/>
      <c r="E19" s="14"/>
      <c r="F19" t="s">
        <v>222</v>
      </c>
      <c r="G19" t="s">
        <v>222</v>
      </c>
      <c r="J19" s="65">
        <v>0</v>
      </c>
      <c r="K19" t="s">
        <v>222</v>
      </c>
      <c r="L19" s="66">
        <v>0</v>
      </c>
      <c r="M19" s="66">
        <v>0</v>
      </c>
      <c r="N19" s="65">
        <v>0</v>
      </c>
      <c r="O19" s="65">
        <v>0</v>
      </c>
      <c r="Q19" s="65">
        <v>0</v>
      </c>
      <c r="R19" s="66">
        <v>0</v>
      </c>
      <c r="S19" s="66">
        <v>0</v>
      </c>
      <c r="T19" s="66">
        <v>0</v>
      </c>
    </row>
    <row r="20" spans="1:20">
      <c r="A20" s="67" t="s">
        <v>227</v>
      </c>
      <c r="B20" s="14"/>
      <c r="C20" s="14"/>
      <c r="D20" s="14"/>
      <c r="E20" s="14"/>
      <c r="J20" s="69">
        <v>0</v>
      </c>
      <c r="M20" s="68">
        <v>0</v>
      </c>
      <c r="N20" s="69">
        <v>0</v>
      </c>
      <c r="P20" s="69">
        <v>0</v>
      </c>
      <c r="Q20" s="69">
        <v>0</v>
      </c>
      <c r="S20" s="68">
        <v>0</v>
      </c>
      <c r="T20" s="68">
        <v>0</v>
      </c>
    </row>
    <row r="21" spans="1:20">
      <c r="A21" s="67" t="s">
        <v>255</v>
      </c>
      <c r="B21" s="14"/>
      <c r="C21" s="14"/>
      <c r="D21" s="14"/>
      <c r="E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222</v>
      </c>
      <c r="B22" t="s">
        <v>222</v>
      </c>
      <c r="C22" s="14"/>
      <c r="D22" s="14"/>
      <c r="E22" s="14"/>
      <c r="F22" t="s">
        <v>222</v>
      </c>
      <c r="G22" t="s">
        <v>222</v>
      </c>
      <c r="J22" s="65">
        <v>0</v>
      </c>
      <c r="K22" t="s">
        <v>222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67" t="s">
        <v>256</v>
      </c>
      <c r="B23" s="14"/>
      <c r="C23" s="14"/>
      <c r="D23" s="14"/>
      <c r="E23" s="14"/>
      <c r="J23" s="69">
        <v>0</v>
      </c>
      <c r="M23" s="68">
        <v>0</v>
      </c>
      <c r="N23" s="69">
        <v>0</v>
      </c>
      <c r="P23" s="69">
        <v>0</v>
      </c>
      <c r="Q23" s="69">
        <v>0</v>
      </c>
      <c r="S23" s="68">
        <v>0</v>
      </c>
      <c r="T23" s="68">
        <v>0</v>
      </c>
    </row>
    <row r="24" spans="1:20">
      <c r="A24" t="s">
        <v>222</v>
      </c>
      <c r="B24" t="s">
        <v>222</v>
      </c>
      <c r="C24" s="14"/>
      <c r="D24" s="14"/>
      <c r="E24" s="14"/>
      <c r="F24" t="s">
        <v>222</v>
      </c>
      <c r="G24" t="s">
        <v>222</v>
      </c>
      <c r="J24" s="65">
        <v>0</v>
      </c>
      <c r="K24" t="s">
        <v>222</v>
      </c>
      <c r="L24" s="66">
        <v>0</v>
      </c>
      <c r="M24" s="66">
        <v>0</v>
      </c>
      <c r="N24" s="65">
        <v>0</v>
      </c>
      <c r="O24" s="65">
        <v>0</v>
      </c>
      <c r="Q24" s="65">
        <v>0</v>
      </c>
      <c r="R24" s="66">
        <v>0</v>
      </c>
      <c r="S24" s="66">
        <v>0</v>
      </c>
      <c r="T24" s="66">
        <v>0</v>
      </c>
    </row>
    <row r="25" spans="1:20">
      <c r="A25" s="80" t="s">
        <v>229</v>
      </c>
      <c r="B25" s="14"/>
      <c r="C25" s="14"/>
      <c r="D25" s="14"/>
      <c r="E25" s="14"/>
    </row>
    <row r="26" spans="1:20">
      <c r="A26" s="80" t="s">
        <v>249</v>
      </c>
      <c r="B26" s="14"/>
      <c r="C26" s="14"/>
      <c r="D26" s="14"/>
      <c r="E26" s="14"/>
    </row>
    <row r="27" spans="1:20">
      <c r="A27" s="80" t="s">
        <v>250</v>
      </c>
      <c r="B27" s="14"/>
      <c r="C27" s="14"/>
      <c r="D27" s="14"/>
      <c r="E27" s="14"/>
    </row>
    <row r="28" spans="1:20">
      <c r="A28" s="80" t="s">
        <v>251</v>
      </c>
      <c r="B28" s="14"/>
      <c r="C28" s="14"/>
      <c r="D28" s="14"/>
      <c r="E28" s="14"/>
    </row>
    <row r="29" spans="1:20">
      <c r="A29" s="80" t="s">
        <v>252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O57" sqref="O1:XFD1048576"/>
    </sheetView>
  </sheetViews>
  <sheetFormatPr defaultColWidth="0" defaultRowHeight="18" zeroHeight="1"/>
  <cols>
    <col min="1" max="1" width="51.140625" style="13" customWidth="1"/>
    <col min="2" max="2" width="14.8554687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47</v>
      </c>
      <c r="B7" s="41" t="s">
        <v>48</v>
      </c>
      <c r="C7" s="97" t="s">
        <v>69</v>
      </c>
      <c r="D7" s="97" t="s">
        <v>82</v>
      </c>
      <c r="E7" s="97" t="s">
        <v>49</v>
      </c>
      <c r="F7" s="97" t="s">
        <v>83</v>
      </c>
      <c r="G7" s="97" t="s">
        <v>52</v>
      </c>
      <c r="H7" s="88" t="s">
        <v>186</v>
      </c>
      <c r="I7" s="88" t="s">
        <v>187</v>
      </c>
      <c r="J7" s="88" t="s">
        <v>191</v>
      </c>
      <c r="K7" s="88" t="s">
        <v>55</v>
      </c>
      <c r="L7" s="88" t="s">
        <v>72</v>
      </c>
      <c r="M7" s="88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6958983.3300000001</v>
      </c>
      <c r="I10" s="7"/>
      <c r="J10" s="63">
        <v>192.99903749999999</v>
      </c>
      <c r="K10" s="63">
        <v>386039.76369767601</v>
      </c>
      <c r="L10" s="7"/>
      <c r="M10" s="64">
        <v>1</v>
      </c>
      <c r="N10" s="64">
        <v>0.44769999999999999</v>
      </c>
      <c r="BE10" s="14"/>
      <c r="BF10" s="16"/>
      <c r="BG10" s="14"/>
      <c r="BI10" s="14"/>
    </row>
    <row r="11" spans="1:61">
      <c r="A11" s="67" t="s">
        <v>203</v>
      </c>
      <c r="D11" s="14"/>
      <c r="E11" s="14"/>
      <c r="F11" s="14"/>
      <c r="H11" s="69">
        <v>6127229.3300000001</v>
      </c>
      <c r="J11" s="69">
        <v>46.558309999999999</v>
      </c>
      <c r="K11" s="69">
        <v>147251.34269922</v>
      </c>
      <c r="M11" s="68">
        <v>0.38140000000000002</v>
      </c>
      <c r="N11" s="68">
        <v>0.17080000000000001</v>
      </c>
    </row>
    <row r="12" spans="1:61">
      <c r="A12" s="67" t="s">
        <v>263</v>
      </c>
      <c r="D12" s="14"/>
      <c r="E12" s="14"/>
      <c r="F12" s="14"/>
      <c r="H12" s="69">
        <v>4270632</v>
      </c>
      <c r="J12" s="69">
        <v>14.146000000000001</v>
      </c>
      <c r="K12" s="69">
        <v>104692.22983</v>
      </c>
      <c r="M12" s="68">
        <v>0.2712</v>
      </c>
      <c r="N12" s="68">
        <v>0.12139999999999999</v>
      </c>
    </row>
    <row r="13" spans="1:61">
      <c r="A13" t="s">
        <v>264</v>
      </c>
      <c r="B13" t="s">
        <v>265</v>
      </c>
      <c r="C13" t="s">
        <v>99</v>
      </c>
      <c r="D13" t="s">
        <v>122</v>
      </c>
      <c r="E13" t="s">
        <v>266</v>
      </c>
      <c r="F13" t="s">
        <v>267</v>
      </c>
      <c r="G13" t="s">
        <v>101</v>
      </c>
      <c r="H13" s="65">
        <v>10000</v>
      </c>
      <c r="I13" s="65">
        <v>42310</v>
      </c>
      <c r="J13" s="65">
        <v>14.146000000000001</v>
      </c>
      <c r="K13" s="65">
        <v>4245.1459999999997</v>
      </c>
      <c r="L13" s="66">
        <v>2.0000000000000001E-4</v>
      </c>
      <c r="M13" s="66">
        <v>1.0999999999999999E-2</v>
      </c>
      <c r="N13" s="66">
        <v>4.8999999999999998E-3</v>
      </c>
    </row>
    <row r="14" spans="1:61">
      <c r="A14" t="s">
        <v>268</v>
      </c>
      <c r="B14" t="s">
        <v>269</v>
      </c>
      <c r="C14" t="s">
        <v>99</v>
      </c>
      <c r="D14" t="s">
        <v>122</v>
      </c>
      <c r="E14" t="s">
        <v>270</v>
      </c>
      <c r="F14" t="s">
        <v>271</v>
      </c>
      <c r="G14" t="s">
        <v>101</v>
      </c>
      <c r="H14" s="65">
        <v>65263</v>
      </c>
      <c r="I14" s="65">
        <v>8514</v>
      </c>
      <c r="J14" s="65">
        <v>0</v>
      </c>
      <c r="K14" s="65">
        <v>5556.4918200000002</v>
      </c>
      <c r="L14" s="66">
        <v>6.9999999999999999E-4</v>
      </c>
      <c r="M14" s="66">
        <v>1.44E-2</v>
      </c>
      <c r="N14" s="66">
        <v>6.4000000000000003E-3</v>
      </c>
    </row>
    <row r="15" spans="1:61">
      <c r="A15" t="s">
        <v>272</v>
      </c>
      <c r="B15" t="s">
        <v>273</v>
      </c>
      <c r="C15" t="s">
        <v>99</v>
      </c>
      <c r="D15" t="s">
        <v>122</v>
      </c>
      <c r="E15" t="s">
        <v>274</v>
      </c>
      <c r="F15" t="s">
        <v>271</v>
      </c>
      <c r="G15" t="s">
        <v>101</v>
      </c>
      <c r="H15" s="65">
        <v>839250</v>
      </c>
      <c r="I15" s="65">
        <v>1236</v>
      </c>
      <c r="J15" s="65">
        <v>0</v>
      </c>
      <c r="K15" s="65">
        <v>10373.129999999999</v>
      </c>
      <c r="L15" s="66">
        <v>6.9999999999999999E-4</v>
      </c>
      <c r="M15" s="66">
        <v>2.69E-2</v>
      </c>
      <c r="N15" s="66">
        <v>1.2E-2</v>
      </c>
    </row>
    <row r="16" spans="1:61">
      <c r="A16" t="s">
        <v>275</v>
      </c>
      <c r="B16" t="s">
        <v>276</v>
      </c>
      <c r="C16" t="s">
        <v>99</v>
      </c>
      <c r="D16" t="s">
        <v>122</v>
      </c>
      <c r="E16" t="s">
        <v>277</v>
      </c>
      <c r="F16" t="s">
        <v>271</v>
      </c>
      <c r="G16" t="s">
        <v>101</v>
      </c>
      <c r="H16" s="65">
        <v>986500</v>
      </c>
      <c r="I16" s="65">
        <v>1890</v>
      </c>
      <c r="J16" s="65">
        <v>0</v>
      </c>
      <c r="K16" s="65">
        <v>18644.849999999999</v>
      </c>
      <c r="L16" s="66">
        <v>5.9999999999999995E-4</v>
      </c>
      <c r="M16" s="66">
        <v>4.8300000000000003E-2</v>
      </c>
      <c r="N16" s="66">
        <v>2.1600000000000001E-2</v>
      </c>
    </row>
    <row r="17" spans="1:14">
      <c r="A17" t="s">
        <v>278</v>
      </c>
      <c r="B17" t="s">
        <v>279</v>
      </c>
      <c r="C17" t="s">
        <v>99</v>
      </c>
      <c r="D17" t="s">
        <v>122</v>
      </c>
      <c r="E17" t="s">
        <v>280</v>
      </c>
      <c r="F17" t="s">
        <v>271</v>
      </c>
      <c r="G17" t="s">
        <v>101</v>
      </c>
      <c r="H17" s="65">
        <v>847750</v>
      </c>
      <c r="I17" s="65">
        <v>2199</v>
      </c>
      <c r="J17" s="65">
        <v>0</v>
      </c>
      <c r="K17" s="65">
        <v>18642.022499999999</v>
      </c>
      <c r="L17" s="66">
        <v>5.9999999999999995E-4</v>
      </c>
      <c r="M17" s="66">
        <v>4.8300000000000003E-2</v>
      </c>
      <c r="N17" s="66">
        <v>2.1600000000000001E-2</v>
      </c>
    </row>
    <row r="18" spans="1:14">
      <c r="A18" t="s">
        <v>281</v>
      </c>
      <c r="B18" t="s">
        <v>282</v>
      </c>
      <c r="C18" t="s">
        <v>99</v>
      </c>
      <c r="D18" t="s">
        <v>122</v>
      </c>
      <c r="E18" t="s">
        <v>283</v>
      </c>
      <c r="F18" t="s">
        <v>284</v>
      </c>
      <c r="G18" t="s">
        <v>101</v>
      </c>
      <c r="H18" s="65">
        <v>360000</v>
      </c>
      <c r="I18" s="65">
        <v>1636</v>
      </c>
      <c r="J18" s="65">
        <v>0</v>
      </c>
      <c r="K18" s="65">
        <v>5889.6</v>
      </c>
      <c r="L18" s="66">
        <v>2.9999999999999997E-4</v>
      </c>
      <c r="M18" s="66">
        <v>1.5299999999999999E-2</v>
      </c>
      <c r="N18" s="66">
        <v>6.7999999999999996E-3</v>
      </c>
    </row>
    <row r="19" spans="1:14">
      <c r="A19" t="s">
        <v>285</v>
      </c>
      <c r="B19" t="s">
        <v>286</v>
      </c>
      <c r="C19" t="s">
        <v>99</v>
      </c>
      <c r="D19" t="s">
        <v>122</v>
      </c>
      <c r="E19" t="s">
        <v>287</v>
      </c>
      <c r="F19" t="s">
        <v>288</v>
      </c>
      <c r="G19" t="s">
        <v>101</v>
      </c>
      <c r="H19" s="65">
        <v>383910</v>
      </c>
      <c r="I19" s="65">
        <v>2480</v>
      </c>
      <c r="J19" s="65">
        <v>0</v>
      </c>
      <c r="K19" s="65">
        <v>9520.9680000000008</v>
      </c>
      <c r="L19" s="66">
        <v>1.6000000000000001E-3</v>
      </c>
      <c r="M19" s="66">
        <v>2.47E-2</v>
      </c>
      <c r="N19" s="66">
        <v>1.0999999999999999E-2</v>
      </c>
    </row>
    <row r="20" spans="1:14">
      <c r="A20" t="s">
        <v>289</v>
      </c>
      <c r="B20" t="s">
        <v>290</v>
      </c>
      <c r="C20" t="s">
        <v>99</v>
      </c>
      <c r="D20" t="s">
        <v>122</v>
      </c>
      <c r="E20" t="s">
        <v>291</v>
      </c>
      <c r="F20" t="s">
        <v>292</v>
      </c>
      <c r="G20" t="s">
        <v>101</v>
      </c>
      <c r="H20" s="65">
        <v>238309</v>
      </c>
      <c r="I20" s="65">
        <v>2439</v>
      </c>
      <c r="J20" s="65">
        <v>0</v>
      </c>
      <c r="K20" s="65">
        <v>5812.3565099999996</v>
      </c>
      <c r="L20" s="66">
        <v>6.9999999999999999E-4</v>
      </c>
      <c r="M20" s="66">
        <v>1.5100000000000001E-2</v>
      </c>
      <c r="N20" s="66">
        <v>6.7000000000000002E-3</v>
      </c>
    </row>
    <row r="21" spans="1:14">
      <c r="A21" t="s">
        <v>293</v>
      </c>
      <c r="B21" t="s">
        <v>294</v>
      </c>
      <c r="C21" t="s">
        <v>99</v>
      </c>
      <c r="D21" t="s">
        <v>122</v>
      </c>
      <c r="E21" t="s">
        <v>295</v>
      </c>
      <c r="F21" t="s">
        <v>296</v>
      </c>
      <c r="G21" t="s">
        <v>101</v>
      </c>
      <c r="H21" s="65">
        <v>265000</v>
      </c>
      <c r="I21" s="65">
        <v>4490</v>
      </c>
      <c r="J21" s="65">
        <v>0</v>
      </c>
      <c r="K21" s="65">
        <v>11898.5</v>
      </c>
      <c r="L21" s="66">
        <v>1.5E-3</v>
      </c>
      <c r="M21" s="66">
        <v>3.0800000000000001E-2</v>
      </c>
      <c r="N21" s="66">
        <v>1.38E-2</v>
      </c>
    </row>
    <row r="22" spans="1:14">
      <c r="A22" t="s">
        <v>297</v>
      </c>
      <c r="B22" t="s">
        <v>298</v>
      </c>
      <c r="C22" t="s">
        <v>99</v>
      </c>
      <c r="D22" t="s">
        <v>122</v>
      </c>
      <c r="E22" t="s">
        <v>299</v>
      </c>
      <c r="F22" t="s">
        <v>296</v>
      </c>
      <c r="G22" t="s">
        <v>101</v>
      </c>
      <c r="H22" s="65">
        <v>222000</v>
      </c>
      <c r="I22" s="65">
        <v>1799</v>
      </c>
      <c r="J22" s="65">
        <v>0</v>
      </c>
      <c r="K22" s="65">
        <v>3993.78</v>
      </c>
      <c r="L22" s="66">
        <v>5.0000000000000001E-4</v>
      </c>
      <c r="M22" s="66">
        <v>1.03E-2</v>
      </c>
      <c r="N22" s="66">
        <v>4.5999999999999999E-3</v>
      </c>
    </row>
    <row r="23" spans="1:14">
      <c r="A23" t="s">
        <v>300</v>
      </c>
      <c r="B23" t="s">
        <v>301</v>
      </c>
      <c r="C23" t="s">
        <v>99</v>
      </c>
      <c r="D23" t="s">
        <v>122</v>
      </c>
      <c r="E23" t="s">
        <v>302</v>
      </c>
      <c r="F23" t="s">
        <v>296</v>
      </c>
      <c r="G23" t="s">
        <v>101</v>
      </c>
      <c r="H23" s="65">
        <v>21300</v>
      </c>
      <c r="I23" s="65">
        <v>17450</v>
      </c>
      <c r="J23" s="65">
        <v>0</v>
      </c>
      <c r="K23" s="65">
        <v>3716.85</v>
      </c>
      <c r="L23" s="66">
        <v>4.0000000000000002E-4</v>
      </c>
      <c r="M23" s="66">
        <v>9.5999999999999992E-3</v>
      </c>
      <c r="N23" s="66">
        <v>4.3E-3</v>
      </c>
    </row>
    <row r="24" spans="1:14">
      <c r="A24" t="s">
        <v>303</v>
      </c>
      <c r="B24" t="s">
        <v>304</v>
      </c>
      <c r="C24" t="s">
        <v>99</v>
      </c>
      <c r="D24" t="s">
        <v>122</v>
      </c>
      <c r="E24" t="s">
        <v>305</v>
      </c>
      <c r="F24" t="s">
        <v>296</v>
      </c>
      <c r="G24" t="s">
        <v>101</v>
      </c>
      <c r="H24" s="65">
        <v>31350</v>
      </c>
      <c r="I24" s="65">
        <v>20410</v>
      </c>
      <c r="J24" s="65">
        <v>0</v>
      </c>
      <c r="K24" s="65">
        <v>6398.5349999999999</v>
      </c>
      <c r="L24" s="66">
        <v>2.9999999999999997E-4</v>
      </c>
      <c r="M24" s="66">
        <v>1.66E-2</v>
      </c>
      <c r="N24" s="66">
        <v>7.4000000000000003E-3</v>
      </c>
    </row>
    <row r="25" spans="1:14">
      <c r="A25" s="67" t="s">
        <v>306</v>
      </c>
      <c r="D25" s="14"/>
      <c r="E25" s="14"/>
      <c r="F25" s="14"/>
      <c r="H25" s="69">
        <v>1188490.6200000001</v>
      </c>
      <c r="J25" s="69">
        <v>0</v>
      </c>
      <c r="K25" s="69">
        <v>36129.447347000001</v>
      </c>
      <c r="M25" s="68">
        <v>9.3600000000000003E-2</v>
      </c>
      <c r="N25" s="68">
        <v>4.19E-2</v>
      </c>
    </row>
    <row r="26" spans="1:14">
      <c r="A26" t="s">
        <v>307</v>
      </c>
      <c r="B26" t="s">
        <v>308</v>
      </c>
      <c r="C26" t="s">
        <v>99</v>
      </c>
      <c r="D26" t="s">
        <v>122</v>
      </c>
      <c r="E26" t="s">
        <v>309</v>
      </c>
      <c r="F26" t="s">
        <v>100</v>
      </c>
      <c r="G26" t="s">
        <v>101</v>
      </c>
      <c r="H26" s="65">
        <v>23750</v>
      </c>
      <c r="I26" s="65">
        <v>32240</v>
      </c>
      <c r="J26" s="65">
        <v>0</v>
      </c>
      <c r="K26" s="65">
        <v>7657</v>
      </c>
      <c r="L26" s="66">
        <v>1.8E-3</v>
      </c>
      <c r="M26" s="66">
        <v>1.9800000000000002E-2</v>
      </c>
      <c r="N26" s="66">
        <v>8.8999999999999999E-3</v>
      </c>
    </row>
    <row r="27" spans="1:14">
      <c r="A27" t="s">
        <v>310</v>
      </c>
      <c r="B27" t="s">
        <v>311</v>
      </c>
      <c r="C27" t="s">
        <v>99</v>
      </c>
      <c r="D27" t="s">
        <v>122</v>
      </c>
      <c r="E27" t="s">
        <v>312</v>
      </c>
      <c r="F27" t="s">
        <v>111</v>
      </c>
      <c r="G27" t="s">
        <v>101</v>
      </c>
      <c r="H27" s="65">
        <v>9700</v>
      </c>
      <c r="I27" s="65">
        <v>6142</v>
      </c>
      <c r="J27" s="65">
        <v>0</v>
      </c>
      <c r="K27" s="65">
        <v>595.774</v>
      </c>
      <c r="L27" s="66">
        <v>4.0000000000000002E-4</v>
      </c>
      <c r="M27" s="66">
        <v>1.5E-3</v>
      </c>
      <c r="N27" s="66">
        <v>6.9999999999999999E-4</v>
      </c>
    </row>
    <row r="28" spans="1:14">
      <c r="A28" t="s">
        <v>313</v>
      </c>
      <c r="B28" t="s">
        <v>314</v>
      </c>
      <c r="C28" t="s">
        <v>99</v>
      </c>
      <c r="D28" t="s">
        <v>122</v>
      </c>
      <c r="E28" t="s">
        <v>315</v>
      </c>
      <c r="F28" t="s">
        <v>288</v>
      </c>
      <c r="G28" t="s">
        <v>101</v>
      </c>
      <c r="H28" s="65">
        <v>225500</v>
      </c>
      <c r="I28" s="65">
        <v>3016</v>
      </c>
      <c r="J28" s="65">
        <v>0</v>
      </c>
      <c r="K28" s="65">
        <v>6801.08</v>
      </c>
      <c r="L28" s="66">
        <v>2.3999999999999998E-3</v>
      </c>
      <c r="M28" s="66">
        <v>1.7600000000000001E-2</v>
      </c>
      <c r="N28" s="66">
        <v>7.9000000000000008E-3</v>
      </c>
    </row>
    <row r="29" spans="1:14">
      <c r="A29" t="s">
        <v>316</v>
      </c>
      <c r="B29" t="s">
        <v>317</v>
      </c>
      <c r="C29" t="s">
        <v>99</v>
      </c>
      <c r="D29" t="s">
        <v>122</v>
      </c>
      <c r="E29" t="s">
        <v>318</v>
      </c>
      <c r="F29" t="s">
        <v>288</v>
      </c>
      <c r="G29" t="s">
        <v>101</v>
      </c>
      <c r="H29" s="65">
        <v>240000</v>
      </c>
      <c r="I29" s="65">
        <v>1236</v>
      </c>
      <c r="J29" s="65">
        <v>0</v>
      </c>
      <c r="K29" s="65">
        <v>2966.4</v>
      </c>
      <c r="L29" s="66">
        <v>1.6000000000000001E-3</v>
      </c>
      <c r="M29" s="66">
        <v>7.7000000000000002E-3</v>
      </c>
      <c r="N29" s="66">
        <v>3.3999999999999998E-3</v>
      </c>
    </row>
    <row r="30" spans="1:14">
      <c r="A30" t="s">
        <v>319</v>
      </c>
      <c r="B30" t="s">
        <v>320</v>
      </c>
      <c r="C30" t="s">
        <v>99</v>
      </c>
      <c r="D30" t="s">
        <v>122</v>
      </c>
      <c r="E30" t="s">
        <v>321</v>
      </c>
      <c r="F30" t="s">
        <v>288</v>
      </c>
      <c r="G30" t="s">
        <v>101</v>
      </c>
      <c r="H30" s="65">
        <v>9700</v>
      </c>
      <c r="I30" s="65">
        <v>22500</v>
      </c>
      <c r="J30" s="65">
        <v>0</v>
      </c>
      <c r="K30" s="65">
        <v>2182.5</v>
      </c>
      <c r="L30" s="66">
        <v>6.9999999999999999E-4</v>
      </c>
      <c r="M30" s="66">
        <v>5.7000000000000002E-3</v>
      </c>
      <c r="N30" s="66">
        <v>2.5000000000000001E-3</v>
      </c>
    </row>
    <row r="31" spans="1:14">
      <c r="A31" t="s">
        <v>322</v>
      </c>
      <c r="B31" t="s">
        <v>323</v>
      </c>
      <c r="C31" t="s">
        <v>99</v>
      </c>
      <c r="D31" t="s">
        <v>122</v>
      </c>
      <c r="E31" t="s">
        <v>324</v>
      </c>
      <c r="F31" t="s">
        <v>292</v>
      </c>
      <c r="G31" t="s">
        <v>101</v>
      </c>
      <c r="H31" s="65">
        <v>272750</v>
      </c>
      <c r="I31" s="65">
        <v>1565</v>
      </c>
      <c r="J31" s="65">
        <v>0</v>
      </c>
      <c r="K31" s="65">
        <v>4268.5375000000004</v>
      </c>
      <c r="L31" s="66">
        <v>2.5000000000000001E-3</v>
      </c>
      <c r="M31" s="66">
        <v>1.11E-2</v>
      </c>
      <c r="N31" s="66">
        <v>5.0000000000000001E-3</v>
      </c>
    </row>
    <row r="32" spans="1:14">
      <c r="A32" t="s">
        <v>325</v>
      </c>
      <c r="B32" t="s">
        <v>326</v>
      </c>
      <c r="C32" t="s">
        <v>99</v>
      </c>
      <c r="D32" t="s">
        <v>122</v>
      </c>
      <c r="E32" t="s">
        <v>327</v>
      </c>
      <c r="F32" t="s">
        <v>296</v>
      </c>
      <c r="G32" t="s">
        <v>101</v>
      </c>
      <c r="H32" s="65">
        <v>12191</v>
      </c>
      <c r="I32" s="65">
        <v>7767</v>
      </c>
      <c r="J32" s="65">
        <v>0</v>
      </c>
      <c r="K32" s="65">
        <v>946.87496999999996</v>
      </c>
      <c r="L32" s="66">
        <v>8.0000000000000004E-4</v>
      </c>
      <c r="M32" s="66">
        <v>2.5000000000000001E-3</v>
      </c>
      <c r="N32" s="66">
        <v>1.1000000000000001E-3</v>
      </c>
    </row>
    <row r="33" spans="1:14">
      <c r="A33" t="s">
        <v>328</v>
      </c>
      <c r="B33" t="s">
        <v>329</v>
      </c>
      <c r="C33" t="s">
        <v>99</v>
      </c>
      <c r="D33" t="s">
        <v>122</v>
      </c>
      <c r="E33" t="s">
        <v>330</v>
      </c>
      <c r="F33" t="s">
        <v>296</v>
      </c>
      <c r="G33" t="s">
        <v>101</v>
      </c>
      <c r="H33" s="65">
        <v>308000</v>
      </c>
      <c r="I33" s="65">
        <v>1609</v>
      </c>
      <c r="J33" s="65">
        <v>0</v>
      </c>
      <c r="K33" s="65">
        <v>4955.72</v>
      </c>
      <c r="L33" s="66">
        <v>1.6999999999999999E-3</v>
      </c>
      <c r="M33" s="66">
        <v>1.2800000000000001E-2</v>
      </c>
      <c r="N33" s="66">
        <v>5.7000000000000002E-3</v>
      </c>
    </row>
    <row r="34" spans="1:14">
      <c r="A34" t="s">
        <v>331</v>
      </c>
      <c r="B34" t="s">
        <v>332</v>
      </c>
      <c r="C34" t="s">
        <v>99</v>
      </c>
      <c r="D34" t="s">
        <v>122</v>
      </c>
      <c r="E34" t="s">
        <v>333</v>
      </c>
      <c r="F34" t="s">
        <v>334</v>
      </c>
      <c r="G34" t="s">
        <v>101</v>
      </c>
      <c r="H34" s="65">
        <v>34000</v>
      </c>
      <c r="I34" s="65">
        <v>15240</v>
      </c>
      <c r="J34" s="65">
        <v>0</v>
      </c>
      <c r="K34" s="65">
        <v>5181.6000000000004</v>
      </c>
      <c r="L34" s="66">
        <v>1.5E-3</v>
      </c>
      <c r="M34" s="66">
        <v>1.34E-2</v>
      </c>
      <c r="N34" s="66">
        <v>6.0000000000000001E-3</v>
      </c>
    </row>
    <row r="35" spans="1:14">
      <c r="A35" t="s">
        <v>335</v>
      </c>
      <c r="B35" t="s">
        <v>336</v>
      </c>
      <c r="C35" t="s">
        <v>99</v>
      </c>
      <c r="D35" t="s">
        <v>122</v>
      </c>
      <c r="E35" t="s">
        <v>337</v>
      </c>
      <c r="F35" t="s">
        <v>127</v>
      </c>
      <c r="G35" t="s">
        <v>101</v>
      </c>
      <c r="H35" s="65">
        <v>52899.62</v>
      </c>
      <c r="I35" s="65">
        <v>1085</v>
      </c>
      <c r="J35" s="65">
        <v>0</v>
      </c>
      <c r="K35" s="65">
        <v>573.96087699999998</v>
      </c>
      <c r="L35" s="66">
        <v>2.9999999999999997E-4</v>
      </c>
      <c r="M35" s="66">
        <v>1.5E-3</v>
      </c>
      <c r="N35" s="66">
        <v>6.9999999999999999E-4</v>
      </c>
    </row>
    <row r="36" spans="1:14">
      <c r="A36" s="67" t="s">
        <v>338</v>
      </c>
      <c r="D36" s="14"/>
      <c r="E36" s="14"/>
      <c r="F36" s="14"/>
      <c r="H36" s="69">
        <v>668106.71</v>
      </c>
      <c r="J36" s="69">
        <v>32.412309999999998</v>
      </c>
      <c r="K36" s="69">
        <v>6429.6655222199997</v>
      </c>
      <c r="M36" s="68">
        <v>1.67E-2</v>
      </c>
      <c r="N36" s="68">
        <v>7.4999999999999997E-3</v>
      </c>
    </row>
    <row r="37" spans="1:14">
      <c r="A37" t="s">
        <v>339</v>
      </c>
      <c r="B37" t="s">
        <v>340</v>
      </c>
      <c r="C37" t="s">
        <v>99</v>
      </c>
      <c r="D37" t="s">
        <v>122</v>
      </c>
      <c r="E37" t="s">
        <v>341</v>
      </c>
      <c r="F37" t="s">
        <v>342</v>
      </c>
      <c r="G37" t="s">
        <v>101</v>
      </c>
      <c r="H37" s="65">
        <v>154285.71</v>
      </c>
      <c r="I37" s="65">
        <v>48.2</v>
      </c>
      <c r="J37" s="65">
        <v>0</v>
      </c>
      <c r="K37" s="65">
        <v>74.365712220000006</v>
      </c>
      <c r="L37" s="66">
        <v>1E-3</v>
      </c>
      <c r="M37" s="66">
        <v>2.0000000000000001E-4</v>
      </c>
      <c r="N37" s="66">
        <v>1E-4</v>
      </c>
    </row>
    <row r="38" spans="1:14">
      <c r="A38" t="s">
        <v>343</v>
      </c>
      <c r="B38" t="s">
        <v>344</v>
      </c>
      <c r="C38" t="s">
        <v>99</v>
      </c>
      <c r="D38" t="s">
        <v>122</v>
      </c>
      <c r="E38" t="s">
        <v>345</v>
      </c>
      <c r="F38" t="s">
        <v>346</v>
      </c>
      <c r="G38" t="s">
        <v>101</v>
      </c>
      <c r="H38" s="65">
        <v>95000</v>
      </c>
      <c r="I38" s="65">
        <v>273.8</v>
      </c>
      <c r="J38" s="65">
        <v>0</v>
      </c>
      <c r="K38" s="65">
        <v>260.11</v>
      </c>
      <c r="L38" s="66">
        <v>1.1000000000000001E-3</v>
      </c>
      <c r="M38" s="66">
        <v>6.9999999999999999E-4</v>
      </c>
      <c r="N38" s="66">
        <v>2.9999999999999997E-4</v>
      </c>
    </row>
    <row r="39" spans="1:14">
      <c r="A39" t="s">
        <v>347</v>
      </c>
      <c r="B39" t="s">
        <v>348</v>
      </c>
      <c r="C39" t="s">
        <v>99</v>
      </c>
      <c r="D39" t="s">
        <v>122</v>
      </c>
      <c r="E39" t="s">
        <v>349</v>
      </c>
      <c r="F39" t="s">
        <v>350</v>
      </c>
      <c r="G39" t="s">
        <v>101</v>
      </c>
      <c r="H39" s="65">
        <v>8700</v>
      </c>
      <c r="I39" s="65">
        <v>4161</v>
      </c>
      <c r="J39" s="65">
        <v>0</v>
      </c>
      <c r="K39" s="65">
        <v>362.00700000000001</v>
      </c>
      <c r="L39" s="66">
        <v>8.9999999999999998E-4</v>
      </c>
      <c r="M39" s="66">
        <v>8.9999999999999998E-4</v>
      </c>
      <c r="N39" s="66">
        <v>4.0000000000000002E-4</v>
      </c>
    </row>
    <row r="40" spans="1:14">
      <c r="A40" t="s">
        <v>351</v>
      </c>
      <c r="B40" t="s">
        <v>352</v>
      </c>
      <c r="C40" t="s">
        <v>99</v>
      </c>
      <c r="D40" t="s">
        <v>122</v>
      </c>
      <c r="E40" t="s">
        <v>353</v>
      </c>
      <c r="F40" t="s">
        <v>296</v>
      </c>
      <c r="G40" t="s">
        <v>101</v>
      </c>
      <c r="H40" s="65">
        <v>23750</v>
      </c>
      <c r="I40" s="65">
        <v>13920</v>
      </c>
      <c r="J40" s="65">
        <v>0</v>
      </c>
      <c r="K40" s="65">
        <v>3306</v>
      </c>
      <c r="L40" s="66">
        <v>1.1000000000000001E-3</v>
      </c>
      <c r="M40" s="66">
        <v>8.6E-3</v>
      </c>
      <c r="N40" s="66">
        <v>3.8E-3</v>
      </c>
    </row>
    <row r="41" spans="1:14">
      <c r="A41" t="s">
        <v>354</v>
      </c>
      <c r="B41" t="s">
        <v>355</v>
      </c>
      <c r="C41" t="s">
        <v>99</v>
      </c>
      <c r="D41" t="s">
        <v>122</v>
      </c>
      <c r="E41" t="s">
        <v>356</v>
      </c>
      <c r="F41" t="s">
        <v>126</v>
      </c>
      <c r="G41" t="s">
        <v>101</v>
      </c>
      <c r="H41" s="65">
        <v>175000</v>
      </c>
      <c r="I41" s="65">
        <v>91.8</v>
      </c>
      <c r="J41" s="65">
        <v>0</v>
      </c>
      <c r="K41" s="65">
        <v>160.65</v>
      </c>
      <c r="L41" s="66">
        <v>1.4E-3</v>
      </c>
      <c r="M41" s="66">
        <v>4.0000000000000002E-4</v>
      </c>
      <c r="N41" s="66">
        <v>2.0000000000000001E-4</v>
      </c>
    </row>
    <row r="42" spans="1:14">
      <c r="A42" t="s">
        <v>357</v>
      </c>
      <c r="B42" t="s">
        <v>358</v>
      </c>
      <c r="C42" t="s">
        <v>99</v>
      </c>
      <c r="D42" t="s">
        <v>122</v>
      </c>
      <c r="E42" t="s">
        <v>359</v>
      </c>
      <c r="F42" t="s">
        <v>126</v>
      </c>
      <c r="G42" t="s">
        <v>101</v>
      </c>
      <c r="H42" s="65">
        <v>126000</v>
      </c>
      <c r="I42" s="65">
        <v>388.8</v>
      </c>
      <c r="J42" s="65">
        <v>0</v>
      </c>
      <c r="K42" s="65">
        <v>489.88799999999998</v>
      </c>
      <c r="L42" s="66">
        <v>1.5E-3</v>
      </c>
      <c r="M42" s="66">
        <v>1.2999999999999999E-3</v>
      </c>
      <c r="N42" s="66">
        <v>5.9999999999999995E-4</v>
      </c>
    </row>
    <row r="43" spans="1:14">
      <c r="A43" t="s">
        <v>360</v>
      </c>
      <c r="B43" t="s">
        <v>361</v>
      </c>
      <c r="C43" t="s">
        <v>99</v>
      </c>
      <c r="D43" t="s">
        <v>122</v>
      </c>
      <c r="E43" t="s">
        <v>362</v>
      </c>
      <c r="F43" t="s">
        <v>127</v>
      </c>
      <c r="G43" t="s">
        <v>101</v>
      </c>
      <c r="H43" s="65">
        <v>69371</v>
      </c>
      <c r="I43" s="65">
        <v>1750</v>
      </c>
      <c r="J43" s="65">
        <v>27.539190000000001</v>
      </c>
      <c r="K43" s="65">
        <v>1241.53169</v>
      </c>
      <c r="L43" s="66">
        <v>2.0999999999999999E-3</v>
      </c>
      <c r="M43" s="66">
        <v>3.2000000000000002E-3</v>
      </c>
      <c r="N43" s="66">
        <v>1.4E-3</v>
      </c>
    </row>
    <row r="44" spans="1:14">
      <c r="A44" t="s">
        <v>363</v>
      </c>
      <c r="B44" t="s">
        <v>364</v>
      </c>
      <c r="C44" t="s">
        <v>99</v>
      </c>
      <c r="D44" t="s">
        <v>122</v>
      </c>
      <c r="E44" t="s">
        <v>365</v>
      </c>
      <c r="F44" t="s">
        <v>127</v>
      </c>
      <c r="G44" t="s">
        <v>101</v>
      </c>
      <c r="H44" s="65">
        <v>16000</v>
      </c>
      <c r="I44" s="65">
        <v>3314</v>
      </c>
      <c r="J44" s="65">
        <v>4.8731200000000001</v>
      </c>
      <c r="K44" s="65">
        <v>535.11311999999998</v>
      </c>
      <c r="L44" s="66">
        <v>4.0000000000000002E-4</v>
      </c>
      <c r="M44" s="66">
        <v>1.4E-3</v>
      </c>
      <c r="N44" s="66">
        <v>5.9999999999999995E-4</v>
      </c>
    </row>
    <row r="45" spans="1:14">
      <c r="A45" s="67" t="s">
        <v>366</v>
      </c>
      <c r="D45" s="14"/>
      <c r="E45" s="14"/>
      <c r="F45" s="14"/>
      <c r="H45" s="69">
        <v>0</v>
      </c>
      <c r="J45" s="69">
        <v>0</v>
      </c>
      <c r="K45" s="69">
        <v>0</v>
      </c>
      <c r="M45" s="68">
        <v>0</v>
      </c>
      <c r="N45" s="68">
        <v>0</v>
      </c>
    </row>
    <row r="46" spans="1:14">
      <c r="A46" t="s">
        <v>222</v>
      </c>
      <c r="B46" t="s">
        <v>222</v>
      </c>
      <c r="D46" s="14"/>
      <c r="E46" s="14"/>
      <c r="F46" t="s">
        <v>222</v>
      </c>
      <c r="G46" t="s">
        <v>222</v>
      </c>
      <c r="H46" s="65">
        <v>0</v>
      </c>
      <c r="I46" s="65">
        <v>0</v>
      </c>
      <c r="K46" s="65">
        <v>0</v>
      </c>
      <c r="L46" s="66">
        <v>0</v>
      </c>
      <c r="M46" s="66">
        <v>0</v>
      </c>
      <c r="N46" s="66">
        <v>0</v>
      </c>
    </row>
    <row r="47" spans="1:14">
      <c r="A47" s="67" t="s">
        <v>227</v>
      </c>
      <c r="D47" s="14"/>
      <c r="E47" s="14"/>
      <c r="F47" s="14"/>
      <c r="H47" s="69">
        <v>831754</v>
      </c>
      <c r="J47" s="69">
        <v>146.44072750000001</v>
      </c>
      <c r="K47" s="69">
        <v>238788.42099845599</v>
      </c>
      <c r="M47" s="68">
        <v>0.61860000000000004</v>
      </c>
      <c r="N47" s="68">
        <v>0.27689999999999998</v>
      </c>
    </row>
    <row r="48" spans="1:14">
      <c r="A48" s="67" t="s">
        <v>255</v>
      </c>
      <c r="D48" s="14"/>
      <c r="E48" s="14"/>
      <c r="F48" s="14"/>
      <c r="H48" s="69">
        <v>27825</v>
      </c>
      <c r="J48" s="69">
        <v>0</v>
      </c>
      <c r="K48" s="69">
        <v>15041.424117500001</v>
      </c>
      <c r="M48" s="68">
        <v>3.9E-2</v>
      </c>
      <c r="N48" s="68">
        <v>1.7399999999999999E-2</v>
      </c>
    </row>
    <row r="49" spans="1:14">
      <c r="A49" t="s">
        <v>367</v>
      </c>
      <c r="B49" t="s">
        <v>368</v>
      </c>
      <c r="C49" t="s">
        <v>369</v>
      </c>
      <c r="D49" t="s">
        <v>370</v>
      </c>
      <c r="E49" t="s">
        <v>371</v>
      </c>
      <c r="F49" t="s">
        <v>372</v>
      </c>
      <c r="G49" t="s">
        <v>105</v>
      </c>
      <c r="H49" s="65">
        <v>19450</v>
      </c>
      <c r="I49" s="65">
        <v>13291</v>
      </c>
      <c r="J49" s="65">
        <v>0</v>
      </c>
      <c r="K49" s="65">
        <v>8311.0948924999993</v>
      </c>
      <c r="L49" s="66">
        <v>1E-4</v>
      </c>
      <c r="M49" s="66">
        <v>2.1499999999999998E-2</v>
      </c>
      <c r="N49" s="66">
        <v>9.5999999999999992E-3</v>
      </c>
    </row>
    <row r="50" spans="1:14">
      <c r="A50" t="s">
        <v>373</v>
      </c>
      <c r="B50" t="s">
        <v>374</v>
      </c>
      <c r="C50" t="s">
        <v>375</v>
      </c>
      <c r="D50" t="s">
        <v>370</v>
      </c>
      <c r="E50" t="s">
        <v>376</v>
      </c>
      <c r="F50" t="s">
        <v>372</v>
      </c>
      <c r="G50" t="s">
        <v>105</v>
      </c>
      <c r="H50" s="65">
        <v>8375</v>
      </c>
      <c r="I50" s="65">
        <v>24996</v>
      </c>
      <c r="J50" s="65">
        <v>0</v>
      </c>
      <c r="K50" s="65">
        <v>6730.3292250000004</v>
      </c>
      <c r="L50" s="66">
        <v>2.0000000000000001E-4</v>
      </c>
      <c r="M50" s="66">
        <v>1.7399999999999999E-2</v>
      </c>
      <c r="N50" s="66">
        <v>7.7999999999999996E-3</v>
      </c>
    </row>
    <row r="51" spans="1:14">
      <c r="A51" s="67" t="s">
        <v>256</v>
      </c>
      <c r="D51" s="14"/>
      <c r="E51" s="14"/>
      <c r="F51" s="14"/>
      <c r="H51" s="69">
        <v>803929</v>
      </c>
      <c r="J51" s="69">
        <v>146.44072750000001</v>
      </c>
      <c r="K51" s="69">
        <v>223746.99688095599</v>
      </c>
      <c r="M51" s="68">
        <v>0.5796</v>
      </c>
      <c r="N51" s="68">
        <v>0.25950000000000001</v>
      </c>
    </row>
    <row r="52" spans="1:14">
      <c r="A52" t="s">
        <v>377</v>
      </c>
      <c r="B52" t="s">
        <v>378</v>
      </c>
      <c r="C52" t="s">
        <v>369</v>
      </c>
      <c r="D52" t="s">
        <v>370</v>
      </c>
      <c r="E52" t="s">
        <v>379</v>
      </c>
      <c r="F52" t="s">
        <v>380</v>
      </c>
      <c r="G52" t="s">
        <v>105</v>
      </c>
      <c r="H52" s="65">
        <v>19725</v>
      </c>
      <c r="I52" s="65">
        <v>14415</v>
      </c>
      <c r="J52" s="65">
        <v>33.636937500000002</v>
      </c>
      <c r="K52" s="65">
        <v>9175.0353187500004</v>
      </c>
      <c r="L52" s="66">
        <v>0</v>
      </c>
      <c r="M52" s="66">
        <v>2.3800000000000002E-2</v>
      </c>
      <c r="N52" s="66">
        <v>1.06E-2</v>
      </c>
    </row>
    <row r="53" spans="1:14">
      <c r="A53" t="s">
        <v>381</v>
      </c>
      <c r="B53" t="s">
        <v>382</v>
      </c>
      <c r="C53" t="s">
        <v>122</v>
      </c>
      <c r="D53" t="s">
        <v>370</v>
      </c>
      <c r="E53" t="s">
        <v>383</v>
      </c>
      <c r="F53" t="s">
        <v>384</v>
      </c>
      <c r="G53" t="s">
        <v>109</v>
      </c>
      <c r="H53" s="65">
        <v>26675</v>
      </c>
      <c r="I53" s="65">
        <v>5376</v>
      </c>
      <c r="J53" s="65">
        <v>0</v>
      </c>
      <c r="K53" s="65">
        <v>5656.0287168000004</v>
      </c>
      <c r="L53" s="66">
        <v>0</v>
      </c>
      <c r="M53" s="66">
        <v>1.47E-2</v>
      </c>
      <c r="N53" s="66">
        <v>6.6E-3</v>
      </c>
    </row>
    <row r="54" spans="1:14">
      <c r="A54" t="s">
        <v>385</v>
      </c>
      <c r="B54" t="s">
        <v>386</v>
      </c>
      <c r="C54" t="s">
        <v>122</v>
      </c>
      <c r="D54" t="s">
        <v>370</v>
      </c>
      <c r="E54" t="s">
        <v>387</v>
      </c>
      <c r="F54" t="s">
        <v>384</v>
      </c>
      <c r="G54" t="s">
        <v>109</v>
      </c>
      <c r="H54" s="65">
        <v>19300</v>
      </c>
      <c r="I54" s="65">
        <v>4956.5</v>
      </c>
      <c r="J54" s="65">
        <v>0</v>
      </c>
      <c r="K54" s="65">
        <v>3772.9438084499998</v>
      </c>
      <c r="L54" s="66">
        <v>0</v>
      </c>
      <c r="M54" s="66">
        <v>9.7999999999999997E-3</v>
      </c>
      <c r="N54" s="66">
        <v>4.4000000000000003E-3</v>
      </c>
    </row>
    <row r="55" spans="1:14">
      <c r="A55" t="s">
        <v>388</v>
      </c>
      <c r="B55" t="s">
        <v>389</v>
      </c>
      <c r="C55" t="s">
        <v>369</v>
      </c>
      <c r="D55" t="s">
        <v>370</v>
      </c>
      <c r="E55" t="s">
        <v>390</v>
      </c>
      <c r="F55" t="s">
        <v>384</v>
      </c>
      <c r="G55" t="s">
        <v>105</v>
      </c>
      <c r="H55" s="65">
        <v>11125</v>
      </c>
      <c r="I55" s="65">
        <v>21873</v>
      </c>
      <c r="J55" s="65">
        <v>0</v>
      </c>
      <c r="K55" s="65">
        <v>7823.2885687500002</v>
      </c>
      <c r="L55" s="66">
        <v>0</v>
      </c>
      <c r="M55" s="66">
        <v>2.0299999999999999E-2</v>
      </c>
      <c r="N55" s="66">
        <v>9.1000000000000004E-3</v>
      </c>
    </row>
    <row r="56" spans="1:14">
      <c r="A56" t="s">
        <v>391</v>
      </c>
      <c r="B56" t="s">
        <v>392</v>
      </c>
      <c r="C56" t="s">
        <v>369</v>
      </c>
      <c r="D56" t="s">
        <v>370</v>
      </c>
      <c r="E56" t="s">
        <v>393</v>
      </c>
      <c r="F56" t="s">
        <v>394</v>
      </c>
      <c r="G56" t="s">
        <v>105</v>
      </c>
      <c r="H56" s="65">
        <v>2525</v>
      </c>
      <c r="I56" s="65">
        <v>72154</v>
      </c>
      <c r="J56" s="65">
        <v>0</v>
      </c>
      <c r="K56" s="65">
        <v>5857.3715275000004</v>
      </c>
      <c r="L56" s="66">
        <v>0</v>
      </c>
      <c r="M56" s="66">
        <v>1.52E-2</v>
      </c>
      <c r="N56" s="66">
        <v>6.7999999999999996E-3</v>
      </c>
    </row>
    <row r="57" spans="1:14">
      <c r="A57" t="s">
        <v>395</v>
      </c>
      <c r="B57" t="s">
        <v>396</v>
      </c>
      <c r="C57" t="s">
        <v>369</v>
      </c>
      <c r="D57" t="s">
        <v>370</v>
      </c>
      <c r="E57" t="s">
        <v>397</v>
      </c>
      <c r="F57" t="s">
        <v>394</v>
      </c>
      <c r="G57" t="s">
        <v>105</v>
      </c>
      <c r="H57" s="65">
        <v>6925</v>
      </c>
      <c r="I57" s="65">
        <v>35694</v>
      </c>
      <c r="J57" s="65">
        <v>0</v>
      </c>
      <c r="K57" s="65">
        <v>7946.8675425000001</v>
      </c>
      <c r="L57" s="66">
        <v>0</v>
      </c>
      <c r="M57" s="66">
        <v>2.06E-2</v>
      </c>
      <c r="N57" s="66">
        <v>9.1999999999999998E-3</v>
      </c>
    </row>
    <row r="58" spans="1:14">
      <c r="A58" t="s">
        <v>398</v>
      </c>
      <c r="B58" t="s">
        <v>399</v>
      </c>
      <c r="C58" t="s">
        <v>369</v>
      </c>
      <c r="D58" t="s">
        <v>370</v>
      </c>
      <c r="E58" t="s">
        <v>400</v>
      </c>
      <c r="F58" t="s">
        <v>394</v>
      </c>
      <c r="G58" t="s">
        <v>105</v>
      </c>
      <c r="H58" s="65">
        <v>47500</v>
      </c>
      <c r="I58" s="65">
        <v>3471</v>
      </c>
      <c r="J58" s="65">
        <v>0</v>
      </c>
      <c r="K58" s="65">
        <v>5300.6508750000003</v>
      </c>
      <c r="L58" s="66">
        <v>1E-4</v>
      </c>
      <c r="M58" s="66">
        <v>1.37E-2</v>
      </c>
      <c r="N58" s="66">
        <v>6.1000000000000004E-3</v>
      </c>
    </row>
    <row r="59" spans="1:14">
      <c r="A59" t="s">
        <v>401</v>
      </c>
      <c r="B59" t="s">
        <v>402</v>
      </c>
      <c r="C59" t="s">
        <v>122</v>
      </c>
      <c r="D59" t="s">
        <v>370</v>
      </c>
      <c r="E59" t="s">
        <v>403</v>
      </c>
      <c r="F59" t="s">
        <v>404</v>
      </c>
      <c r="G59" t="s">
        <v>200</v>
      </c>
      <c r="H59" s="65">
        <v>94250</v>
      </c>
      <c r="I59" s="65">
        <v>19100</v>
      </c>
      <c r="J59" s="65">
        <v>0</v>
      </c>
      <c r="K59" s="65">
        <v>6781.2592249999998</v>
      </c>
      <c r="L59" s="66">
        <v>2.0000000000000001E-4</v>
      </c>
      <c r="M59" s="66">
        <v>1.7600000000000001E-2</v>
      </c>
      <c r="N59" s="66">
        <v>7.9000000000000008E-3</v>
      </c>
    </row>
    <row r="60" spans="1:14">
      <c r="A60" t="s">
        <v>405</v>
      </c>
      <c r="B60" t="s">
        <v>406</v>
      </c>
      <c r="C60" t="s">
        <v>122</v>
      </c>
      <c r="D60" t="s">
        <v>370</v>
      </c>
      <c r="E60" t="s">
        <v>407</v>
      </c>
      <c r="F60" t="s">
        <v>408</v>
      </c>
      <c r="G60" t="s">
        <v>199</v>
      </c>
      <c r="H60" s="65">
        <v>67000</v>
      </c>
      <c r="I60" s="65">
        <v>10426</v>
      </c>
      <c r="J60" s="65">
        <v>0</v>
      </c>
      <c r="K60" s="65">
        <v>25495.385915999999</v>
      </c>
      <c r="L60" s="66">
        <v>0</v>
      </c>
      <c r="M60" s="66">
        <v>6.6000000000000003E-2</v>
      </c>
      <c r="N60" s="66">
        <v>2.9600000000000001E-2</v>
      </c>
    </row>
    <row r="61" spans="1:14">
      <c r="A61" t="s">
        <v>409</v>
      </c>
      <c r="B61" t="s">
        <v>410</v>
      </c>
      <c r="C61" t="s">
        <v>369</v>
      </c>
      <c r="D61" t="s">
        <v>370</v>
      </c>
      <c r="E61" t="s">
        <v>411</v>
      </c>
      <c r="F61" t="s">
        <v>412</v>
      </c>
      <c r="G61" t="s">
        <v>105</v>
      </c>
      <c r="H61" s="65">
        <v>29000</v>
      </c>
      <c r="I61" s="65">
        <v>6003</v>
      </c>
      <c r="J61" s="65">
        <v>0</v>
      </c>
      <c r="K61" s="65">
        <v>5596.8970499999996</v>
      </c>
      <c r="L61" s="66">
        <v>0</v>
      </c>
      <c r="M61" s="66">
        <v>1.4500000000000001E-2</v>
      </c>
      <c r="N61" s="66">
        <v>6.4999999999999997E-3</v>
      </c>
    </row>
    <row r="62" spans="1:14">
      <c r="A62" t="s">
        <v>413</v>
      </c>
      <c r="B62" t="s">
        <v>414</v>
      </c>
      <c r="C62" t="s">
        <v>415</v>
      </c>
      <c r="D62" t="s">
        <v>370</v>
      </c>
      <c r="E62" t="s">
        <v>416</v>
      </c>
      <c r="F62" t="s">
        <v>417</v>
      </c>
      <c r="G62" t="s">
        <v>105</v>
      </c>
      <c r="H62" s="65">
        <v>2825</v>
      </c>
      <c r="I62" s="65">
        <v>182500</v>
      </c>
      <c r="J62" s="65">
        <v>0</v>
      </c>
      <c r="K62" s="65">
        <v>16575.334374999999</v>
      </c>
      <c r="L62" s="66">
        <v>0</v>
      </c>
      <c r="M62" s="66">
        <v>4.2900000000000001E-2</v>
      </c>
      <c r="N62" s="66">
        <v>1.9199999999999998E-2</v>
      </c>
    </row>
    <row r="63" spans="1:14">
      <c r="A63" t="s">
        <v>418</v>
      </c>
      <c r="B63" t="s">
        <v>419</v>
      </c>
      <c r="C63" t="s">
        <v>375</v>
      </c>
      <c r="D63" t="s">
        <v>370</v>
      </c>
      <c r="E63" t="s">
        <v>420</v>
      </c>
      <c r="F63" t="s">
        <v>421</v>
      </c>
      <c r="G63" t="s">
        <v>105</v>
      </c>
      <c r="H63" s="65">
        <v>8586</v>
      </c>
      <c r="I63" s="65">
        <v>398</v>
      </c>
      <c r="J63" s="65">
        <v>0</v>
      </c>
      <c r="K63" s="65">
        <v>109.8638802</v>
      </c>
      <c r="L63" s="66">
        <v>2.0000000000000001E-4</v>
      </c>
      <c r="M63" s="66">
        <v>2.9999999999999997E-4</v>
      </c>
      <c r="N63" s="66">
        <v>1E-4</v>
      </c>
    </row>
    <row r="64" spans="1:14">
      <c r="A64" t="s">
        <v>422</v>
      </c>
      <c r="B64" t="s">
        <v>423</v>
      </c>
      <c r="C64" t="s">
        <v>424</v>
      </c>
      <c r="D64" t="s">
        <v>370</v>
      </c>
      <c r="E64" t="s">
        <v>425</v>
      </c>
      <c r="F64" t="s">
        <v>421</v>
      </c>
      <c r="G64" t="s">
        <v>199</v>
      </c>
      <c r="H64" s="65">
        <v>8735</v>
      </c>
      <c r="I64" s="65">
        <v>30900</v>
      </c>
      <c r="J64" s="65">
        <v>0</v>
      </c>
      <c r="K64" s="65">
        <v>9851.2299270000003</v>
      </c>
      <c r="L64" s="66">
        <v>0</v>
      </c>
      <c r="M64" s="66">
        <v>2.5499999999999998E-2</v>
      </c>
      <c r="N64" s="66">
        <v>1.14E-2</v>
      </c>
    </row>
    <row r="65" spans="1:14">
      <c r="A65" t="s">
        <v>426</v>
      </c>
      <c r="B65" t="s">
        <v>427</v>
      </c>
      <c r="C65" t="s">
        <v>122</v>
      </c>
      <c r="D65" t="s">
        <v>370</v>
      </c>
      <c r="E65" t="s">
        <v>428</v>
      </c>
      <c r="F65" t="s">
        <v>429</v>
      </c>
      <c r="G65" t="s">
        <v>109</v>
      </c>
      <c r="H65" s="65">
        <v>172232</v>
      </c>
      <c r="I65" s="65">
        <v>250.5</v>
      </c>
      <c r="J65" s="65">
        <v>0</v>
      </c>
      <c r="K65" s="65">
        <v>1701.647079156</v>
      </c>
      <c r="L65" s="66">
        <v>4.0000000000000002E-4</v>
      </c>
      <c r="M65" s="66">
        <v>4.4000000000000003E-3</v>
      </c>
      <c r="N65" s="66">
        <v>2E-3</v>
      </c>
    </row>
    <row r="66" spans="1:14">
      <c r="A66" t="s">
        <v>430</v>
      </c>
      <c r="B66" t="s">
        <v>431</v>
      </c>
      <c r="C66" t="s">
        <v>369</v>
      </c>
      <c r="D66" t="s">
        <v>370</v>
      </c>
      <c r="E66" t="s">
        <v>432</v>
      </c>
      <c r="F66" t="s">
        <v>429</v>
      </c>
      <c r="G66" t="s">
        <v>105</v>
      </c>
      <c r="H66" s="65">
        <v>15300</v>
      </c>
      <c r="I66" s="65">
        <v>10585</v>
      </c>
      <c r="J66" s="65">
        <v>0</v>
      </c>
      <c r="K66" s="65">
        <v>5206.7085749999997</v>
      </c>
      <c r="L66" s="66">
        <v>5.9999999999999995E-4</v>
      </c>
      <c r="M66" s="66">
        <v>1.35E-2</v>
      </c>
      <c r="N66" s="66">
        <v>6.0000000000000001E-3</v>
      </c>
    </row>
    <row r="67" spans="1:14">
      <c r="A67" t="s">
        <v>433</v>
      </c>
      <c r="B67" t="s">
        <v>434</v>
      </c>
      <c r="C67" t="s">
        <v>369</v>
      </c>
      <c r="D67" t="s">
        <v>370</v>
      </c>
      <c r="E67" t="s">
        <v>435</v>
      </c>
      <c r="F67" t="s">
        <v>429</v>
      </c>
      <c r="G67" t="s">
        <v>105</v>
      </c>
      <c r="H67" s="65">
        <v>22500</v>
      </c>
      <c r="I67" s="65">
        <v>8528</v>
      </c>
      <c r="J67" s="65">
        <v>70.331630000000004</v>
      </c>
      <c r="K67" s="65">
        <v>6239.2736299999997</v>
      </c>
      <c r="L67" s="66">
        <v>1E-4</v>
      </c>
      <c r="M67" s="66">
        <v>1.6199999999999999E-2</v>
      </c>
      <c r="N67" s="66">
        <v>7.1999999999999998E-3</v>
      </c>
    </row>
    <row r="68" spans="1:14">
      <c r="A68" t="s">
        <v>436</v>
      </c>
      <c r="B68" t="s">
        <v>437</v>
      </c>
      <c r="C68" t="s">
        <v>369</v>
      </c>
      <c r="D68" t="s">
        <v>370</v>
      </c>
      <c r="E68" t="s">
        <v>438</v>
      </c>
      <c r="F68" t="s">
        <v>439</v>
      </c>
      <c r="G68" t="s">
        <v>105</v>
      </c>
      <c r="H68" s="65">
        <v>49500</v>
      </c>
      <c r="I68" s="65">
        <v>10904</v>
      </c>
      <c r="J68" s="65">
        <v>42.472160000000002</v>
      </c>
      <c r="K68" s="65">
        <v>17395.370360000001</v>
      </c>
      <c r="L68" s="66">
        <v>0</v>
      </c>
      <c r="M68" s="66">
        <v>4.5100000000000001E-2</v>
      </c>
      <c r="N68" s="66">
        <v>2.0199999999999999E-2</v>
      </c>
    </row>
    <row r="69" spans="1:14">
      <c r="A69" t="s">
        <v>440</v>
      </c>
      <c r="B69" t="s">
        <v>441</v>
      </c>
      <c r="C69" t="s">
        <v>375</v>
      </c>
      <c r="D69" t="s">
        <v>370</v>
      </c>
      <c r="E69" t="s">
        <v>442</v>
      </c>
      <c r="F69" t="s">
        <v>372</v>
      </c>
      <c r="G69" t="s">
        <v>105</v>
      </c>
      <c r="H69" s="65">
        <v>14815</v>
      </c>
      <c r="I69" s="65">
        <v>9285</v>
      </c>
      <c r="J69" s="65">
        <v>0</v>
      </c>
      <c r="K69" s="65">
        <v>4422.46639125</v>
      </c>
      <c r="L69" s="66">
        <v>0</v>
      </c>
      <c r="M69" s="66">
        <v>1.15E-2</v>
      </c>
      <c r="N69" s="66">
        <v>5.1000000000000004E-3</v>
      </c>
    </row>
    <row r="70" spans="1:14">
      <c r="A70" t="s">
        <v>443</v>
      </c>
      <c r="B70" t="s">
        <v>444</v>
      </c>
      <c r="C70" t="s">
        <v>369</v>
      </c>
      <c r="D70" t="s">
        <v>370</v>
      </c>
      <c r="E70" t="s">
        <v>445</v>
      </c>
      <c r="F70" t="s">
        <v>372</v>
      </c>
      <c r="G70" t="s">
        <v>105</v>
      </c>
      <c r="H70" s="65">
        <v>29250</v>
      </c>
      <c r="I70" s="65">
        <v>23273</v>
      </c>
      <c r="J70" s="65">
        <v>0</v>
      </c>
      <c r="K70" s="65">
        <v>21885.638287500002</v>
      </c>
      <c r="L70" s="66">
        <v>0</v>
      </c>
      <c r="M70" s="66">
        <v>5.67E-2</v>
      </c>
      <c r="N70" s="66">
        <v>2.5399999999999999E-2</v>
      </c>
    </row>
    <row r="71" spans="1:14">
      <c r="A71" t="s">
        <v>446</v>
      </c>
      <c r="B71" t="s">
        <v>447</v>
      </c>
      <c r="C71" t="s">
        <v>369</v>
      </c>
      <c r="D71" t="s">
        <v>370</v>
      </c>
      <c r="E71" t="s">
        <v>448</v>
      </c>
      <c r="F71" t="s">
        <v>372</v>
      </c>
      <c r="G71" t="s">
        <v>105</v>
      </c>
      <c r="H71" s="65">
        <v>9700</v>
      </c>
      <c r="I71" s="65">
        <v>14360</v>
      </c>
      <c r="J71" s="65">
        <v>0</v>
      </c>
      <c r="K71" s="65">
        <v>4478.2377999999999</v>
      </c>
      <c r="L71" s="66">
        <v>0</v>
      </c>
      <c r="M71" s="66">
        <v>1.1599999999999999E-2</v>
      </c>
      <c r="N71" s="66">
        <v>5.1999999999999998E-3</v>
      </c>
    </row>
    <row r="72" spans="1:14">
      <c r="A72" t="s">
        <v>449</v>
      </c>
      <c r="B72" t="s">
        <v>450</v>
      </c>
      <c r="C72" t="s">
        <v>122</v>
      </c>
      <c r="D72" t="s">
        <v>370</v>
      </c>
      <c r="E72" t="s">
        <v>451</v>
      </c>
      <c r="F72" t="s">
        <v>372</v>
      </c>
      <c r="G72" t="s">
        <v>201</v>
      </c>
      <c r="H72" s="65">
        <v>2300</v>
      </c>
      <c r="I72" s="65">
        <v>6583000</v>
      </c>
      <c r="J72" s="65">
        <v>0</v>
      </c>
      <c r="K72" s="65">
        <v>4722.5981190000002</v>
      </c>
      <c r="L72" s="66">
        <v>0</v>
      </c>
      <c r="M72" s="66">
        <v>1.2200000000000001E-2</v>
      </c>
      <c r="N72" s="66">
        <v>5.4999999999999997E-3</v>
      </c>
    </row>
    <row r="73" spans="1:14">
      <c r="A73" t="s">
        <v>452</v>
      </c>
      <c r="B73" t="s">
        <v>453</v>
      </c>
      <c r="C73" t="s">
        <v>375</v>
      </c>
      <c r="D73" t="s">
        <v>370</v>
      </c>
      <c r="E73" s="14"/>
      <c r="F73" t="s">
        <v>372</v>
      </c>
      <c r="G73" t="s">
        <v>105</v>
      </c>
      <c r="H73" s="65">
        <v>12125</v>
      </c>
      <c r="I73" s="65">
        <v>4546</v>
      </c>
      <c r="J73" s="65">
        <v>0</v>
      </c>
      <c r="K73" s="65">
        <v>1772.1160374999999</v>
      </c>
      <c r="L73" s="66">
        <v>0</v>
      </c>
      <c r="M73" s="66">
        <v>4.5999999999999999E-3</v>
      </c>
      <c r="N73" s="66">
        <v>2.0999999999999999E-3</v>
      </c>
    </row>
    <row r="74" spans="1:14">
      <c r="A74" t="s">
        <v>454</v>
      </c>
      <c r="B74" t="s">
        <v>455</v>
      </c>
      <c r="C74" t="s">
        <v>369</v>
      </c>
      <c r="D74" t="s">
        <v>370</v>
      </c>
      <c r="E74" t="s">
        <v>456</v>
      </c>
      <c r="F74" t="s">
        <v>372</v>
      </c>
      <c r="G74" t="s">
        <v>105</v>
      </c>
      <c r="H74" s="65">
        <v>12500</v>
      </c>
      <c r="I74" s="65">
        <v>35539</v>
      </c>
      <c r="J74" s="65">
        <v>0</v>
      </c>
      <c r="K74" s="65">
        <v>14282.235624999999</v>
      </c>
      <c r="L74" s="66">
        <v>1E-4</v>
      </c>
      <c r="M74" s="66">
        <v>3.6999999999999998E-2</v>
      </c>
      <c r="N74" s="66">
        <v>1.66E-2</v>
      </c>
    </row>
    <row r="75" spans="1:14">
      <c r="A75" t="s">
        <v>457</v>
      </c>
      <c r="B75" t="s">
        <v>458</v>
      </c>
      <c r="C75" t="s">
        <v>375</v>
      </c>
      <c r="D75" t="s">
        <v>370</v>
      </c>
      <c r="E75" t="s">
        <v>459</v>
      </c>
      <c r="F75" t="s">
        <v>372</v>
      </c>
      <c r="G75" t="s">
        <v>105</v>
      </c>
      <c r="H75" s="65">
        <v>3626</v>
      </c>
      <c r="I75" s="65">
        <v>20779</v>
      </c>
      <c r="J75" s="65">
        <v>0</v>
      </c>
      <c r="K75" s="65">
        <v>2422.3306260999998</v>
      </c>
      <c r="L75" s="66">
        <v>0</v>
      </c>
      <c r="M75" s="66">
        <v>6.3E-3</v>
      </c>
      <c r="N75" s="66">
        <v>2.8E-3</v>
      </c>
    </row>
    <row r="76" spans="1:14">
      <c r="A76" t="s">
        <v>460</v>
      </c>
      <c r="B76" t="s">
        <v>461</v>
      </c>
      <c r="C76" t="s">
        <v>369</v>
      </c>
      <c r="D76" t="s">
        <v>370</v>
      </c>
      <c r="E76" t="s">
        <v>462</v>
      </c>
      <c r="F76" t="s">
        <v>372</v>
      </c>
      <c r="G76" t="s">
        <v>202</v>
      </c>
      <c r="H76" s="65">
        <v>36000</v>
      </c>
      <c r="I76" s="65">
        <v>56400</v>
      </c>
      <c r="J76" s="65">
        <v>0</v>
      </c>
      <c r="K76" s="65">
        <v>8420.0687999999991</v>
      </c>
      <c r="L76" s="66">
        <v>0</v>
      </c>
      <c r="M76" s="66">
        <v>2.18E-2</v>
      </c>
      <c r="N76" s="66">
        <v>9.7999999999999997E-3</v>
      </c>
    </row>
    <row r="77" spans="1:14">
      <c r="A77" t="s">
        <v>463</v>
      </c>
      <c r="B77" t="s">
        <v>464</v>
      </c>
      <c r="C77" t="s">
        <v>369</v>
      </c>
      <c r="D77" t="s">
        <v>370</v>
      </c>
      <c r="E77" t="s">
        <v>465</v>
      </c>
      <c r="F77" t="s">
        <v>466</v>
      </c>
      <c r="G77" t="s">
        <v>105</v>
      </c>
      <c r="H77" s="65">
        <v>17660</v>
      </c>
      <c r="I77" s="65">
        <v>14853</v>
      </c>
      <c r="J77" s="65">
        <v>0</v>
      </c>
      <c r="K77" s="65">
        <v>8433.0729570000003</v>
      </c>
      <c r="L77" s="66">
        <v>1E-4</v>
      </c>
      <c r="M77" s="66">
        <v>2.18E-2</v>
      </c>
      <c r="N77" s="66">
        <v>9.7999999999999997E-3</v>
      </c>
    </row>
    <row r="78" spans="1:14">
      <c r="A78" t="s">
        <v>467</v>
      </c>
      <c r="B78" t="s">
        <v>468</v>
      </c>
      <c r="C78" t="s">
        <v>369</v>
      </c>
      <c r="D78" t="s">
        <v>370</v>
      </c>
      <c r="E78" t="s">
        <v>469</v>
      </c>
      <c r="F78" t="s">
        <v>466</v>
      </c>
      <c r="G78" t="s">
        <v>105</v>
      </c>
      <c r="H78" s="65">
        <v>15000</v>
      </c>
      <c r="I78" s="65">
        <v>10110</v>
      </c>
      <c r="J78" s="65">
        <v>0</v>
      </c>
      <c r="K78" s="65">
        <v>4875.5474999999997</v>
      </c>
      <c r="L78" s="66">
        <v>0</v>
      </c>
      <c r="M78" s="66">
        <v>1.26E-2</v>
      </c>
      <c r="N78" s="66">
        <v>5.7000000000000002E-3</v>
      </c>
    </row>
    <row r="79" spans="1:14">
      <c r="A79" t="s">
        <v>470</v>
      </c>
      <c r="B79" t="s">
        <v>471</v>
      </c>
      <c r="C79" t="s">
        <v>415</v>
      </c>
      <c r="D79" t="s">
        <v>370</v>
      </c>
      <c r="E79" t="s">
        <v>472</v>
      </c>
      <c r="F79" t="s">
        <v>126</v>
      </c>
      <c r="G79" t="s">
        <v>109</v>
      </c>
      <c r="H79" s="65">
        <v>47250</v>
      </c>
      <c r="I79" s="65">
        <v>4050</v>
      </c>
      <c r="J79" s="65">
        <v>0</v>
      </c>
      <c r="K79" s="65">
        <v>7547.5283625000002</v>
      </c>
      <c r="L79" s="66">
        <v>0</v>
      </c>
      <c r="M79" s="66">
        <v>1.9599999999999999E-2</v>
      </c>
      <c r="N79" s="66">
        <v>8.8000000000000005E-3</v>
      </c>
    </row>
    <row r="80" spans="1:14">
      <c r="A80" s="80" t="s">
        <v>229</v>
      </c>
      <c r="D80" s="14"/>
      <c r="E80" s="14"/>
      <c r="F80" s="14"/>
    </row>
    <row r="81" spans="1:6">
      <c r="A81" s="80" t="s">
        <v>249</v>
      </c>
      <c r="D81" s="14"/>
      <c r="E81" s="14"/>
      <c r="F81" s="14"/>
    </row>
    <row r="82" spans="1:6">
      <c r="A82" s="80" t="s">
        <v>250</v>
      </c>
      <c r="D82" s="14"/>
      <c r="E82" s="14"/>
      <c r="F82" s="14"/>
    </row>
    <row r="83" spans="1:6">
      <c r="A83" s="80" t="s">
        <v>251</v>
      </c>
      <c r="D83" s="14"/>
      <c r="E83" s="14"/>
      <c r="F83" s="14"/>
    </row>
    <row r="84" spans="1:6">
      <c r="A84" s="80" t="s">
        <v>252</v>
      </c>
      <c r="D84" s="14"/>
      <c r="E84" s="14"/>
      <c r="F84" s="14"/>
    </row>
    <row r="85" spans="1:6" hidden="1">
      <c r="D85" s="14"/>
      <c r="E85" s="14"/>
      <c r="F85" s="14"/>
    </row>
    <row r="86" spans="1:6" hidden="1">
      <c r="D86" s="14"/>
      <c r="E86" s="14"/>
      <c r="F86" s="14"/>
    </row>
    <row r="87" spans="1:6" hidden="1">
      <c r="D87" s="14"/>
      <c r="E87" s="14"/>
      <c r="F87" s="14"/>
    </row>
    <row r="88" spans="1:6" hidden="1">
      <c r="D88" s="14"/>
      <c r="E88" s="14"/>
      <c r="F88" s="14"/>
    </row>
    <row r="89" spans="1:6" hidden="1">
      <c r="D89" s="14"/>
      <c r="E89" s="14"/>
      <c r="F89" s="14"/>
    </row>
    <row r="90" spans="1:6" hidden="1">
      <c r="D90" s="14"/>
      <c r="E90" s="14"/>
      <c r="F90" s="14"/>
    </row>
    <row r="91" spans="1:6" hidden="1">
      <c r="D91" s="14"/>
      <c r="E91" s="14"/>
      <c r="F91" s="14"/>
    </row>
    <row r="92" spans="1:6" hidden="1">
      <c r="D92" s="14"/>
      <c r="E92" s="14"/>
      <c r="F92" s="14"/>
    </row>
    <row r="93" spans="1:6" hidden="1">
      <c r="D93" s="14"/>
      <c r="E93" s="14"/>
      <c r="F93" s="14"/>
    </row>
    <row r="94" spans="1:6" hidden="1">
      <c r="D94" s="14"/>
      <c r="E94" s="14"/>
      <c r="F94" s="14"/>
    </row>
    <row r="95" spans="1:6" hidden="1">
      <c r="D95" s="14"/>
      <c r="E95" s="14"/>
      <c r="F95" s="14"/>
    </row>
    <row r="96" spans="1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44.710937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193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8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2032650</v>
      </c>
      <c r="H10" s="7"/>
      <c r="I10" s="63">
        <v>0</v>
      </c>
      <c r="J10" s="63">
        <v>156900.8360025</v>
      </c>
      <c r="K10" s="7"/>
      <c r="L10" s="64">
        <v>1</v>
      </c>
      <c r="M10" s="64">
        <v>0.182</v>
      </c>
      <c r="N10" s="30"/>
      <c r="BG10" s="14"/>
      <c r="BH10" s="16"/>
      <c r="BJ10" s="14"/>
    </row>
    <row r="11" spans="1:62">
      <c r="A11" s="67" t="s">
        <v>203</v>
      </c>
      <c r="C11" s="14"/>
      <c r="D11" s="14"/>
      <c r="E11" s="14"/>
      <c r="F11" s="14"/>
      <c r="G11" s="69">
        <v>838000</v>
      </c>
      <c r="I11" s="69">
        <v>0</v>
      </c>
      <c r="J11" s="69">
        <v>47894.16</v>
      </c>
      <c r="L11" s="68">
        <v>0.30530000000000002</v>
      </c>
      <c r="M11" s="68">
        <v>5.5500000000000001E-2</v>
      </c>
    </row>
    <row r="12" spans="1:62">
      <c r="A12" s="67" t="s">
        <v>473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474</v>
      </c>
      <c r="C14" s="14"/>
      <c r="D14" s="14"/>
      <c r="E14" s="14"/>
      <c r="F14" s="14"/>
      <c r="G14" s="69">
        <v>838000</v>
      </c>
      <c r="I14" s="69">
        <v>0</v>
      </c>
      <c r="J14" s="69">
        <v>47894.16</v>
      </c>
      <c r="L14" s="68">
        <v>0.30530000000000002</v>
      </c>
      <c r="M14" s="68">
        <v>5.5500000000000001E-2</v>
      </c>
    </row>
    <row r="15" spans="1:62">
      <c r="A15" t="s">
        <v>475</v>
      </c>
      <c r="B15" t="s">
        <v>476</v>
      </c>
      <c r="C15" t="s">
        <v>99</v>
      </c>
      <c r="D15" t="s">
        <v>477</v>
      </c>
      <c r="E15" t="s">
        <v>478</v>
      </c>
      <c r="F15" t="s">
        <v>101</v>
      </c>
      <c r="G15" s="65">
        <v>754000</v>
      </c>
      <c r="H15" s="65">
        <v>5004</v>
      </c>
      <c r="I15" s="65">
        <v>0</v>
      </c>
      <c r="J15" s="65">
        <v>37730.160000000003</v>
      </c>
      <c r="K15" s="66">
        <v>3.09E-2</v>
      </c>
      <c r="L15" s="66">
        <v>0.24049999999999999</v>
      </c>
      <c r="M15" s="66">
        <v>4.3799999999999999E-2</v>
      </c>
    </row>
    <row r="16" spans="1:62">
      <c r="A16" t="s">
        <v>479</v>
      </c>
      <c r="B16" t="s">
        <v>480</v>
      </c>
      <c r="C16" t="s">
        <v>99</v>
      </c>
      <c r="D16" t="s">
        <v>481</v>
      </c>
      <c r="E16" t="s">
        <v>478</v>
      </c>
      <c r="F16" t="s">
        <v>101</v>
      </c>
      <c r="G16" s="65">
        <v>84000</v>
      </c>
      <c r="H16" s="65">
        <v>12100</v>
      </c>
      <c r="I16" s="65">
        <v>0</v>
      </c>
      <c r="J16" s="65">
        <v>10164</v>
      </c>
      <c r="K16" s="66">
        <v>2.3999999999999998E-3</v>
      </c>
      <c r="L16" s="66">
        <v>6.4799999999999996E-2</v>
      </c>
      <c r="M16" s="66">
        <v>1.18E-2</v>
      </c>
    </row>
    <row r="17" spans="1:13">
      <c r="A17" s="67" t="s">
        <v>482</v>
      </c>
      <c r="C17" s="14"/>
      <c r="D17" s="14"/>
      <c r="E17" s="14"/>
      <c r="F17" s="14"/>
      <c r="G17" s="69">
        <v>0</v>
      </c>
      <c r="I17" s="69">
        <v>0</v>
      </c>
      <c r="J17" s="69">
        <v>0</v>
      </c>
      <c r="L17" s="68">
        <v>0</v>
      </c>
      <c r="M17" s="68">
        <v>0</v>
      </c>
    </row>
    <row r="18" spans="1:13">
      <c r="A18" t="s">
        <v>222</v>
      </c>
      <c r="B18" t="s">
        <v>222</v>
      </c>
      <c r="C18" s="14"/>
      <c r="D18" s="14"/>
      <c r="E18" t="s">
        <v>222</v>
      </c>
      <c r="F18" t="s">
        <v>222</v>
      </c>
      <c r="G18" s="65">
        <v>0</v>
      </c>
      <c r="H18" s="65">
        <v>0</v>
      </c>
      <c r="J18" s="65">
        <v>0</v>
      </c>
      <c r="K18" s="66">
        <v>0</v>
      </c>
      <c r="L18" s="66">
        <v>0</v>
      </c>
      <c r="M18" s="66">
        <v>0</v>
      </c>
    </row>
    <row r="19" spans="1:13">
      <c r="A19" s="67" t="s">
        <v>483</v>
      </c>
      <c r="C19" s="14"/>
      <c r="D19" s="14"/>
      <c r="E19" s="14"/>
      <c r="F19" s="14"/>
      <c r="G19" s="69">
        <v>0</v>
      </c>
      <c r="I19" s="69">
        <v>0</v>
      </c>
      <c r="J19" s="69">
        <v>0</v>
      </c>
      <c r="L19" s="68">
        <v>0</v>
      </c>
      <c r="M19" s="68">
        <v>0</v>
      </c>
    </row>
    <row r="20" spans="1:13">
      <c r="A20" t="s">
        <v>222</v>
      </c>
      <c r="B20" t="s">
        <v>222</v>
      </c>
      <c r="C20" s="14"/>
      <c r="D20" s="14"/>
      <c r="E20" t="s">
        <v>222</v>
      </c>
      <c r="F20" t="s">
        <v>222</v>
      </c>
      <c r="G20" s="65">
        <v>0</v>
      </c>
      <c r="H20" s="65">
        <v>0</v>
      </c>
      <c r="J20" s="65">
        <v>0</v>
      </c>
      <c r="K20" s="66">
        <v>0</v>
      </c>
      <c r="L20" s="66">
        <v>0</v>
      </c>
      <c r="M20" s="66">
        <v>0</v>
      </c>
    </row>
    <row r="21" spans="1:13">
      <c r="A21" s="67" t="s">
        <v>262</v>
      </c>
      <c r="C21" s="14"/>
      <c r="D21" s="14"/>
      <c r="E21" s="14"/>
      <c r="F21" s="14"/>
      <c r="G21" s="69">
        <v>0</v>
      </c>
      <c r="I21" s="69">
        <v>0</v>
      </c>
      <c r="J21" s="69">
        <v>0</v>
      </c>
      <c r="L21" s="68">
        <v>0</v>
      </c>
      <c r="M21" s="68">
        <v>0</v>
      </c>
    </row>
    <row r="22" spans="1:13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G22" s="65">
        <v>0</v>
      </c>
      <c r="H22" s="65">
        <v>0</v>
      </c>
      <c r="J22" s="65">
        <v>0</v>
      </c>
      <c r="K22" s="66">
        <v>0</v>
      </c>
      <c r="L22" s="66">
        <v>0</v>
      </c>
      <c r="M22" s="66">
        <v>0</v>
      </c>
    </row>
    <row r="23" spans="1:13">
      <c r="A23" s="67" t="s">
        <v>484</v>
      </c>
      <c r="C23" s="14"/>
      <c r="D23" s="14"/>
      <c r="E23" s="14"/>
      <c r="F23" s="14"/>
      <c r="G23" s="69">
        <v>0</v>
      </c>
      <c r="I23" s="69">
        <v>0</v>
      </c>
      <c r="J23" s="69">
        <v>0</v>
      </c>
      <c r="L23" s="68">
        <v>0</v>
      </c>
      <c r="M23" s="68">
        <v>0</v>
      </c>
    </row>
    <row r="24" spans="1:13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G24" s="65">
        <v>0</v>
      </c>
      <c r="H24" s="65">
        <v>0</v>
      </c>
      <c r="J24" s="65">
        <v>0</v>
      </c>
      <c r="K24" s="66">
        <v>0</v>
      </c>
      <c r="L24" s="66">
        <v>0</v>
      </c>
      <c r="M24" s="66">
        <v>0</v>
      </c>
    </row>
    <row r="25" spans="1:13">
      <c r="A25" s="67" t="s">
        <v>227</v>
      </c>
      <c r="C25" s="14"/>
      <c r="D25" s="14"/>
      <c r="E25" s="14"/>
      <c r="F25" s="14"/>
      <c r="G25" s="69">
        <v>1194650</v>
      </c>
      <c r="I25" s="69">
        <v>0</v>
      </c>
      <c r="J25" s="69">
        <v>109006.6760025</v>
      </c>
      <c r="L25" s="68">
        <v>0.69469999999999998</v>
      </c>
      <c r="M25" s="68">
        <v>0.12640000000000001</v>
      </c>
    </row>
    <row r="26" spans="1:13">
      <c r="A26" s="67" t="s">
        <v>485</v>
      </c>
      <c r="C26" s="14"/>
      <c r="D26" s="14"/>
      <c r="E26" s="14"/>
      <c r="F26" s="14"/>
      <c r="G26" s="69">
        <v>1043650</v>
      </c>
      <c r="I26" s="69">
        <v>0</v>
      </c>
      <c r="J26" s="69">
        <v>101171.27090249999</v>
      </c>
      <c r="L26" s="68">
        <v>0.64480000000000004</v>
      </c>
      <c r="M26" s="68">
        <v>0.1173</v>
      </c>
    </row>
    <row r="27" spans="1:13">
      <c r="A27" t="s">
        <v>486</v>
      </c>
      <c r="B27" t="s">
        <v>487</v>
      </c>
      <c r="C27" t="s">
        <v>488</v>
      </c>
      <c r="D27" t="s">
        <v>489</v>
      </c>
      <c r="E27" t="s">
        <v>490</v>
      </c>
      <c r="F27" t="s">
        <v>105</v>
      </c>
      <c r="G27" s="65">
        <v>705500</v>
      </c>
      <c r="H27" s="65">
        <v>1868</v>
      </c>
      <c r="I27" s="65">
        <v>0</v>
      </c>
      <c r="J27" s="65">
        <v>42369.649100000002</v>
      </c>
      <c r="K27" s="66">
        <v>8.0000000000000002E-3</v>
      </c>
      <c r="L27" s="66">
        <v>0.27</v>
      </c>
      <c r="M27" s="66">
        <v>4.9099999999999998E-2</v>
      </c>
    </row>
    <row r="28" spans="1:13">
      <c r="A28" t="s">
        <v>491</v>
      </c>
      <c r="B28" t="s">
        <v>492</v>
      </c>
      <c r="C28" t="s">
        <v>369</v>
      </c>
      <c r="D28" t="s">
        <v>393</v>
      </c>
      <c r="E28" t="s">
        <v>478</v>
      </c>
      <c r="F28" t="s">
        <v>105</v>
      </c>
      <c r="G28" s="65">
        <v>115000</v>
      </c>
      <c r="H28" s="65">
        <v>8605</v>
      </c>
      <c r="I28" s="65">
        <v>0</v>
      </c>
      <c r="J28" s="65">
        <v>31814.83625</v>
      </c>
      <c r="K28" s="66">
        <v>1.2999999999999999E-3</v>
      </c>
      <c r="L28" s="66">
        <v>0.20280000000000001</v>
      </c>
      <c r="M28" s="66">
        <v>3.6900000000000002E-2</v>
      </c>
    </row>
    <row r="29" spans="1:13">
      <c r="A29" t="s">
        <v>493</v>
      </c>
      <c r="B29" t="s">
        <v>494</v>
      </c>
      <c r="C29" t="s">
        <v>495</v>
      </c>
      <c r="D29" t="s">
        <v>496</v>
      </c>
      <c r="E29" t="s">
        <v>478</v>
      </c>
      <c r="F29" t="s">
        <v>105</v>
      </c>
      <c r="G29" s="65">
        <v>210000</v>
      </c>
      <c r="H29" s="65">
        <v>1845</v>
      </c>
      <c r="I29" s="65">
        <v>0</v>
      </c>
      <c r="J29" s="65">
        <v>12456.5175</v>
      </c>
      <c r="K29" s="66">
        <v>4.5999999999999999E-3</v>
      </c>
      <c r="L29" s="66">
        <v>7.9399999999999998E-2</v>
      </c>
      <c r="M29" s="66">
        <v>1.44E-2</v>
      </c>
    </row>
    <row r="30" spans="1:13">
      <c r="A30" t="s">
        <v>497</v>
      </c>
      <c r="B30" t="s">
        <v>498</v>
      </c>
      <c r="C30" t="s">
        <v>369</v>
      </c>
      <c r="D30" t="s">
        <v>499</v>
      </c>
      <c r="E30" t="s">
        <v>478</v>
      </c>
      <c r="F30" t="s">
        <v>105</v>
      </c>
      <c r="G30" s="65">
        <v>13150</v>
      </c>
      <c r="H30" s="65">
        <v>34369</v>
      </c>
      <c r="I30" s="65">
        <v>0</v>
      </c>
      <c r="J30" s="65">
        <v>14530.2680525</v>
      </c>
      <c r="K30" s="66">
        <v>0</v>
      </c>
      <c r="L30" s="66">
        <v>9.2600000000000002E-2</v>
      </c>
      <c r="M30" s="66">
        <v>1.6899999999999998E-2</v>
      </c>
    </row>
    <row r="31" spans="1:13">
      <c r="A31" s="67" t="s">
        <v>500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222</v>
      </c>
      <c r="B32" t="s">
        <v>222</v>
      </c>
      <c r="C32" s="14"/>
      <c r="D32" s="14"/>
      <c r="E32" t="s">
        <v>222</v>
      </c>
      <c r="F32" t="s">
        <v>222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13">
      <c r="A33" s="67" t="s">
        <v>262</v>
      </c>
      <c r="C33" s="14"/>
      <c r="D33" s="14"/>
      <c r="E33" s="14"/>
      <c r="F33" s="14"/>
      <c r="G33" s="69">
        <v>151000</v>
      </c>
      <c r="I33" s="69">
        <v>0</v>
      </c>
      <c r="J33" s="69">
        <v>7835.4050999999999</v>
      </c>
      <c r="L33" s="68">
        <v>4.99E-2</v>
      </c>
      <c r="M33" s="68">
        <v>9.1000000000000004E-3</v>
      </c>
    </row>
    <row r="34" spans="1:13">
      <c r="A34" t="s">
        <v>501</v>
      </c>
      <c r="B34" t="s">
        <v>502</v>
      </c>
      <c r="C34" t="s">
        <v>369</v>
      </c>
      <c r="D34" t="s">
        <v>496</v>
      </c>
      <c r="E34" t="s">
        <v>490</v>
      </c>
      <c r="F34" t="s">
        <v>105</v>
      </c>
      <c r="G34" s="65">
        <v>151000</v>
      </c>
      <c r="H34" s="65">
        <v>1614</v>
      </c>
      <c r="I34" s="65">
        <v>0</v>
      </c>
      <c r="J34" s="65">
        <v>7835.4050999999999</v>
      </c>
      <c r="K34" s="66">
        <v>2.8999999999999998E-3</v>
      </c>
      <c r="L34" s="66">
        <v>4.99E-2</v>
      </c>
      <c r="M34" s="66">
        <v>9.1000000000000004E-3</v>
      </c>
    </row>
    <row r="35" spans="1:13">
      <c r="A35" s="67" t="s">
        <v>484</v>
      </c>
      <c r="C35" s="14"/>
      <c r="D35" s="14"/>
      <c r="E35" s="14"/>
      <c r="F35" s="14"/>
      <c r="G35" s="69">
        <v>0</v>
      </c>
      <c r="I35" s="69">
        <v>0</v>
      </c>
      <c r="J35" s="69">
        <v>0</v>
      </c>
      <c r="L35" s="68">
        <v>0</v>
      </c>
      <c r="M35" s="68">
        <v>0</v>
      </c>
    </row>
    <row r="36" spans="1:13">
      <c r="A36" t="s">
        <v>222</v>
      </c>
      <c r="B36" t="s">
        <v>222</v>
      </c>
      <c r="C36" s="14"/>
      <c r="D36" s="14"/>
      <c r="E36" t="s">
        <v>222</v>
      </c>
      <c r="F36" t="s">
        <v>222</v>
      </c>
      <c r="G36" s="65">
        <v>0</v>
      </c>
      <c r="H36" s="65">
        <v>0</v>
      </c>
      <c r="J36" s="65">
        <v>0</v>
      </c>
      <c r="K36" s="66">
        <v>0</v>
      </c>
      <c r="L36" s="66">
        <v>0</v>
      </c>
      <c r="M36" s="66">
        <v>0</v>
      </c>
    </row>
    <row r="37" spans="1:13">
      <c r="A37" s="80" t="s">
        <v>229</v>
      </c>
      <c r="C37" s="14"/>
      <c r="D37" s="14"/>
      <c r="E37" s="14"/>
      <c r="F37" s="14"/>
    </row>
    <row r="38" spans="1:13">
      <c r="A38" s="80" t="s">
        <v>249</v>
      </c>
      <c r="C38" s="14"/>
      <c r="D38" s="14"/>
      <c r="E38" s="14"/>
      <c r="F38" s="14"/>
    </row>
    <row r="39" spans="1:13">
      <c r="A39" s="80" t="s">
        <v>250</v>
      </c>
      <c r="C39" s="14"/>
      <c r="D39" s="14"/>
      <c r="E39" s="14"/>
      <c r="F39" s="14"/>
    </row>
    <row r="40" spans="1:13">
      <c r="A40" s="80" t="s">
        <v>251</v>
      </c>
      <c r="C40" s="14"/>
      <c r="D40" s="14"/>
      <c r="E40" s="14"/>
      <c r="F40" s="14"/>
    </row>
    <row r="41" spans="1:13">
      <c r="A41" s="80" t="s">
        <v>252</v>
      </c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I8:I1048576 J7:M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O3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8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599874.26</v>
      </c>
      <c r="J10" s="7"/>
      <c r="K10" s="63">
        <v>79554.946911672538</v>
      </c>
      <c r="L10" s="7"/>
      <c r="M10" s="64">
        <v>1</v>
      </c>
      <c r="N10" s="64">
        <v>9.2299999999999993E-2</v>
      </c>
      <c r="O10" s="30"/>
      <c r="BF10" s="14"/>
      <c r="BG10" s="16"/>
      <c r="BH10" s="14"/>
      <c r="BL10" s="14"/>
    </row>
    <row r="11" spans="1:64">
      <c r="A11" s="67" t="s">
        <v>203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503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H13" t="s">
        <v>222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504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H15" t="s">
        <v>222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H17" t="s">
        <v>222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262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H19" t="s">
        <v>222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227</v>
      </c>
      <c r="B20" s="14"/>
      <c r="C20" s="14"/>
      <c r="D20" s="14"/>
      <c r="I20" s="69">
        <v>599874.26</v>
      </c>
      <c r="K20" s="69">
        <v>79554.946911672538</v>
      </c>
      <c r="M20" s="68">
        <v>1</v>
      </c>
      <c r="N20" s="68">
        <v>9.2299999999999993E-2</v>
      </c>
    </row>
    <row r="21" spans="1:14">
      <c r="A21" s="67" t="s">
        <v>503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H22" t="s">
        <v>222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504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H24" t="s">
        <v>222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599874.26</v>
      </c>
      <c r="K25" s="69">
        <v>79554.946911672538</v>
      </c>
      <c r="M25" s="68">
        <v>1</v>
      </c>
      <c r="N25" s="68">
        <v>9.2299999999999993E-2</v>
      </c>
    </row>
    <row r="26" spans="1:14">
      <c r="A26" t="s">
        <v>505</v>
      </c>
      <c r="B26" t="s">
        <v>506</v>
      </c>
      <c r="C26" t="s">
        <v>122</v>
      </c>
      <c r="D26" t="s">
        <v>507</v>
      </c>
      <c r="E26" t="s">
        <v>490</v>
      </c>
      <c r="F26" t="s">
        <v>222</v>
      </c>
      <c r="G26" t="s">
        <v>260</v>
      </c>
      <c r="H26" t="s">
        <v>105</v>
      </c>
      <c r="I26" s="65">
        <v>37000</v>
      </c>
      <c r="J26" s="65">
        <v>3577</v>
      </c>
      <c r="K26" s="65">
        <v>4255.0203499999998</v>
      </c>
      <c r="L26" s="66">
        <v>3.5000000000000001E-3</v>
      </c>
      <c r="M26" s="66">
        <v>5.3499999999999999E-2</v>
      </c>
      <c r="N26" s="66">
        <v>4.8999999999999998E-3</v>
      </c>
    </row>
    <row r="27" spans="1:14">
      <c r="A27" t="s">
        <v>508</v>
      </c>
      <c r="B27" t="s">
        <v>509</v>
      </c>
      <c r="C27" t="s">
        <v>122</v>
      </c>
      <c r="D27" t="s">
        <v>510</v>
      </c>
      <c r="E27" t="s">
        <v>394</v>
      </c>
      <c r="F27" t="s">
        <v>222</v>
      </c>
      <c r="G27" t="s">
        <v>260</v>
      </c>
      <c r="H27" t="s">
        <v>105</v>
      </c>
      <c r="I27" s="65">
        <v>860</v>
      </c>
      <c r="J27" s="65">
        <v>169877</v>
      </c>
      <c r="K27" s="65">
        <v>4696.9291730000004</v>
      </c>
      <c r="L27" s="66">
        <v>0</v>
      </c>
      <c r="M27" s="66">
        <v>5.8999999999999997E-2</v>
      </c>
      <c r="N27" s="66">
        <v>5.4000000000000003E-3</v>
      </c>
    </row>
    <row r="28" spans="1:14">
      <c r="A28" t="s">
        <v>511</v>
      </c>
      <c r="B28" t="s">
        <v>512</v>
      </c>
      <c r="C28" t="s">
        <v>122</v>
      </c>
      <c r="D28" t="s">
        <v>513</v>
      </c>
      <c r="E28" t="s">
        <v>490</v>
      </c>
      <c r="F28" t="s">
        <v>222</v>
      </c>
      <c r="G28" t="s">
        <v>260</v>
      </c>
      <c r="H28" t="s">
        <v>109</v>
      </c>
      <c r="I28" s="65">
        <v>43750</v>
      </c>
      <c r="J28" s="65">
        <v>5118</v>
      </c>
      <c r="K28" s="65">
        <v>8831.3329125</v>
      </c>
      <c r="L28" s="66">
        <v>2.7000000000000001E-3</v>
      </c>
      <c r="M28" s="66">
        <v>0.111</v>
      </c>
      <c r="N28" s="66">
        <v>1.0200000000000001E-2</v>
      </c>
    </row>
    <row r="29" spans="1:14">
      <c r="A29" t="s">
        <v>514</v>
      </c>
      <c r="B29" t="s">
        <v>515</v>
      </c>
      <c r="C29" t="s">
        <v>122</v>
      </c>
      <c r="D29" t="s">
        <v>513</v>
      </c>
      <c r="E29" t="s">
        <v>490</v>
      </c>
      <c r="F29" t="s">
        <v>222</v>
      </c>
      <c r="G29" t="s">
        <v>260</v>
      </c>
      <c r="H29" t="s">
        <v>201</v>
      </c>
      <c r="I29" s="65">
        <v>66500</v>
      </c>
      <c r="J29" s="65">
        <v>197100</v>
      </c>
      <c r="K29" s="65">
        <v>4088.2511565</v>
      </c>
      <c r="L29" s="66">
        <v>5.0000000000000001E-4</v>
      </c>
      <c r="M29" s="66">
        <v>5.1400000000000001E-2</v>
      </c>
      <c r="N29" s="66">
        <v>4.7000000000000002E-3</v>
      </c>
    </row>
    <row r="30" spans="1:14">
      <c r="A30" t="s">
        <v>516</v>
      </c>
      <c r="B30" t="s">
        <v>517</v>
      </c>
      <c r="C30" t="s">
        <v>122</v>
      </c>
      <c r="D30" t="s">
        <v>518</v>
      </c>
      <c r="E30" t="s">
        <v>490</v>
      </c>
      <c r="F30" t="s">
        <v>222</v>
      </c>
      <c r="G30" t="s">
        <v>260</v>
      </c>
      <c r="H30" t="s">
        <v>105</v>
      </c>
      <c r="I30" s="65">
        <v>1100</v>
      </c>
      <c r="J30" s="65">
        <v>185550</v>
      </c>
      <c r="K30" s="65">
        <v>6561.9757499999996</v>
      </c>
      <c r="L30" s="66">
        <v>4.0000000000000001E-3</v>
      </c>
      <c r="M30" s="66">
        <v>8.2500000000000004E-2</v>
      </c>
      <c r="N30" s="66">
        <v>7.6E-3</v>
      </c>
    </row>
    <row r="31" spans="1:14">
      <c r="A31" t="s">
        <v>519</v>
      </c>
      <c r="B31" t="s">
        <v>520</v>
      </c>
      <c r="C31" t="s">
        <v>369</v>
      </c>
      <c r="D31" t="s">
        <v>521</v>
      </c>
      <c r="E31" t="s">
        <v>421</v>
      </c>
      <c r="F31" t="s">
        <v>222</v>
      </c>
      <c r="G31" t="s">
        <v>260</v>
      </c>
      <c r="H31" t="s">
        <v>199</v>
      </c>
      <c r="I31" s="65">
        <v>2525</v>
      </c>
      <c r="J31" s="65">
        <v>30500</v>
      </c>
      <c r="K31" s="65">
        <v>2810.8022249999999</v>
      </c>
      <c r="L31" s="66">
        <v>2.9999999999999997E-4</v>
      </c>
      <c r="M31" s="66">
        <v>3.5299999999999998E-2</v>
      </c>
      <c r="N31" s="66">
        <v>3.3E-3</v>
      </c>
    </row>
    <row r="32" spans="1:14">
      <c r="A32" t="s">
        <v>522</v>
      </c>
      <c r="B32" t="s">
        <v>523</v>
      </c>
      <c r="C32" t="s">
        <v>122</v>
      </c>
      <c r="D32" t="s">
        <v>524</v>
      </c>
      <c r="E32" t="s">
        <v>490</v>
      </c>
      <c r="F32" t="s">
        <v>222</v>
      </c>
      <c r="G32" t="s">
        <v>260</v>
      </c>
      <c r="H32" t="s">
        <v>105</v>
      </c>
      <c r="I32" s="65">
        <v>3550</v>
      </c>
      <c r="J32" s="65">
        <v>23546.15</v>
      </c>
      <c r="K32" s="65">
        <v>2687.3809648749998</v>
      </c>
      <c r="L32" s="66">
        <v>8.5000000000000006E-3</v>
      </c>
      <c r="M32" s="66">
        <v>3.3799999999999997E-2</v>
      </c>
      <c r="N32" s="66">
        <v>3.0999999999999999E-3</v>
      </c>
    </row>
    <row r="33" spans="1:14">
      <c r="A33" t="s">
        <v>525</v>
      </c>
      <c r="B33" t="s">
        <v>526</v>
      </c>
      <c r="C33" t="s">
        <v>122</v>
      </c>
      <c r="D33" t="s">
        <v>527</v>
      </c>
      <c r="E33" t="s">
        <v>490</v>
      </c>
      <c r="F33" t="s">
        <v>222</v>
      </c>
      <c r="G33" t="s">
        <v>260</v>
      </c>
      <c r="H33" t="s">
        <v>105</v>
      </c>
      <c r="I33" s="65">
        <v>132166.67000000001</v>
      </c>
      <c r="J33" s="65">
        <v>1854.1</v>
      </c>
      <c r="K33" s="65">
        <v>7878.36466453105</v>
      </c>
      <c r="L33" s="66">
        <v>0</v>
      </c>
      <c r="M33" s="66">
        <v>9.9000000000000005E-2</v>
      </c>
      <c r="N33" s="66">
        <v>9.1000000000000004E-3</v>
      </c>
    </row>
    <row r="34" spans="1:14">
      <c r="A34" t="s">
        <v>528</v>
      </c>
      <c r="B34" t="s">
        <v>529</v>
      </c>
      <c r="C34" t="s">
        <v>122</v>
      </c>
      <c r="D34" t="s">
        <v>530</v>
      </c>
      <c r="E34" t="s">
        <v>531</v>
      </c>
      <c r="F34" t="s">
        <v>222</v>
      </c>
      <c r="G34" t="s">
        <v>260</v>
      </c>
      <c r="H34" t="s">
        <v>112</v>
      </c>
      <c r="I34" s="65">
        <v>127500</v>
      </c>
      <c r="J34" s="65">
        <v>664.3</v>
      </c>
      <c r="K34" s="65">
        <v>3719.86244175</v>
      </c>
      <c r="L34" s="66">
        <v>6.9999999999999999E-4</v>
      </c>
      <c r="M34" s="66">
        <v>4.6800000000000001E-2</v>
      </c>
      <c r="N34" s="66">
        <v>4.3E-3</v>
      </c>
    </row>
    <row r="35" spans="1:14">
      <c r="A35" t="s">
        <v>532</v>
      </c>
      <c r="B35" t="s">
        <v>533</v>
      </c>
      <c r="C35" t="s">
        <v>122</v>
      </c>
      <c r="D35" t="s">
        <v>534</v>
      </c>
      <c r="E35" t="s">
        <v>490</v>
      </c>
      <c r="F35" t="s">
        <v>222</v>
      </c>
      <c r="G35" t="s">
        <v>260</v>
      </c>
      <c r="H35" t="s">
        <v>105</v>
      </c>
      <c r="I35" s="65">
        <v>27500</v>
      </c>
      <c r="J35" s="65">
        <v>13980.4</v>
      </c>
      <c r="K35" s="65">
        <v>12360.42115</v>
      </c>
      <c r="L35" s="66">
        <v>4.8999999999999998E-3</v>
      </c>
      <c r="M35" s="66">
        <v>0.15540000000000001</v>
      </c>
      <c r="N35" s="66">
        <v>1.43E-2</v>
      </c>
    </row>
    <row r="36" spans="1:14">
      <c r="A36" t="s">
        <v>535</v>
      </c>
      <c r="B36" t="s">
        <v>536</v>
      </c>
      <c r="C36" t="s">
        <v>122</v>
      </c>
      <c r="D36" t="s">
        <v>537</v>
      </c>
      <c r="E36" t="s">
        <v>490</v>
      </c>
      <c r="F36" t="s">
        <v>222</v>
      </c>
      <c r="G36" t="s">
        <v>260</v>
      </c>
      <c r="H36" t="s">
        <v>105</v>
      </c>
      <c r="I36" s="65">
        <v>85500</v>
      </c>
      <c r="J36" s="65">
        <v>1779.1</v>
      </c>
      <c r="K36" s="65">
        <v>4890.4345574999998</v>
      </c>
      <c r="L36" s="66">
        <v>6.7000000000000002E-3</v>
      </c>
      <c r="M36" s="66">
        <v>6.1499999999999999E-2</v>
      </c>
      <c r="N36" s="66">
        <v>5.7000000000000002E-3</v>
      </c>
    </row>
    <row r="37" spans="1:14">
      <c r="A37" t="s">
        <v>538</v>
      </c>
      <c r="B37" t="s">
        <v>539</v>
      </c>
      <c r="C37" t="s">
        <v>122</v>
      </c>
      <c r="D37" t="s">
        <v>540</v>
      </c>
      <c r="E37" t="s">
        <v>490</v>
      </c>
      <c r="F37" t="s">
        <v>222</v>
      </c>
      <c r="G37" t="s">
        <v>260</v>
      </c>
      <c r="H37" t="s">
        <v>109</v>
      </c>
      <c r="I37" s="65">
        <v>4250</v>
      </c>
      <c r="J37" s="65">
        <v>9496</v>
      </c>
      <c r="K37" s="65">
        <v>1591.7598780000001</v>
      </c>
      <c r="L37" s="66">
        <v>3.0000000000000001E-3</v>
      </c>
      <c r="M37" s="66">
        <v>0.02</v>
      </c>
      <c r="N37" s="66">
        <v>1.8E-3</v>
      </c>
    </row>
    <row r="38" spans="1:14">
      <c r="A38" t="s">
        <v>541</v>
      </c>
      <c r="B38" t="s">
        <v>542</v>
      </c>
      <c r="C38" t="s">
        <v>122</v>
      </c>
      <c r="D38" t="s">
        <v>543</v>
      </c>
      <c r="E38" t="s">
        <v>490</v>
      </c>
      <c r="F38" t="s">
        <v>222</v>
      </c>
      <c r="G38" t="s">
        <v>260</v>
      </c>
      <c r="H38" t="s">
        <v>105</v>
      </c>
      <c r="I38" s="65">
        <v>11975</v>
      </c>
      <c r="J38" s="65">
        <v>30927</v>
      </c>
      <c r="K38" s="65">
        <v>11906.779023749999</v>
      </c>
      <c r="L38" s="66">
        <v>2.3E-3</v>
      </c>
      <c r="M38" s="66">
        <v>0.1497</v>
      </c>
      <c r="N38" s="66">
        <v>1.38E-2</v>
      </c>
    </row>
    <row r="39" spans="1:14">
      <c r="A39" t="s">
        <v>544</v>
      </c>
      <c r="B39" t="s">
        <v>545</v>
      </c>
      <c r="C39" t="s">
        <v>122</v>
      </c>
      <c r="D39" t="s">
        <v>546</v>
      </c>
      <c r="E39" t="s">
        <v>490</v>
      </c>
      <c r="F39" t="s">
        <v>222</v>
      </c>
      <c r="G39" t="s">
        <v>260</v>
      </c>
      <c r="H39" t="s">
        <v>105</v>
      </c>
      <c r="I39" s="65">
        <v>55697.59</v>
      </c>
      <c r="J39" s="65">
        <v>1829.2699999999973</v>
      </c>
      <c r="K39" s="65">
        <v>3275.6326642664899</v>
      </c>
      <c r="L39" s="66">
        <v>2.3E-3</v>
      </c>
      <c r="M39" s="66">
        <v>4.1200000000000001E-2</v>
      </c>
      <c r="N39" s="66">
        <v>3.8E-3</v>
      </c>
    </row>
    <row r="40" spans="1:14">
      <c r="A40" s="67" t="s">
        <v>262</v>
      </c>
      <c r="B40" s="14"/>
      <c r="C40" s="14"/>
      <c r="D40" s="14"/>
      <c r="I40" s="69">
        <v>0</v>
      </c>
      <c r="K40" s="69">
        <v>0</v>
      </c>
      <c r="M40" s="68">
        <v>0</v>
      </c>
      <c r="N40" s="68">
        <v>0</v>
      </c>
    </row>
    <row r="41" spans="1:14">
      <c r="A41" t="s">
        <v>222</v>
      </c>
      <c r="B41" t="s">
        <v>222</v>
      </c>
      <c r="C41" s="14"/>
      <c r="D41" s="14"/>
      <c r="E41" t="s">
        <v>222</v>
      </c>
      <c r="F41" t="s">
        <v>222</v>
      </c>
      <c r="H41" t="s">
        <v>222</v>
      </c>
      <c r="I41" s="65">
        <v>0</v>
      </c>
      <c r="J41" s="65">
        <v>0</v>
      </c>
      <c r="K41" s="65">
        <v>0</v>
      </c>
      <c r="L41" s="66">
        <v>0</v>
      </c>
      <c r="M41" s="66">
        <v>0</v>
      </c>
      <c r="N41" s="66">
        <v>0</v>
      </c>
    </row>
    <row r="42" spans="1:14">
      <c r="A42" s="80" t="s">
        <v>229</v>
      </c>
      <c r="B42" s="14"/>
      <c r="C42" s="14"/>
      <c r="D42" s="14"/>
    </row>
    <row r="43" spans="1:14">
      <c r="A43" s="80" t="s">
        <v>249</v>
      </c>
      <c r="B43" s="14"/>
      <c r="C43" s="14"/>
      <c r="D43" s="14"/>
    </row>
    <row r="44" spans="1:14">
      <c r="A44" s="80" t="s">
        <v>250</v>
      </c>
      <c r="B44" s="14"/>
      <c r="C44" s="14"/>
      <c r="D44" s="14"/>
    </row>
    <row r="45" spans="1:14">
      <c r="A45" s="80" t="s">
        <v>251</v>
      </c>
      <c r="B45" s="14"/>
      <c r="C45" s="14"/>
      <c r="D45" s="14"/>
    </row>
    <row r="46" spans="1:14" hidden="1">
      <c r="B46" s="14"/>
      <c r="C46" s="14"/>
      <c r="D46" s="14"/>
    </row>
    <row r="47" spans="1:14" hidden="1">
      <c r="B47" s="14"/>
      <c r="C47" s="14"/>
      <c r="D47" s="14"/>
    </row>
    <row r="48" spans="1:1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-709.14540999999997</v>
      </c>
      <c r="I10" s="22"/>
      <c r="J10" s="64">
        <v>1</v>
      </c>
      <c r="K10" s="64">
        <v>-8.0000000000000004E-4</v>
      </c>
      <c r="BB10" s="14"/>
      <c r="BC10" s="16"/>
      <c r="BD10" s="14"/>
      <c r="BF10" s="14"/>
    </row>
    <row r="11" spans="1:59">
      <c r="A11" s="67" t="s">
        <v>203</v>
      </c>
      <c r="C11" s="14"/>
      <c r="D11" s="14"/>
      <c r="F11" s="69">
        <v>0</v>
      </c>
      <c r="H11" s="69">
        <v>-709.14540999999997</v>
      </c>
      <c r="J11" s="68">
        <v>1</v>
      </c>
      <c r="K11" s="68">
        <v>-8.0000000000000004E-4</v>
      </c>
    </row>
    <row r="12" spans="1:59">
      <c r="A12" s="67" t="s">
        <v>547</v>
      </c>
      <c r="C12" s="14"/>
      <c r="D12" s="14"/>
      <c r="F12" s="69">
        <v>0</v>
      </c>
      <c r="H12" s="69">
        <v>-709.14540999999997</v>
      </c>
      <c r="J12" s="68">
        <v>1</v>
      </c>
      <c r="K12" s="68">
        <v>-8.0000000000000004E-4</v>
      </c>
    </row>
    <row r="13" spans="1:59">
      <c r="A13" t="s">
        <v>548</v>
      </c>
      <c r="B13" t="s">
        <v>549</v>
      </c>
      <c r="C13" t="s">
        <v>122</v>
      </c>
      <c r="D13" t="s">
        <v>490</v>
      </c>
      <c r="E13" t="s">
        <v>105</v>
      </c>
      <c r="F13" s="65">
        <v>-2900</v>
      </c>
      <c r="G13" s="65">
        <v>11325</v>
      </c>
      <c r="H13" s="65">
        <v>-1055.886375</v>
      </c>
      <c r="I13" s="66">
        <v>0</v>
      </c>
      <c r="J13" s="66">
        <v>1.4890000000000001</v>
      </c>
      <c r="K13" s="66">
        <v>-1.1999999999999999E-3</v>
      </c>
    </row>
    <row r="14" spans="1:59">
      <c r="A14" t="s">
        <v>550</v>
      </c>
      <c r="B14" t="s">
        <v>551</v>
      </c>
      <c r="C14" t="s">
        <v>122</v>
      </c>
      <c r="D14" t="s">
        <v>490</v>
      </c>
      <c r="E14" t="s">
        <v>105</v>
      </c>
      <c r="F14" s="65">
        <v>2900</v>
      </c>
      <c r="G14" s="65">
        <v>3719</v>
      </c>
      <c r="H14" s="65">
        <v>346.74096500000002</v>
      </c>
      <c r="I14" s="66">
        <v>0</v>
      </c>
      <c r="J14" s="66">
        <v>-0.48899999999999999</v>
      </c>
      <c r="K14" s="66">
        <v>4.0000000000000002E-4</v>
      </c>
    </row>
    <row r="15" spans="1:59">
      <c r="A15" s="67" t="s">
        <v>227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s="67" t="s">
        <v>552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80" t="s">
        <v>229</v>
      </c>
      <c r="C18" s="14"/>
      <c r="D18" s="14"/>
    </row>
    <row r="19" spans="1:11">
      <c r="A19" s="80" t="s">
        <v>249</v>
      </c>
      <c r="C19" s="14"/>
      <c r="D19" s="14"/>
    </row>
    <row r="20" spans="1:11">
      <c r="A20" s="80" t="s">
        <v>250</v>
      </c>
      <c r="C20" s="14"/>
      <c r="D20" s="14"/>
    </row>
    <row r="21" spans="1:11">
      <c r="A21" s="80" t="s">
        <v>251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69ADCEF0-D38E-485B-9E04-4AF7F8D33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A8DCC4-BF20-4EEA-888F-C22CA5C26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AFCEAF-12CD-4966-9E8F-1C08F448255D}">
  <ds:schemaRefs>
    <ds:schemaRef ds:uri="http://purl.org/dc/dcmitype/"/>
    <ds:schemaRef ds:uri="http://schemas.microsoft.com/office/2006/documentManagement/types"/>
    <ds:schemaRef ds:uri="1ca4df27-5183-4bee-9dbd-0c46c9c4aa40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520042177_b142_0420</dc:title>
  <dc:creator>Yuli</dc:creator>
  <cp:lastModifiedBy>User</cp:lastModifiedBy>
  <dcterms:created xsi:type="dcterms:W3CDTF">2015-11-10T09:34:27Z</dcterms:created>
  <dcterms:modified xsi:type="dcterms:W3CDTF">2022-02-03T15:18:27Z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