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tabRatio="939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H12" i="6" l="1"/>
  <c r="H11" i="6" s="1"/>
  <c r="H10" i="6" s="1"/>
  <c r="K13" i="6"/>
  <c r="I13" i="6" s="1"/>
  <c r="I12" i="2" l="1"/>
  <c r="I11" i="2" s="1"/>
  <c r="I10" i="2" l="1"/>
  <c r="D12" i="1"/>
  <c r="I9" i="2" l="1"/>
  <c r="C10" i="1" l="1"/>
  <c r="C41" i="1" s="1"/>
  <c r="J17" i="2"/>
  <c r="J16" i="2"/>
  <c r="J28" i="2"/>
  <c r="J27" i="2"/>
  <c r="J15" i="2"/>
  <c r="J14" i="2"/>
  <c r="J25" i="2"/>
  <c r="J13" i="2"/>
  <c r="J24" i="2"/>
  <c r="J23" i="2"/>
  <c r="J20" i="2"/>
  <c r="J18" i="2"/>
  <c r="J26" i="2"/>
  <c r="J22" i="2"/>
  <c r="J21" i="2"/>
  <c r="J19" i="2"/>
  <c r="J9" i="2"/>
  <c r="J12" i="2"/>
  <c r="K9" i="2"/>
  <c r="D10" i="1" s="1"/>
  <c r="J11" i="2"/>
  <c r="J10" i="2"/>
  <c r="K13" i="2" l="1"/>
  <c r="D33" i="1"/>
  <c r="D28" i="1"/>
  <c r="D30" i="1"/>
  <c r="D13" i="1"/>
  <c r="D16" i="1"/>
  <c r="D32" i="1"/>
  <c r="D27" i="1"/>
  <c r="D31" i="1"/>
  <c r="D36" i="1"/>
  <c r="D41" i="1"/>
  <c r="K11" i="2"/>
  <c r="K22" i="2"/>
  <c r="K28" i="2"/>
  <c r="K24" i="2"/>
  <c r="D40" i="1"/>
  <c r="K21" i="2"/>
  <c r="K23" i="2"/>
  <c r="D15" i="1"/>
  <c r="K14" i="2"/>
  <c r="K25" i="2"/>
  <c r="D24" i="1"/>
  <c r="D14" i="1"/>
  <c r="D18" i="1"/>
  <c r="D38" i="1"/>
  <c r="K27" i="2"/>
  <c r="D29" i="1"/>
  <c r="K20" i="2"/>
  <c r="K10" i="2"/>
  <c r="D25" i="1"/>
  <c r="D35" i="1"/>
  <c r="K16" i="2"/>
  <c r="K18" i="2"/>
  <c r="D23" i="1"/>
  <c r="D17" i="1"/>
  <c r="K12" i="2"/>
  <c r="D20" i="1"/>
  <c r="K19" i="2"/>
  <c r="K26" i="2"/>
  <c r="K15" i="2"/>
  <c r="D26" i="1"/>
  <c r="D39" i="1"/>
  <c r="D19" i="1"/>
  <c r="D21" i="1"/>
  <c r="D34" i="1"/>
  <c r="K17" i="2"/>
</calcChain>
</file>

<file path=xl/sharedStrings.xml><?xml version="1.0" encoding="utf-8"?>
<sst xmlns="http://schemas.openxmlformats.org/spreadsheetml/2006/main" count="3230" uniqueCount="729">
  <si>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</si>
  <si>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</si>
  <si>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</si>
  <si>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</si>
  <si>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</si>
  <si>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</si>
  <si>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</si>
  <si>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</si>
  <si>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</si>
  <si>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</si>
  <si>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</si>
  <si>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</si>
  <si>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</si>
  <si>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</si>
  <si>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</si>
  <si>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</si>
  <si>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</si>
  <si>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</si>
  <si>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</si>
  <si>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</si>
  <si>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</si>
  <si>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</si>
  <si>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</si>
  <si>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</si>
  <si>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</si>
  <si>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</si>
  <si>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</si>
  <si>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</si>
  <si>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</si>
  <si>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</si>
  <si>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</si>
  <si>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</si>
  <si>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</si>
  <si>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</si>
  <si>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</si>
  <si>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</si>
  <si>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</si>
  <si>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</si>
  <si>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</si>
  <si>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</si>
  <si>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</si>
  <si>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</si>
  <si>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</si>
  <si>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</si>
  <si>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</si>
  <si>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</si>
  <si>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</si>
  <si>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</si>
  <si>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</si>
  <si>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</si>
  <si>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</si>
  <si>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</si>
  <si>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</si>
  <si>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</si>
  <si>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</si>
  <si>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</si>
  <si>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</si>
  <si>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</si>
  <si>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</si>
  <si>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</si>
  <si>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</si>
  <si>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</si>
  <si>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</si>
  <si>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</si>
  <si>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</si>
  <si>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</si>
  <si>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</si>
  <si>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</si>
  <si>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</si>
  <si>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</si>
  <si>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</si>
  <si>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</si>
  <si>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</si>
  <si>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</si>
  <si>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</si>
  <si>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</si>
  <si>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</si>
  <si>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</si>
  <si>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</si>
  <si>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</si>
  <si>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</si>
  <si>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</si>
  <si>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</si>
  <si>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</si>
  <si>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</si>
  <si>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</si>
  <si>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</si>
  <si>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</si>
  <si>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</si>
  <si>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</si>
  <si>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</si>
  <si>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</si>
  <si>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</si>
  <si>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</si>
  <si>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</si>
  <si>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</si>
  <si>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</si>
  <si>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</si>
  <si>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</si>
  <si>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</si>
  <si>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</si>
  <si>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</si>
  <si>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</si>
  <si>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</si>
  <si>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</si>
  <si>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</si>
  <si>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</si>
  <si>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</si>
  <si>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</si>
  <si>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</si>
  <si>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</si>
  <si>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</si>
  <si>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</si>
  <si>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</si>
  <si>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</si>
  <si>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</si>
  <si>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</si>
  <si>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</si>
  <si>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</si>
  <si>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</si>
  <si>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</si>
  <si>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</si>
  <si>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</si>
  <si>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</si>
  <si>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</si>
  <si>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</si>
  <si>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</si>
  <si>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</si>
  <si>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</si>
  <si>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</si>
  <si>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</si>
  <si>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</si>
  <si>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</si>
  <si>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</si>
  <si>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</si>
  <si>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</si>
  <si>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</si>
  <si>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</si>
  <si>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</si>
  <si>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</si>
  <si>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</si>
  <si>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</si>
  <si>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</si>
  <si>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</si>
  <si>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</si>
  <si>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</si>
  <si>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</si>
  <si>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</si>
  <si>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</si>
  <si>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</si>
  <si>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</si>
  <si>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</si>
  <si>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</si>
  <si>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</si>
  <si>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</si>
  <si>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</si>
  <si>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</si>
  <si>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</si>
  <si>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</si>
  <si>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</si>
  <si>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</si>
  <si>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</si>
  <si>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</si>
  <si>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</si>
  <si>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</si>
  <si>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</si>
  <si>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</si>
  <si>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</si>
  <si>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</si>
  <si>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</si>
  <si>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</si>
  <si>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</si>
  <si>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</si>
  <si>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</si>
  <si>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</si>
  <si>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</si>
  <si>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</si>
  <si>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</si>
  <si>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</si>
  <si>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</si>
  <si>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</si>
  <si>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</si>
  <si>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</si>
  <si>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</si>
  <si>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</si>
  <si>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</si>
  <si>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</si>
  <si>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</si>
  <si>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</si>
  <si>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</si>
  <si>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</si>
  <si>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</si>
  <si>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</si>
  <si>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</si>
  <si>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</si>
  <si>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</si>
  <si>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30/06/2021</t>
  </si>
  <si>
    <t>אלטשולר שחם מניות</t>
  </si>
  <si>
    <t>בהתאם לשיטה שיושמה בדוח הכספי *</t>
  </si>
  <si>
    <t>פרנק שווצרי</t>
  </si>
  <si>
    <t>כתר נורבגי</t>
  </si>
  <si>
    <t>יין יפני</t>
  </si>
  <si>
    <t>דולר הונג קונג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</si>
  <si>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</si>
  <si>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</si>
  <si>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</si>
  <si>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</si>
  <si>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</si>
  <si>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</si>
  <si>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</si>
  <si>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</si>
  <si>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אירו-100- בנק מזרחי</t>
  </si>
  <si>
    <t>100- 20- בנק מזרחי</t>
  </si>
  <si>
    <t>אירו-100(לקבל)- בנק מזרחי</t>
  </si>
  <si>
    <t>דולר -20001- בנק מזרחי</t>
  </si>
  <si>
    <t>20001- 20- בנק מזרחי</t>
  </si>
  <si>
    <t>דולר -20001(לקבל)- בנק מזרחי</t>
  </si>
  <si>
    <t>דולר -20001(לשלם)- בנק מזרחי</t>
  </si>
  <si>
    <t>דולר הונג קונג-353- בנק מזרחי</t>
  </si>
  <si>
    <t>353- 20- בנק מזרחי</t>
  </si>
  <si>
    <t>ין יפני- 248- בנק מזרחי</t>
  </si>
  <si>
    <t>248- 20- בנק מזרחי</t>
  </si>
  <si>
    <t>כתר נורבגי-132- בנק מזרחי</t>
  </si>
  <si>
    <t>132- 20-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</si>
  <si>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</si>
  <si>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</si>
  <si>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</si>
  <si>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</si>
  <si>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</si>
  <si>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</si>
  <si>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</si>
  <si>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</si>
  <si>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</si>
  <si>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</si>
  <si>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</si>
  <si>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</si>
  <si>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</si>
  <si>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סה"כ שחר</t>
  </si>
  <si>
    <t>ממשל שקלית 0722- האוצר - ממשלתית שקלית</t>
  </si>
  <si>
    <t>1158104</t>
  </si>
  <si>
    <t>RF</t>
  </si>
  <si>
    <t>18/05/20</t>
  </si>
  <si>
    <t>ממשלתי 0122- האוצר - ממשלתית שקלית</t>
  </si>
  <si>
    <t>1123272</t>
  </si>
  <si>
    <t>17/11/20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</si>
  <si>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</si>
  <si>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</si>
  <si>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</si>
  <si>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</si>
  <si>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US TREASURY 0.125 30/06/22</t>
  </si>
  <si>
    <t>US912828ZX16</t>
  </si>
  <si>
    <t>Aaa</t>
  </si>
  <si>
    <t>Moodys</t>
  </si>
  <si>
    <t>02/02/21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</si>
  <si>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</si>
  <si>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</si>
  <si>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</si>
  <si>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</si>
  <si>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</si>
  <si>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</si>
  <si>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</si>
  <si>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</si>
  <si>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לפידות קפיטל אג 1- לפידות קפיטל</t>
  </si>
  <si>
    <t>6420129</t>
  </si>
  <si>
    <t>520022971</t>
  </si>
  <si>
    <t>השקעה ואחזקות</t>
  </si>
  <si>
    <t>לא מדורג</t>
  </si>
  <si>
    <t>19/01/20</t>
  </si>
  <si>
    <t>סה"כ אחר</t>
  </si>
  <si>
    <t>סה"כ תל אביב 35</t>
  </si>
  <si>
    <t>514401702</t>
  </si>
  <si>
    <t>אנרגיה</t>
  </si>
  <si>
    <t>או.פי.סי אנרגיה- או.פי.סי אנרגיה</t>
  </si>
  <si>
    <t>אלביט מערכות</t>
  </si>
  <si>
    <t>1081124</t>
  </si>
  <si>
    <t>520043027</t>
  </si>
  <si>
    <t>ביטחוניות</t>
  </si>
  <si>
    <t>בינלאומי 5- בינלאומי</t>
  </si>
  <si>
    <t>593038</t>
  </si>
  <si>
    <t>520029083</t>
  </si>
  <si>
    <t>בנקים</t>
  </si>
  <si>
    <t>דיסקונט- דיסקונט</t>
  </si>
  <si>
    <t>691212</t>
  </si>
  <si>
    <t>520007030</t>
  </si>
  <si>
    <t>לאומי- לאומי</t>
  </si>
  <si>
    <t>604611</t>
  </si>
  <si>
    <t>520018078</t>
  </si>
  <si>
    <t>פועלים</t>
  </si>
  <si>
    <t>662577</t>
  </si>
  <si>
    <t>520000118</t>
  </si>
  <si>
    <t>איי.סי.אל- איי.סי.אל</t>
  </si>
  <si>
    <t>281014</t>
  </si>
  <si>
    <t>520027830</t>
  </si>
  <si>
    <t>כימיה, גומי ופלסטיק</t>
  </si>
  <si>
    <t>שופרסל- שופרסל</t>
  </si>
  <si>
    <t>777037</t>
  </si>
  <si>
    <t>520022732</t>
  </si>
  <si>
    <t>מסחר</t>
  </si>
  <si>
    <t>שפיר הנדסה ותעשיה בע"מ- שפיר הנדסה</t>
  </si>
  <si>
    <t>1133875</t>
  </si>
  <si>
    <t>514892801</t>
  </si>
  <si>
    <t>מתכת ומוצרי בניה</t>
  </si>
  <si>
    <t>אלוני חץ- אלוני חץ</t>
  </si>
  <si>
    <t>390013</t>
  </si>
  <si>
    <t>520038506</t>
  </si>
  <si>
    <t>נדלן מניב בישראל</t>
  </si>
  <si>
    <t>אמות- אמות</t>
  </si>
  <si>
    <t>1097278</t>
  </si>
  <si>
    <t>520026683</t>
  </si>
  <si>
    <t>מליסרון- מליסרון</t>
  </si>
  <si>
    <t>323014</t>
  </si>
  <si>
    <t>520037789</t>
  </si>
  <si>
    <t>עזריאלי קבוצה</t>
  </si>
  <si>
    <t>1119478</t>
  </si>
  <si>
    <t>510960719</t>
  </si>
  <si>
    <t>סה"כ תל אביב 90</t>
  </si>
  <si>
    <t>פוקס- פוקס</t>
  </si>
  <si>
    <t>1087022</t>
  </si>
  <si>
    <t>512157603</t>
  </si>
  <si>
    <t>דניה סיבוס- דניה סיבוס</t>
  </si>
  <si>
    <t>1173137</t>
  </si>
  <si>
    <t>512569237</t>
  </si>
  <si>
    <t>בנייה</t>
  </si>
  <si>
    <t>מספנות ישראל</t>
  </si>
  <si>
    <t>1168533</t>
  </si>
  <si>
    <t>516084753</t>
  </si>
  <si>
    <t>דלק רכב- דלק רכב</t>
  </si>
  <si>
    <t>829010</t>
  </si>
  <si>
    <t>520033291</t>
  </si>
  <si>
    <t>דלתא מותגים- דלתא מותגים</t>
  </si>
  <si>
    <t>1173699</t>
  </si>
  <si>
    <t>516250107</t>
  </si>
  <si>
    <t>פרשמרקט- פרשמרקט</t>
  </si>
  <si>
    <t>1157833</t>
  </si>
  <si>
    <t>513226050</t>
  </si>
  <si>
    <t>רמי לוי</t>
  </si>
  <si>
    <t>1104249</t>
  </si>
  <si>
    <t>513770669</t>
  </si>
  <si>
    <t>אינרום</t>
  </si>
  <si>
    <t>1132356</t>
  </si>
  <si>
    <t>515001659</t>
  </si>
  <si>
    <t>לוינשטין נכסים- לוינשטין נכסים</t>
  </si>
  <si>
    <t>1119080</t>
  </si>
  <si>
    <t>511134298</t>
  </si>
  <si>
    <t>ריט 1- ריט1</t>
  </si>
  <si>
    <t>1098920</t>
  </si>
  <si>
    <t>513821488</t>
  </si>
  <si>
    <t>חילן- חילן</t>
  </si>
  <si>
    <t>1084698</t>
  </si>
  <si>
    <t>520039942</t>
  </si>
  <si>
    <t>שרותי מידע</t>
  </si>
  <si>
    <t>ישראכרט- ישראכרט</t>
  </si>
  <si>
    <t>1157403</t>
  </si>
  <si>
    <t>510706153</t>
  </si>
  <si>
    <t>שרותים פיננסים</t>
  </si>
  <si>
    <t>סה"כ מניות היתר</t>
  </si>
  <si>
    <t>נאוי- נאוי</t>
  </si>
  <si>
    <t>208017</t>
  </si>
  <si>
    <t>520036070</t>
  </si>
  <si>
    <t>אשראי חוץ בנקאי</t>
  </si>
  <si>
    <t>פננטפארק- פננטפארק</t>
  </si>
  <si>
    <t>1142405</t>
  </si>
  <si>
    <t>1504619</t>
  </si>
  <si>
    <t>יעקובי קבוצה- יעקובי קבוצה</t>
  </si>
  <si>
    <t>1142421</t>
  </si>
  <si>
    <t>514010081</t>
  </si>
  <si>
    <t>כלל משקאות- כלל משקאות</t>
  </si>
  <si>
    <t>1147685</t>
  </si>
  <si>
    <t>515818524</t>
  </si>
  <si>
    <t>מזון</t>
  </si>
  <si>
    <t>ריטיילורס- ריטיילורס</t>
  </si>
  <si>
    <t>1175488</t>
  </si>
  <si>
    <t>514211457</t>
  </si>
  <si>
    <t>וילאר- וילאר</t>
  </si>
  <si>
    <t>416016</t>
  </si>
  <si>
    <t>520038910</t>
  </si>
  <si>
    <t>גלובל כנפיים- גלובל כנפיים</t>
  </si>
  <si>
    <t>1141316</t>
  </si>
  <si>
    <t>513342444</t>
  </si>
  <si>
    <t>שרותים</t>
  </si>
  <si>
    <t>הולמס פלייס- הולמס פלייס</t>
  </si>
  <si>
    <t>1142587</t>
  </si>
  <si>
    <t>512466723</t>
  </si>
  <si>
    <t>סה"כ call 001 אופציות</t>
  </si>
  <si>
    <t>CHKP - CHECK POINT</t>
  </si>
  <si>
    <t>IL0010824113</t>
  </si>
  <si>
    <t>NYSE</t>
  </si>
  <si>
    <t>בלומברג</t>
  </si>
  <si>
    <t>2080</t>
  </si>
  <si>
    <t>Software &amp; Services</t>
  </si>
  <si>
    <t>WIX -  WIX.COM- WIX.COM</t>
  </si>
  <si>
    <t>IL0011301780</t>
  </si>
  <si>
    <t>NASDAQ</t>
  </si>
  <si>
    <t>2275</t>
  </si>
  <si>
    <t>IWG PLC</t>
  </si>
  <si>
    <t>JE00BYVQYS01</t>
  </si>
  <si>
    <t>LSE</t>
  </si>
  <si>
    <t>5280</t>
  </si>
  <si>
    <t>Commercial &amp; Pro Services</t>
  </si>
  <si>
    <t>WALMART INC</t>
  </si>
  <si>
    <t>US9311421039</t>
  </si>
  <si>
    <t>5184</t>
  </si>
  <si>
    <t>Danone</t>
  </si>
  <si>
    <t>FR0000120644</t>
  </si>
  <si>
    <t>5213</t>
  </si>
  <si>
    <t>Consumer Durables &amp; Apparel</t>
  </si>
  <si>
    <t>Herbalife Nutrition</t>
  </si>
  <si>
    <t>KYG4412G1010</t>
  </si>
  <si>
    <t>5271</t>
  </si>
  <si>
    <t>UNILEVER NA</t>
  </si>
  <si>
    <t>GB00B10RZP78</t>
  </si>
  <si>
    <t>5240</t>
  </si>
  <si>
    <t>V - VISA INC-CLASS- VISA</t>
  </si>
  <si>
    <t>US92826C8394</t>
  </si>
  <si>
    <t>5089</t>
  </si>
  <si>
    <t>BlackRock</t>
  </si>
  <si>
    <t>US09247X1019</t>
  </si>
  <si>
    <t>2235</t>
  </si>
  <si>
    <t>Diversified Financials</t>
  </si>
  <si>
    <t>MASTERCARD-MA</t>
  </si>
  <si>
    <t>US57636Q1040</t>
  </si>
  <si>
    <t>5070</t>
  </si>
  <si>
    <t>MOWI ASA-MOWI NO</t>
  </si>
  <si>
    <t>NO0003054108</t>
  </si>
  <si>
    <t>5119</t>
  </si>
  <si>
    <t>Food &amp; Staples Retailing</t>
  </si>
  <si>
    <t>NESTLE SA</t>
  </si>
  <si>
    <t>CH0038863350</t>
  </si>
  <si>
    <t>3125</t>
  </si>
  <si>
    <t>Food Beverage &amp; Tobacco</t>
  </si>
  <si>
    <t>Centene Coporation</t>
  </si>
  <si>
    <t>US15135B1017</t>
  </si>
  <si>
    <t>4885</t>
  </si>
  <si>
    <t>Health Care Equip &amp; Services</t>
  </si>
  <si>
    <t>FB - FACEBOOK</t>
  </si>
  <si>
    <t>US30303M1027</t>
  </si>
  <si>
    <t>5097</t>
  </si>
  <si>
    <t>Media</t>
  </si>
  <si>
    <t>SMSN LI - SAMSUNG</t>
  </si>
  <si>
    <t>US7960508882</t>
  </si>
  <si>
    <t>FWB</t>
  </si>
  <si>
    <t>5093</t>
  </si>
  <si>
    <t>ELOXX PHARMACEUTICALS-ELO</t>
  </si>
  <si>
    <t>US29014R1032</t>
  </si>
  <si>
    <t>4962</t>
  </si>
  <si>
    <t>Pharma &amp; Biotechnology</t>
  </si>
  <si>
    <t>PFIZER INC-PFE- PFIZER</t>
  </si>
  <si>
    <t>US7170811035</t>
  </si>
  <si>
    <t>1190</t>
  </si>
  <si>
    <t>ROCHE HOLDING A-RDG</t>
  </si>
  <si>
    <t>CH0012032048</t>
  </si>
  <si>
    <t>SIX</t>
  </si>
  <si>
    <t>4901</t>
  </si>
  <si>
    <t>LGI HOMES INC</t>
  </si>
  <si>
    <t>BBG0056655S1</t>
  </si>
  <si>
    <t>4803</t>
  </si>
  <si>
    <t>Real Estate</t>
  </si>
  <si>
    <t>SIMON PROPERTY</t>
  </si>
  <si>
    <t>US8288061091</t>
  </si>
  <si>
    <t>5192</t>
  </si>
  <si>
    <t>Infineon Technologies</t>
  </si>
  <si>
    <t>DE0006231004</t>
  </si>
  <si>
    <t>5266</t>
  </si>
  <si>
    <t>Semiconductors &amp; Semicon Equip</t>
  </si>
  <si>
    <t>TSM - TAIWAN SEMICONDUCTOR- TAIWAN SEMI</t>
  </si>
  <si>
    <t>us8740391003</t>
  </si>
  <si>
    <t>5088</t>
  </si>
  <si>
    <t>ACTIVISION BLIZZARD</t>
  </si>
  <si>
    <t>US00507V1098</t>
  </si>
  <si>
    <t>5227</t>
  </si>
  <si>
    <t>ALIBABA GROUP H</t>
  </si>
  <si>
    <t>US01609W1027</t>
  </si>
  <si>
    <t>4806</t>
  </si>
  <si>
    <t>AMAZON-AMZN COM</t>
  </si>
  <si>
    <t>US0231351067</t>
  </si>
  <si>
    <t>4865</t>
  </si>
  <si>
    <t>ELECTRONIC ARTS</t>
  </si>
  <si>
    <t>US2855121099</t>
  </si>
  <si>
    <t>5234</t>
  </si>
  <si>
    <t>MSFT -  MICROSOFT- MICROSOFT</t>
  </si>
  <si>
    <t>us5949181045</t>
  </si>
  <si>
    <t>5083</t>
  </si>
  <si>
    <t>NINTENDO</t>
  </si>
  <si>
    <t>JP3756600007</t>
  </si>
  <si>
    <t>5228</t>
  </si>
  <si>
    <t>PALO ALTO NETWO</t>
  </si>
  <si>
    <t>US6974351057</t>
  </si>
  <si>
    <t>4723</t>
  </si>
  <si>
    <t>TAKE TWO INTERACTIVE</t>
  </si>
  <si>
    <t>US8740541094</t>
  </si>
  <si>
    <t>5225</t>
  </si>
  <si>
    <t>*TENCENT HOLDING</t>
  </si>
  <si>
    <t>KYG875721634</t>
  </si>
  <si>
    <t>4856</t>
  </si>
  <si>
    <t>AAPL - Apple</t>
  </si>
  <si>
    <t>US0378331005</t>
  </si>
  <si>
    <t>930</t>
  </si>
  <si>
    <t>Technology Hardware &amp; Equip</t>
  </si>
  <si>
    <t>BIDU -  BAIDU</t>
  </si>
  <si>
    <t>US0567521085</t>
  </si>
  <si>
    <t>3020</t>
  </si>
  <si>
    <t>FTNT-FORTINET INC</t>
  </si>
  <si>
    <t>US34959E1091</t>
  </si>
  <si>
    <t>4721</t>
  </si>
  <si>
    <t>GOOG GOOGLE C Class - GOOGLE</t>
  </si>
  <si>
    <t>US38259P7069</t>
  </si>
  <si>
    <t>960</t>
  </si>
  <si>
    <t>SONY CORP</t>
  </si>
  <si>
    <t>JP3435000009</t>
  </si>
  <si>
    <t>4942</t>
  </si>
  <si>
    <t>TENCENT MUSIC ENTERTAINM - ADR</t>
  </si>
  <si>
    <t>32087942</t>
  </si>
  <si>
    <t>5239</t>
  </si>
  <si>
    <t>Telecommunication Services</t>
  </si>
  <si>
    <t>DPW GY-DEUTSCHE POST</t>
  </si>
  <si>
    <t>DE0005552004</t>
  </si>
  <si>
    <t>5216</t>
  </si>
  <si>
    <t>סה"כ שמחקות מדדי מניות בישראל</t>
  </si>
  <si>
    <t>סה"כ שמחקות מדדי מניות בחו"ל</t>
  </si>
  <si>
    <t>MTF סל (SP500 (4A מנוטרלת מט"ח- מגדל קרנות נאמנות</t>
  </si>
  <si>
    <t>1150572</t>
  </si>
  <si>
    <t>511303661</t>
  </si>
  <si>
    <t>מניות</t>
  </si>
  <si>
    <t>קסם NDX100(4A)ETF מנוטרלת מט"ח- קסם קרנות נאמנות</t>
  </si>
  <si>
    <t>1146612</t>
  </si>
  <si>
    <t>510938608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</si>
  <si>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</si>
  <si>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</si>
  <si>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</si>
  <si>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</si>
  <si>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EWY - SOUTH KOREA- BlackRock</t>
  </si>
  <si>
    <t>US4642867729</t>
  </si>
  <si>
    <t>CHINA-INVESCO</t>
  </si>
  <si>
    <t>LU1549405709</t>
  </si>
  <si>
    <t>EURONEXT</t>
  </si>
  <si>
    <t>1290</t>
  </si>
  <si>
    <t>VOO US_VANGUARD S&amp;P 500</t>
  </si>
  <si>
    <t>US9229083632</t>
  </si>
  <si>
    <t>4922</t>
  </si>
  <si>
    <t>XTRACKERS CSI300 SWAP</t>
  </si>
  <si>
    <t>LU0779800910</t>
  </si>
  <si>
    <t>5246</t>
  </si>
  <si>
    <t>סה"כ שמחקות מדדים אחרים</t>
  </si>
  <si>
    <t>WISDOMTREE COPPER</t>
  </si>
  <si>
    <t>GB00B15KXQ89</t>
  </si>
  <si>
    <t>3115</t>
  </si>
  <si>
    <t>סה"כ אג"ח ממשלתי</t>
  </si>
  <si>
    <t>סה"כ אגח קונצרני</t>
  </si>
  <si>
    <t>Alger Small Cap Focus Fund</t>
  </si>
  <si>
    <t>LU1687262870</t>
  </si>
  <si>
    <t>5219</t>
  </si>
  <si>
    <t>ASHOKA INDIA OPPORTUNITIES</t>
  </si>
  <si>
    <t>IE00BH3N4915</t>
  </si>
  <si>
    <t>5223</t>
  </si>
  <si>
    <t>BANOR GREATER CHINA</t>
  </si>
  <si>
    <t>LU1417208482</t>
  </si>
  <si>
    <t>5191</t>
  </si>
  <si>
    <t>Comgest Growth Europe Opportunities</t>
  </si>
  <si>
    <t>IE00BHWQNN83</t>
  </si>
  <si>
    <t>4886</t>
  </si>
  <si>
    <t>COMGEST GROWTH JAPAN-YEN IA</t>
  </si>
  <si>
    <t>IE00BZJ4188</t>
  </si>
  <si>
    <t>GemEQUITY E.Market USD</t>
  </si>
  <si>
    <t>FR0013246444</t>
  </si>
  <si>
    <t>4925</t>
  </si>
  <si>
    <t>HBMN Healthcare Investment AG</t>
  </si>
  <si>
    <t>CH0012627250</t>
  </si>
  <si>
    <t>4863</t>
  </si>
  <si>
    <t>HEPTAGON-FUTURE Equity fund</t>
  </si>
  <si>
    <t>IE00BYWKMJ85</t>
  </si>
  <si>
    <t>5189</t>
  </si>
  <si>
    <t>KOTAK FUNDS-IND-KOTIMAU</t>
  </si>
  <si>
    <t>LU0675383409</t>
  </si>
  <si>
    <t>4735</t>
  </si>
  <si>
    <t>LEGG MASON JAPAN-XA</t>
  </si>
  <si>
    <t>GB00B8JYLC77</t>
  </si>
  <si>
    <t>5243</t>
  </si>
  <si>
    <t>PRIMO MILLER OPPORTUNITY</t>
  </si>
  <si>
    <t>IE00BJMHLZ33</t>
  </si>
  <si>
    <t>Other</t>
  </si>
  <si>
    <t>SISF Greater China - SCGRCIZ LX</t>
  </si>
  <si>
    <t>LU1953148969</t>
  </si>
  <si>
    <t>5105</t>
  </si>
  <si>
    <t>Spyglass US Growth Fund</t>
  </si>
  <si>
    <t>IE00BK6SB820</t>
  </si>
  <si>
    <t>5222</t>
  </si>
  <si>
    <t>TRICLAE LX Equity FUND</t>
  </si>
  <si>
    <t>LU1687402393</t>
  </si>
  <si>
    <t>5187</t>
  </si>
  <si>
    <t>UBS LUX  Equity Fund - China</t>
  </si>
  <si>
    <t>LU1017642064</t>
  </si>
  <si>
    <t>920</t>
  </si>
  <si>
    <t>UBS LUX China</t>
  </si>
  <si>
    <t>LU1676119669</t>
  </si>
  <si>
    <t>UTI INDIAN DYN Equity fund</t>
  </si>
  <si>
    <t>IE00BYPC7R45</t>
  </si>
  <si>
    <t>5199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</si>
  <si>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</si>
  <si>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</si>
  <si>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</si>
  <si>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</si>
  <si>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</si>
  <si>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ESU1 PUT 3500 17/09/2021</t>
  </si>
  <si>
    <t>BBG00XHWYWY3</t>
  </si>
  <si>
    <t>ESU1 PUT 3900 17/09/2021</t>
  </si>
  <si>
    <t>BBG00XHWYX71</t>
  </si>
  <si>
    <t>סה"כ מטבע</t>
  </si>
  <si>
    <t>סה"כ סחורות</t>
  </si>
  <si>
    <t>FUT VAL HKD HSB - רוו"ה מחוזים</t>
  </si>
  <si>
    <t>333724</t>
  </si>
  <si>
    <t>FUT VAL USD - רוו"ה מחוזים</t>
  </si>
  <si>
    <t>415349</t>
  </si>
  <si>
    <t>HANG GENG INDEX - HIN1-29/07/2021</t>
  </si>
  <si>
    <t>BBG0118LJNY3</t>
  </si>
  <si>
    <t>S&amp;P500 E-MINI -ESU1-17/09/2021</t>
  </si>
  <si>
    <t>BBG00VDHP5J0</t>
  </si>
  <si>
    <t>בטחונות - USD HSBC</t>
  </si>
  <si>
    <t>415323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</si>
  <si>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</si>
  <si>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</si>
  <si>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</si>
  <si>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</si>
  <si>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</si>
  <si>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</si>
  <si>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</si>
  <si>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</si>
  <si>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</si>
  <si>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</si>
  <si>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</si>
  <si>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</si>
  <si>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</si>
  <si>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</si>
  <si>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</si>
  <si>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</si>
  <si>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</si>
  <si>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</si>
  <si>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</si>
  <si>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</si>
  <si>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</si>
  <si>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</si>
  <si>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</si>
  <si>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</si>
  <si>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</si>
  <si>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</si>
  <si>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אירו/שקל 07/07/21 3.967 153770</t>
  </si>
  <si>
    <t>153770</t>
  </si>
  <si>
    <t>03/02/21</t>
  </si>
  <si>
    <t>פורוורד אירו/שקל 3.9257 07/07/21 153834</t>
  </si>
  <si>
    <t>153834</t>
  </si>
  <si>
    <t>28/04/21</t>
  </si>
  <si>
    <t>פורוורד אירו/שקל 3.967 07/07/21 153798</t>
  </si>
  <si>
    <t>153798</t>
  </si>
  <si>
    <t>02/03/21</t>
  </si>
  <si>
    <t>פורוורד דולר/שקל 06/10/21 3.2533 153856</t>
  </si>
  <si>
    <t>153856</t>
  </si>
  <si>
    <t>17/06/21</t>
  </si>
  <si>
    <t>פורוורד דולר/שקל 3.226 27/07/21 153781</t>
  </si>
  <si>
    <t>153781</t>
  </si>
  <si>
    <t>16/02/21</t>
  </si>
  <si>
    <t>פורוורד דולר/שקל 3.253 27/07/21 153785</t>
  </si>
  <si>
    <t>153785</t>
  </si>
  <si>
    <t>23/02/21</t>
  </si>
  <si>
    <t>פורוורד דולר/שקל 3.2550 27/07/21 153784</t>
  </si>
  <si>
    <t>153784</t>
  </si>
  <si>
    <t>18/02/21</t>
  </si>
  <si>
    <t>פורוורד דולר/שקל 3.2579 24/11/21 153858</t>
  </si>
  <si>
    <t>153858</t>
  </si>
  <si>
    <t>21/06/21</t>
  </si>
  <si>
    <t>פורוורד דולר/שקל 3.26 24/11/21 153859</t>
  </si>
  <si>
    <t>153859</t>
  </si>
  <si>
    <t>פורוורד דולר/שקל 3.33 27/07/21 153818</t>
  </si>
  <si>
    <t>153818</t>
  </si>
  <si>
    <t>29/03/21</t>
  </si>
  <si>
    <t>פורורד אירו/שקל 3.9155 07/07/21 153831</t>
  </si>
  <si>
    <t>153831</t>
  </si>
  <si>
    <t>20/04/21</t>
  </si>
  <si>
    <t>פורוורד אירו/דולר 1.19047 07/07/21 153867</t>
  </si>
  <si>
    <t>153867</t>
  </si>
  <si>
    <t>29/06/21</t>
  </si>
  <si>
    <t>פורוורד אירו/דולר 1.19347 07/07/21 153863</t>
  </si>
  <si>
    <t>153863</t>
  </si>
  <si>
    <t>28/06/21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</si>
  <si>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</si>
  <si>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</si>
  <si>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</si>
  <si>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</si>
  <si>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</si>
  <si>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</si>
  <si>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</si>
  <si>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</si>
  <si>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</si>
  <si>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</si>
  <si>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</si>
  <si>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</si>
  <si>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</si>
  <si>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</si>
  <si>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</si>
  <si>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MONEY HKD HSBC - בטחונות</t>
  </si>
  <si>
    <t>327106</t>
  </si>
  <si>
    <t>MONEY USD HSBC - בטחונות</t>
  </si>
  <si>
    <t>מזומנים</t>
  </si>
  <si>
    <t>תעודות התחייבות ממשלתיות</t>
  </si>
  <si>
    <t xml:space="preserve">תעודות חוב מסחריות </t>
  </si>
  <si>
    <t>אג"ח קונצרני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</si>
  <si>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</si>
  <si>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</si>
  <si>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</si>
  <si>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</si>
  <si>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</si>
  <si>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</si>
  <si>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</si>
  <si>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</si>
  <si>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</si>
  <si>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</si>
  <si>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</si>
  <si>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</si>
  <si>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</si>
  <si>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</si>
  <si>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</si>
  <si>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</si>
  <si>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</si>
  <si>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</si>
  <si>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</si>
  <si>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 xml:space="preserve">השקעות אחרות 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</si>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</sst>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3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37" tableBorderDxfId="436">
  <autoFilter ref="B6:D42">
    <filterColumn colId="0" hiddenButton="1"/>
    <filterColumn colId="1" hiddenButton="1"/>
    <filterColumn colId="2" hiddenButton="1"/>
  </autoFilter>
  <tableColumns count="3">
    <tableColumn id="1" name="עמודה1" dataDxfId="435" dataCellStyle="Normal_2007-16618"/>
    <tableColumn id="2" name="שווי הוגן" dataDxfId="434"/>
    <tableColumn id="3" name="שעור מנכסי השקעה*" dataDxfId="4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312" dataDxfId="310" headerRowBorderDxfId="311" tableBorderDxfId="309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308"/>
    <tableColumn id="2" name="מספר ני&quot;ע" dataDxfId="307"/>
    <tableColumn id="3" name="זירת מסחר" dataDxfId="306"/>
    <tableColumn id="4" name="ענף מסחר" dataDxfId="305"/>
    <tableColumn id="5" name="סוג מטבע" dataDxfId="304"/>
    <tableColumn id="6" name="ערך נקוב****" dataDxfId="303"/>
    <tableColumn id="7" name="שער***" dataDxfId="302"/>
    <tableColumn id="8" name="שווי שוק" dataDxfId="301"/>
    <tableColumn id="9" name="שעור מערך נקוב מונפק" dataDxfId="300"/>
    <tableColumn id="10" name="שעור מנכסי אפיק ההשקעה" dataDxfId="299"/>
    <tableColumn id="11" name="שעור מסך נכסי השקעה**" dataDxfId="2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1" totalsRowShown="0" headerRowDxfId="297" dataDxfId="295" headerRowBorderDxfId="296" tableBorderDxfId="294">
  <autoFilter ref="A7:K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93"/>
    <tableColumn id="4" name="ענף מסחר"/>
    <tableColumn id="5" name="סוג מטבע"/>
    <tableColumn id="6" name="ערך נקוב****" dataDxfId="292"/>
    <tableColumn id="7" name="שער***" dataDxfId="291"/>
    <tableColumn id="8" name="שווי שוק" dataDxfId="290"/>
    <tableColumn id="9" name="שעור מערך נקוב מונפק" dataDxfId="289"/>
    <tableColumn id="10" name="שעור מנכסי אפיק ההשקעה" dataDxfId="288"/>
    <tableColumn id="11" name="שעור מסך נכסי השקעה**" dataDxfId="28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18" totalsRowShown="0" headerRowDxfId="286" dataDxfId="284" headerRowBorderDxfId="285" tableBorderDxfId="283">
  <autoFilter ref="A7:J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82"/>
    <tableColumn id="7" name="שער***" dataDxfId="281"/>
    <tableColumn id="8" name="שווי שוק" dataDxfId="280"/>
    <tableColumn id="9" name="שעור מנכסי אפיק ההשקעה" dataDxfId="279"/>
    <tableColumn id="10" name="שעור מסך נכסי השקעה**" dataDxfId="27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77" dataDxfId="275" headerRowBorderDxfId="276" tableBorderDxfId="274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73"/>
    <tableColumn id="4" name="דירוג"/>
    <tableColumn id="5" name="שם מדרג" dataDxfId="272"/>
    <tableColumn id="6" name="תאריך רכישה" dataDxfId="271"/>
    <tableColumn id="7" name="מח&quot;מ" dataDxfId="270"/>
    <tableColumn id="8" name="סוג מטבע"/>
    <tableColumn id="9" name="שיעור ריבית" dataDxfId="269"/>
    <tableColumn id="10" name="תשואה לפידיון" dataDxfId="268"/>
    <tableColumn id="11" name="ערך נקוב****" dataDxfId="267"/>
    <tableColumn id="12" name="שער***" dataDxfId="266"/>
    <tableColumn id="13" name="שווי שוק" dataDxfId="265"/>
    <tableColumn id="14" name="שעור מערך נקוב מונפק" dataDxfId="264"/>
    <tableColumn id="15" name="שעור מנכסי אפיק ההשקעה" dataDxfId="263"/>
    <tableColumn id="16" name="שעור מסך נכסי השקעה**" dataDxfId="26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61" dataDxfId="259" headerRowBorderDxfId="260" tableBorderDxfId="258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57"/>
    <tableColumn id="2" name="מספר ני&quot;ע" dataDxfId="256"/>
    <tableColumn id="3" name="דירוג" dataDxfId="255"/>
    <tableColumn id="4" name="שם מדרג" dataDxfId="254"/>
    <tableColumn id="5" name="תאריך רכישה" dataDxfId="253"/>
    <tableColumn id="6" name="מח&quot;מ" dataDxfId="252"/>
    <tableColumn id="7" name="סוג מטבע" dataDxfId="251"/>
    <tableColumn id="8" name="שיעור ריבית" dataDxfId="250"/>
    <tableColumn id="9" name="תשואה לפידיון" dataDxfId="249"/>
    <tableColumn id="10" name="ערך נקוב****" dataDxfId="248"/>
    <tableColumn id="11" name="שער***" dataDxfId="247"/>
    <tableColumn id="12" name="שווי הוגן" dataDxfId="246"/>
    <tableColumn id="13" name="שעור מערך נקוב מונפק" dataDxfId="245"/>
    <tableColumn id="14" name="שעור מנכסי אפיק ההשקעה" dataDxfId="244"/>
    <tableColumn id="15" name="שעור מסך נכסי השקעה**" dataDxfId="24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42" dataDxfId="240" headerRowBorderDxfId="241" tableBorderDxfId="239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38"/>
    <tableColumn id="2" name="מספר ני&quot;ע" dataDxfId="237"/>
    <tableColumn id="3" name="ספק המידע" dataDxfId="236"/>
    <tableColumn id="4" name="מספר מנפיק" dataDxfId="235"/>
    <tableColumn id="5" name="ענף מסחר" dataDxfId="234"/>
    <tableColumn id="6" name="דירוג" dataDxfId="233"/>
    <tableColumn id="7" name="שם מדרג" dataDxfId="232"/>
    <tableColumn id="8" name="תאריך רכישה" dataDxfId="231"/>
    <tableColumn id="9" name="מח&quot;מ" dataDxfId="230"/>
    <tableColumn id="10" name="סוג מטבע" dataDxfId="229"/>
    <tableColumn id="11" name="שיעור ריבית" dataDxfId="228"/>
    <tableColumn id="12" name="תשואה לפידיון" dataDxfId="227"/>
    <tableColumn id="13" name="ערך נקוב****" dataDxfId="226"/>
    <tableColumn id="14" name="שער***" dataDxfId="225"/>
    <tableColumn id="15" name="שווי הוגן" dataDxfId="224"/>
    <tableColumn id="16" name="שעור מערך נקוב מונפק" dataDxfId="223"/>
    <tableColumn id="17" name="שעור מנכסי אפיק ההשקעה" dataDxfId="222"/>
    <tableColumn id="18" name="שעור מסך נכסי השקעה**" dataDxfId="2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4" totalsRowShown="0" headerRowDxfId="220" dataDxfId="218" headerRowBorderDxfId="219" tableBorderDxfId="217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16"/>
    <tableColumn id="2" name="מספר ני&quot;ע" dataDxfId="215"/>
    <tableColumn id="3" name="ספק המידע" dataDxfId="214"/>
    <tableColumn id="4" name="מספר מנפיק" dataDxfId="213"/>
    <tableColumn id="5" name="ענף מסחר" dataDxfId="212"/>
    <tableColumn id="6" name="דירוג" dataDxfId="211"/>
    <tableColumn id="7" name="שם מדרג" dataDxfId="210"/>
    <tableColumn id="8" name="תאריך רכישה" dataDxfId="209"/>
    <tableColumn id="9" name="מח&quot;מ" dataDxfId="208"/>
    <tableColumn id="10" name="סוג מטבע" dataDxfId="207"/>
    <tableColumn id="11" name="שיעור ריבית" dataDxfId="206"/>
    <tableColumn id="12" name="תשואה לפידיון" dataDxfId="205"/>
    <tableColumn id="13" name="ערך נקוב****" dataDxfId="204"/>
    <tableColumn id="14" name="שער***" dataDxfId="203"/>
    <tableColumn id="15" name="שווי הוגן" dataDxfId="202"/>
    <tableColumn id="16" name="שעור מערך נקוב מונפק" dataDxfId="201"/>
    <tableColumn id="17" name="שעור מנכסי אפיק ההשקעה" dataDxfId="200"/>
    <tableColumn id="18" name="שעור מסך נכסי השקעה**" dataDxfId="19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98" dataDxfId="196" headerRowBorderDxfId="197" tableBorderDxfId="195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94"/>
    <tableColumn id="2" name="מספר ני&quot;ע" dataDxfId="193"/>
    <tableColumn id="3" name="ספק המידע" dataDxfId="192"/>
    <tableColumn id="4" name="מספר מנפיק" dataDxfId="191"/>
    <tableColumn id="5" name="ענף מסחר" dataDxfId="190"/>
    <tableColumn id="6" name="סוג מטבע" dataDxfId="189"/>
    <tableColumn id="7" name="ערך נקוב****" dataDxfId="188"/>
    <tableColumn id="8" name="שער***" dataDxfId="187"/>
    <tableColumn id="9" name="שווי הוגן" dataDxfId="186"/>
    <tableColumn id="10" name="שעור מערך נקוב מונפק" dataDxfId="185"/>
    <tableColumn id="11" name="שעור מנכסי אפיק ההשקעה" dataDxfId="184"/>
    <tableColumn id="12" name="שעור מסך נכסי השקעה**" dataDxfId="18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82" dataDxfId="180" headerRowBorderDxfId="181" tableBorderDxfId="179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78"/>
    <tableColumn id="5" name="ערך נקוב****" dataDxfId="177"/>
    <tableColumn id="6" name="שער***" dataDxfId="176"/>
    <tableColumn id="7" name="שווי הוגן" dataDxfId="175"/>
    <tableColumn id="8" name="שעור מערך נקוב מונפק" dataDxfId="174"/>
    <tableColumn id="9" name="שעור מנכסי אפיק ההשקעה" dataDxfId="173"/>
    <tableColumn id="10" name="שעור מסך נכסי השקעה**" dataDxfId="1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68" headerRowBorderDxfId="170" tableBorderDxfId="171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69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52" totalsRowShown="0" headerRowDxfId="432" headerRowBorderDxfId="431" tableBorderDxfId="430" headerRowCellStyle="Normal_2007-16618">
  <autoFilter ref="C44:D52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57" dataDxfId="158" headerRowBorderDxfId="166" tableBorderDxfId="167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65"/>
    <tableColumn id="6" name="ערך נקוב****" dataDxfId="164"/>
    <tableColumn id="7" name="שער***" dataDxfId="163"/>
    <tableColumn id="8" name="שווי הוגן" dataDxfId="162"/>
    <tableColumn id="9" name="שעור מערך נקוב מונפק" dataDxfId="161"/>
    <tableColumn id="10" name="שעור מנכסי אפיק ההשקעה" dataDxfId="160"/>
    <tableColumn id="11" name="שעור מסך נכסי השקעה**" dataDxfId="15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41" totalsRowShown="0" headerRowDxfId="147" dataDxfId="148" headerRowBorderDxfId="155" tableBorderDxfId="156">
  <autoFilter ref="A7:J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4"/>
    <tableColumn id="6" name="ערך נקוב****" dataDxfId="153"/>
    <tableColumn id="7" name="שער***" dataDxfId="152"/>
    <tableColumn id="8" name="שווי הוגן" dataDxfId="151"/>
    <tableColumn id="9" name="שעור מנכסי אפיק ההשקעה" dataDxfId="150"/>
    <tableColumn id="10" name="שעור מסך נכסי השקעה**" dataDxfId="14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31" dataDxfId="132" headerRowBorderDxfId="145" tableBorderDxfId="146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44"/>
    <tableColumn id="4" name="דירוג"/>
    <tableColumn id="5" name="שם מדרג" dataDxfId="143"/>
    <tableColumn id="6" name="תאריך רכישה" dataDxfId="142"/>
    <tableColumn id="7" name="מח&quot;מ" dataDxfId="141"/>
    <tableColumn id="8" name="סוג מטבע"/>
    <tableColumn id="9" name="שיעור ריבית" dataDxfId="140"/>
    <tableColumn id="10" name="תשואה לפידיון" dataDxfId="139"/>
    <tableColumn id="11" name="ערך נקוב****" dataDxfId="138"/>
    <tableColumn id="12" name="שער***" dataDxfId="137"/>
    <tableColumn id="13" name="שווי הוגן" dataDxfId="136"/>
    <tableColumn id="14" name="שעור מערך נקוב מונפק" dataDxfId="135"/>
    <tableColumn id="15" name="שעור מנכסי אפיק ההשקעה" dataDxfId="134"/>
    <tableColumn id="16" name="שעור מסך נכסי השקעה**" dataDxfId="1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38" totalsRowShown="0" headerRowDxfId="115" dataDxfId="116" headerRowBorderDxfId="129" tableBorderDxfId="130">
  <autoFilter ref="A6:Q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28"/>
    <tableColumn id="3" name="מספר ני&quot;ע"/>
    <tableColumn id="4" name="מספר מנפיק" dataDxfId="127"/>
    <tableColumn id="5" name="דירוג"/>
    <tableColumn id="6" name="תאריך רכישה" dataDxfId="126"/>
    <tableColumn id="7" name="שם מדרג" dataDxfId="125"/>
    <tableColumn id="8" name="מח&quot;מ" dataDxfId="124"/>
    <tableColumn id="9" name="ענף משק"/>
    <tableColumn id="10" name="סוג מטבע"/>
    <tableColumn id="11" name="שיעור ריבית ממוצע" dataDxfId="123"/>
    <tableColumn id="12" name="תשואה לפידיון" dataDxfId="122"/>
    <tableColumn id="13" name="ערך נקוב****" dataDxfId="121"/>
    <tableColumn id="14" name="שער***" dataDxfId="120"/>
    <tableColumn id="15" name="שווי הוגן" dataDxfId="119"/>
    <tableColumn id="16" name="שעור מנכסי אפיק ההשקעה" dataDxfId="118"/>
    <tableColumn id="17" name="שעור מסך נכסי השקעה**" dataDxfId="11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101" dataDxfId="102" headerRowBorderDxfId="113" tableBorderDxfId="114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112"/>
    <tableColumn id="4" name="דירוג"/>
    <tableColumn id="5" name="שם מדרג" dataDxfId="111"/>
    <tableColumn id="6" name="מח&quot;מ" dataDxfId="110"/>
    <tableColumn id="7" name="סוג מטבע"/>
    <tableColumn id="8" name="תנאי ושיעור ריבית" dataDxfId="109"/>
    <tableColumn id="9" name="תשואה לפידיון" dataDxfId="108"/>
    <tableColumn id="10" name="ערך נקוב****" dataDxfId="107"/>
    <tableColumn id="11" name="שער***" dataDxfId="106"/>
    <tableColumn id="12" name="שווי הוגן" dataDxfId="105"/>
    <tableColumn id="13" name="שעור מנכסי אפיק ההשקעה" dataDxfId="104"/>
    <tableColumn id="14" name="שעור מסך נכסי השקעה**" dataDxfId="10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88" dataDxfId="89" headerRowBorderDxfId="99" tableBorderDxfId="100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98"/>
    <tableColumn id="2" name="תאריך שערוך אחרון" dataDxfId="97"/>
    <tableColumn id="3" name="אופי הנכס" dataDxfId="96"/>
    <tableColumn id="4" name="שעור תשואה במהלך התקופה" dataDxfId="95"/>
    <tableColumn id="5" name="סוג מטבע" dataDxfId="94"/>
    <tableColumn id="6" name="שווי משוערך" dataDxfId="93"/>
    <tableColumn id="7" name="שעור מנכסי אפיק ההשקעה" dataDxfId="92"/>
    <tableColumn id="8" name="שעור מסך נכסי השקעה" dataDxfId="91"/>
    <tableColumn id="9" name="כתובת הנכס" dataDxfId="9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048576" totalsRowShown="0" headerRowDxfId="74" dataDxfId="75" headerRowBorderDxfId="86" tableBorderDxfId="87" headerRowCellStyle="Normal_2007-16618">
  <autoFilter ref="A6:J104857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 dataDxfId="85"/>
    <tableColumn id="2" name="מספר מנפיק" dataDxfId="84"/>
    <tableColumn id="3" name="דירוג" dataDxfId="83"/>
    <tableColumn id="4" name="שם המדרג" dataDxfId="82"/>
    <tableColumn id="5" name="שעור הריבית" dataDxfId="81"/>
    <tableColumn id="6" name="סוג מטבע" dataDxfId="80"/>
    <tableColumn id="7" name="תשואה לפדיון" dataDxfId="79"/>
    <tableColumn id="8" name="שווי הוגן" dataDxfId="78"/>
    <tableColumn id="9" name="שעור מנכסי אפיק ההשקעה" dataDxfId="77"/>
    <tableColumn id="10" name="שעור מסך נכסי השקעה" dataDxfId="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048576" totalsRowShown="0" headerRowDxfId="60" dataDxfId="61" headerRowBorderDxfId="72" tableBorderDxfId="73">
  <autoFilter ref="A6:J104857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 dataDxfId="71"/>
    <tableColumn id="2" name="מספר ני&quot;ע" dataDxfId="70"/>
    <tableColumn id="3" name="דירוג" dataDxfId="69"/>
    <tableColumn id="4" name="שם המדרג" dataDxfId="68"/>
    <tableColumn id="5" name="שעור הריבית" dataDxfId="67"/>
    <tableColumn id="6" name="סוג מטבע" dataDxfId="66"/>
    <tableColumn id="7" name="תשואה לפדיון" dataDxfId="65"/>
    <tableColumn id="8" name="שווי הוגן" dataDxfId="64"/>
    <tableColumn id="9" name="שעור מנכסי אפיק ההשקעה" dataDxfId="63"/>
    <tableColumn id="10" name="שעור מסך נכסי השקעה" dataDxfId="6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8" tableBorderDxfId="59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6" totalsRowShown="0" headerRowDxfId="429" dataDxfId="427" headerRowBorderDxfId="428" tableBorderDxfId="426">
  <autoFilter ref="A6:K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25"/>
    <tableColumn id="2" name="מספר ני&quot;ע" dataDxfId="424"/>
    <tableColumn id="3" name="מספר מנפיק" dataDxfId="423"/>
    <tableColumn id="4" name="דירוג" dataDxfId="422"/>
    <tableColumn id="5" name="שם מדרג" dataDxfId="421"/>
    <tableColumn id="6" name="סוג מטבע" dataDxfId="420"/>
    <tableColumn id="7" name="שיעור ריבית" dataDxfId="419"/>
    <tableColumn id="8" name="תשואה לפידיון" dataDxfId="418"/>
    <tableColumn id="9" name="שווי שוק" dataDxfId="417"/>
    <tableColumn id="10" name="שעור מנכסי אפיק ההשקעה" dataDxfId="416"/>
    <tableColumn id="11" name="שעור מסך נכסי השקעה" dataDxfId="4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29" totalsRowShown="0" headerRowDxfId="414" dataDxfId="412" headerRowBorderDxfId="413" tableBorderDxfId="411">
  <autoFilter ref="A7:Q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410"/>
    <tableColumn id="2" name="מספר ני&quot;ע" dataDxfId="409"/>
    <tableColumn id="3" name="זירת מסחר" dataDxfId="408"/>
    <tableColumn id="4" name="דירוג" dataDxfId="407"/>
    <tableColumn id="5" name="שם מדרג" dataDxfId="406"/>
    <tableColumn id="6" name="תאריך רכישה" dataDxfId="405"/>
    <tableColumn id="7" name="מח&quot;מ" dataDxfId="404"/>
    <tableColumn id="8" name="סוג מטבע" dataDxfId="403"/>
    <tableColumn id="9" name="שיעור ריבית" dataDxfId="402"/>
    <tableColumn id="10" name="תשואה לפידיון" dataDxfId="401"/>
    <tableColumn id="11" name="ערך נקוב****" dataDxfId="400"/>
    <tableColumn id="12" name="שער***" dataDxfId="399"/>
    <tableColumn id="13" name="פדיון/ריבית/דיבידנד לקבל*****  " dataDxfId="398"/>
    <tableColumn id="14" name="שווי שוק" dataDxfId="397"/>
    <tableColumn id="15" name="שעור מערך נקוב**** מונפק" dataDxfId="396"/>
    <tableColumn id="16" name="שעור מנכסי אפיק ההשקעה" dataDxfId="395"/>
    <tableColumn id="17" name="שעור מסך נכסי השקעה**" dataDxfId="39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93" dataDxfId="391" headerRowBorderDxfId="392" tableBorderDxfId="390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89"/>
    <tableColumn id="2" name="מספר ני&quot;ע" dataDxfId="388"/>
    <tableColumn id="3" name="זירת מסחר" dataDxfId="387"/>
    <tableColumn id="4" name="ספק מידע" dataDxfId="386"/>
    <tableColumn id="5" name="מספר מנפיק" dataDxfId="385"/>
    <tableColumn id="6" name="ענף מסחר" dataDxfId="384"/>
    <tableColumn id="7" name="דירוג" dataDxfId="383"/>
    <tableColumn id="8" name="שם מדרג" dataDxfId="382"/>
    <tableColumn id="9" name="תאריך רכישה" dataDxfId="381"/>
    <tableColumn id="10" name="מח&quot;מ" dataDxfId="380"/>
    <tableColumn id="11" name="סוג מטבע" dataDxfId="379"/>
    <tableColumn id="12" name="שיעור ריבית" dataDxfId="378"/>
    <tableColumn id="13" name="תשואה לפידיון" dataDxfId="377"/>
    <tableColumn id="14" name="ערך נקוב****" dataDxfId="376"/>
    <tableColumn id="15" name="שער***" dataDxfId="375"/>
    <tableColumn id="16" name="פדיון/ריבית/דיבידנד לקבל*****  " dataDxfId="374"/>
    <tableColumn id="17" name="שווי שוק" dataDxfId="373"/>
    <tableColumn id="18" name="שעור מערך נקוב מונפק" dataDxfId="372"/>
    <tableColumn id="19" name="שעור מנכסי אפיק ההשקעה" dataDxfId="371"/>
    <tableColumn id="20" name="שעור מסך נכסי השקעה**" dataDxfId="37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24" totalsRowShown="0" headerRowDxfId="369" dataDxfId="367" headerRowBorderDxfId="368" tableBorderDxfId="366">
  <autoFilter ref="A7:T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65"/>
    <tableColumn id="2" name="מספר ני&quot;ע" dataDxfId="364"/>
    <tableColumn id="3" name="זירת מסחר" dataDxfId="363"/>
    <tableColumn id="4" name="ספק מידע" dataDxfId="362"/>
    <tableColumn id="5" name="מספר מנפיק" dataDxfId="361"/>
    <tableColumn id="6" name="ענף מסחר" dataDxfId="360"/>
    <tableColumn id="7" name="דירוג" dataDxfId="359"/>
    <tableColumn id="8" name="שם מדרג" dataDxfId="358"/>
    <tableColumn id="9" name="תאריך רכישה" dataDxfId="357"/>
    <tableColumn id="10" name="מח&quot;מ" dataDxfId="356"/>
    <tableColumn id="11" name="סוג מטבע" dataDxfId="355"/>
    <tableColumn id="12" name="שיעור ריבית" dataDxfId="354"/>
    <tableColumn id="13" name="תשואה לפידיון" dataDxfId="353"/>
    <tableColumn id="14" name="ערך נקוב****" dataDxfId="352"/>
    <tableColumn id="15" name="שער***" dataDxfId="351"/>
    <tableColumn id="16" name="פדיון/ריבית/דיבידנד לקבל*****  " dataDxfId="350"/>
    <tableColumn id="17" name="שווי שוק" dataDxfId="349"/>
    <tableColumn id="18" name="שעור מערך נקוב מונפק" dataDxfId="348"/>
    <tableColumn id="19" name="שעור מנכסי אפיק ההשקעה" dataDxfId="347"/>
    <tableColumn id="20" name="שעור מסך נכסי השקעה**" dataDxfId="34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90" totalsRowShown="0" headerRowDxfId="345" dataDxfId="343" headerRowBorderDxfId="344" tableBorderDxfId="342">
  <autoFilter ref="A7:N9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41"/>
    <tableColumn id="9" name="שער***" dataDxfId="340"/>
    <tableColumn id="10" name="פדיון/ריבית/דיבידנד לקבל*****  " dataDxfId="339"/>
    <tableColumn id="11" name="שווי שוק" dataDxfId="338"/>
    <tableColumn id="12" name="שעור מערך נקוב מונפק" dataDxfId="337"/>
    <tableColumn id="13" name="שעור מנכסי אפיק ההשקעה" dataDxfId="336"/>
    <tableColumn id="14" name="שעור מסך נכסי השקעה**" dataDxfId="3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36" totalsRowShown="0" headerRowDxfId="334" dataDxfId="332" headerRowBorderDxfId="333" tableBorderDxfId="331">
  <autoFilter ref="A7:M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30"/>
    <tableColumn id="4" name="מספר מנפיק" dataDxfId="329"/>
    <tableColumn id="5" name="ענף מסחר"/>
    <tableColumn id="6" name="סוג מטבע"/>
    <tableColumn id="7" name="ערך נקוב****" dataDxfId="328"/>
    <tableColumn id="8" name="שער***" dataDxfId="327"/>
    <tableColumn id="9" name="פדיון/ריבית/דיבידנד לקבל*****  "/>
    <tableColumn id="10" name="שווי שוק" dataDxfId="326"/>
    <tableColumn id="11" name="שעור מערך נקוב מונפק" dataDxfId="325"/>
    <tableColumn id="12" name="שעור מנכסי אפיק ההשקעה" dataDxfId="324"/>
    <tableColumn id="13" name="שעור מסך נכסי השקעה**" dataDxfId="32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44" totalsRowShown="0" headerRowDxfId="322" dataDxfId="320" headerRowBorderDxfId="321" tableBorderDxfId="319">
  <autoFilter ref="A7:N4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מספר מנפיק"/>
    <tableColumn id="5" name="ענף מסחר"/>
    <tableColumn id="6" name="דירוג"/>
    <tableColumn id="7" name="שם מדרג"/>
    <tableColumn id="8" name="סוג מטבע"/>
    <tableColumn id="9" name="ערך נקוב****" dataDxfId="318"/>
    <tableColumn id="10" name="שער***" dataDxfId="317"/>
    <tableColumn id="11" name="שווי שוק" dataDxfId="316"/>
    <tableColumn id="12" name="שעור מערך נקוב מונפק" dataDxfId="315"/>
    <tableColumn id="13" name="שעור מנכסי אפיק ההשקעה" dataDxfId="314"/>
    <tableColumn id="14" name="שעור מסך נכסי השקעה**" dataDxfId="31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53"/>
  <sheetViews>
    <sheetView rightToLeft="1" topLeftCell="A22" workbookViewId="0">
      <selection activeCell="C45" sqref="C45"/>
    </sheetView>
  </sheetViews>
  <sheetFormatPr defaultColWidth="0" defaultRowHeight="18" zeroHeight="1"/>
  <cols>
    <col min="1" max="1" width="33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</row>
    <row r="5" spans="1:36" ht="26.25" customHeight="1">
      <c r="B5" s="70" t="s">
        <v>4</v>
      </c>
      <c r="C5" s="71"/>
      <c r="D5" s="72"/>
    </row>
    <row r="6" spans="1:36" s="3" customFormat="1">
      <c r="B6" s="40" t="s">
        <v>728</v>
      </c>
      <c r="C6" s="73" t="s">
        <v>5</v>
      </c>
      <c r="D6" s="74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700</v>
      </c>
      <c r="B10" s="57" t="s">
        <v>13</v>
      </c>
      <c r="C10" s="63">
        <f>מזומנים!I9</f>
        <v>116393.27383005634</v>
      </c>
      <c r="D10" s="64">
        <f>מזומנים!K9</f>
        <v>0.10425295530656931</v>
      </c>
    </row>
    <row r="11" spans="1:36">
      <c r="B11" s="57" t="s">
        <v>14</v>
      </c>
      <c r="C11" s="50"/>
      <c r="D11" s="50"/>
    </row>
    <row r="12" spans="1:36">
      <c r="A12" s="9" t="s">
        <v>701</v>
      </c>
      <c r="B12" s="58" t="s">
        <v>15</v>
      </c>
      <c r="C12" s="65">
        <v>68912.98414</v>
      </c>
      <c r="D12" s="66">
        <f>C12/$C$41</f>
        <v>6.1725063821810894E-2</v>
      </c>
    </row>
    <row r="13" spans="1:36">
      <c r="A13" s="9" t="s">
        <v>702</v>
      </c>
      <c r="B13" s="58" t="s">
        <v>16</v>
      </c>
      <c r="C13" s="65">
        <v>0</v>
      </c>
      <c r="D13" s="66">
        <f t="shared" ref="D13:D21" si="0">C13/$C$41</f>
        <v>0</v>
      </c>
    </row>
    <row r="14" spans="1:36">
      <c r="A14" s="9" t="s">
        <v>703</v>
      </c>
      <c r="B14" s="58" t="s">
        <v>17</v>
      </c>
      <c r="C14" s="65">
        <v>2298.8000000000002</v>
      </c>
      <c r="D14" s="66">
        <f t="shared" si="0"/>
        <v>2.059025283614411E-3</v>
      </c>
    </row>
    <row r="15" spans="1:36">
      <c r="A15" s="9" t="s">
        <v>522</v>
      </c>
      <c r="B15" s="58" t="s">
        <v>18</v>
      </c>
      <c r="C15" s="65">
        <v>584198.73710822489</v>
      </c>
      <c r="D15" s="66">
        <f t="shared" si="0"/>
        <v>0.52326429892180415</v>
      </c>
    </row>
    <row r="16" spans="1:36">
      <c r="A16" s="9" t="s">
        <v>704</v>
      </c>
      <c r="B16" s="58" t="s">
        <v>194</v>
      </c>
      <c r="C16" s="65">
        <v>203660.38147640001</v>
      </c>
      <c r="D16" s="66">
        <f t="shared" si="0"/>
        <v>0.18241772869778303</v>
      </c>
    </row>
    <row r="17" spans="1:4">
      <c r="A17" s="9" t="s">
        <v>705</v>
      </c>
      <c r="B17" s="58" t="s">
        <v>19</v>
      </c>
      <c r="C17" s="65">
        <v>124322.23856334848</v>
      </c>
      <c r="D17" s="66">
        <f t="shared" si="0"/>
        <v>0.11135489495279147</v>
      </c>
    </row>
    <row r="18" spans="1:4">
      <c r="A18" s="9" t="s">
        <v>706</v>
      </c>
      <c r="B18" s="58" t="s">
        <v>20</v>
      </c>
      <c r="C18" s="65">
        <v>0</v>
      </c>
      <c r="D18" s="66">
        <f t="shared" si="0"/>
        <v>0</v>
      </c>
    </row>
    <row r="19" spans="1:4">
      <c r="A19" s="9" t="s">
        <v>707</v>
      </c>
      <c r="B19" s="58" t="s">
        <v>21</v>
      </c>
      <c r="C19" s="65">
        <v>4.7569919999999998E-3</v>
      </c>
      <c r="D19" s="66">
        <f t="shared" si="0"/>
        <v>4.2608172968294247E-9</v>
      </c>
    </row>
    <row r="20" spans="1:4">
      <c r="A20" s="9" t="s">
        <v>708</v>
      </c>
      <c r="B20" s="58" t="s">
        <v>22</v>
      </c>
      <c r="C20" s="65">
        <v>4416.5355236253881</v>
      </c>
      <c r="D20" s="66">
        <f t="shared" si="0"/>
        <v>3.9558718936514199E-3</v>
      </c>
    </row>
    <row r="21" spans="1:4">
      <c r="A21" s="9" t="s">
        <v>709</v>
      </c>
      <c r="B21" s="58" t="s">
        <v>23</v>
      </c>
      <c r="C21" s="65">
        <v>0</v>
      </c>
      <c r="D21" s="66">
        <f t="shared" si="0"/>
        <v>0</v>
      </c>
    </row>
    <row r="22" spans="1:4">
      <c r="B22" s="57" t="s">
        <v>24</v>
      </c>
      <c r="C22" s="50"/>
      <c r="D22" s="50"/>
    </row>
    <row r="23" spans="1:4">
      <c r="A23" s="9" t="s">
        <v>710</v>
      </c>
      <c r="B23" s="58" t="s">
        <v>25</v>
      </c>
      <c r="C23" s="65">
        <v>0</v>
      </c>
      <c r="D23" s="66">
        <f t="shared" ref="D23:D36" si="1">C23/$C$41</f>
        <v>0</v>
      </c>
    </row>
    <row r="24" spans="1:4">
      <c r="A24" s="9" t="s">
        <v>711</v>
      </c>
      <c r="B24" s="58" t="s">
        <v>26</v>
      </c>
      <c r="C24" s="65">
        <v>0</v>
      </c>
      <c r="D24" s="66">
        <f t="shared" si="1"/>
        <v>0</v>
      </c>
    </row>
    <row r="25" spans="1:4">
      <c r="A25" s="9" t="s">
        <v>712</v>
      </c>
      <c r="B25" s="58" t="s">
        <v>17</v>
      </c>
      <c r="C25" s="65">
        <v>0</v>
      </c>
      <c r="D25" s="66">
        <f t="shared" si="1"/>
        <v>0</v>
      </c>
    </row>
    <row r="26" spans="1:4">
      <c r="A26" s="9" t="s">
        <v>713</v>
      </c>
      <c r="B26" s="58" t="s">
        <v>27</v>
      </c>
      <c r="C26" s="65">
        <v>0</v>
      </c>
      <c r="D26" s="66">
        <f t="shared" si="1"/>
        <v>0</v>
      </c>
    </row>
    <row r="27" spans="1:4">
      <c r="A27" s="9" t="s">
        <v>714</v>
      </c>
      <c r="B27" s="58" t="s">
        <v>28</v>
      </c>
      <c r="C27" s="65">
        <v>0</v>
      </c>
      <c r="D27" s="66">
        <f t="shared" si="1"/>
        <v>0</v>
      </c>
    </row>
    <row r="28" spans="1:4">
      <c r="A28" s="9" t="s">
        <v>715</v>
      </c>
      <c r="B28" s="58" t="s">
        <v>29</v>
      </c>
      <c r="C28" s="65">
        <v>0</v>
      </c>
      <c r="D28" s="66">
        <f t="shared" si="1"/>
        <v>0</v>
      </c>
    </row>
    <row r="29" spans="1:4">
      <c r="A29" s="9" t="s">
        <v>716</v>
      </c>
      <c r="B29" s="58" t="s">
        <v>30</v>
      </c>
      <c r="C29" s="65">
        <v>0</v>
      </c>
      <c r="D29" s="66">
        <f t="shared" si="1"/>
        <v>0</v>
      </c>
    </row>
    <row r="30" spans="1:4">
      <c r="A30" s="9" t="s">
        <v>717</v>
      </c>
      <c r="B30" s="58" t="s">
        <v>31</v>
      </c>
      <c r="C30" s="65">
        <v>-6.4938818046072999</v>
      </c>
      <c r="D30" s="66">
        <f t="shared" si="1"/>
        <v>-5.8165420325778697E-6</v>
      </c>
    </row>
    <row r="31" spans="1:4">
      <c r="A31" s="9" t="s">
        <v>718</v>
      </c>
      <c r="B31" s="58" t="s">
        <v>32</v>
      </c>
      <c r="C31" s="65">
        <v>0</v>
      </c>
      <c r="D31" s="66">
        <f t="shared" si="1"/>
        <v>0</v>
      </c>
    </row>
    <row r="32" spans="1:4">
      <c r="A32" s="9" t="s">
        <v>719</v>
      </c>
      <c r="B32" s="57" t="s">
        <v>33</v>
      </c>
      <c r="C32" s="65">
        <v>0</v>
      </c>
      <c r="D32" s="66">
        <f t="shared" si="1"/>
        <v>0</v>
      </c>
    </row>
    <row r="33" spans="1:4">
      <c r="A33" s="9" t="s">
        <v>720</v>
      </c>
      <c r="B33" s="57" t="s">
        <v>34</v>
      </c>
      <c r="C33" s="65">
        <v>0</v>
      </c>
      <c r="D33" s="66">
        <f t="shared" si="1"/>
        <v>0</v>
      </c>
    </row>
    <row r="34" spans="1:4">
      <c r="A34" s="9" t="s">
        <v>721</v>
      </c>
      <c r="B34" s="57" t="s">
        <v>35</v>
      </c>
      <c r="C34" s="65">
        <v>0</v>
      </c>
      <c r="D34" s="66">
        <f t="shared" si="1"/>
        <v>0</v>
      </c>
    </row>
    <row r="35" spans="1:4">
      <c r="A35" s="9" t="s">
        <v>722</v>
      </c>
      <c r="B35" s="57" t="s">
        <v>36</v>
      </c>
      <c r="C35" s="65">
        <v>0</v>
      </c>
      <c r="D35" s="66">
        <f t="shared" si="1"/>
        <v>0</v>
      </c>
    </row>
    <row r="36" spans="1:4">
      <c r="A36" s="9" t="s">
        <v>723</v>
      </c>
      <c r="B36" s="57" t="s">
        <v>37</v>
      </c>
      <c r="C36" s="65">
        <v>12254.132020644</v>
      </c>
      <c r="D36" s="66">
        <f t="shared" si="1"/>
        <v>1.0975973403190771E-2</v>
      </c>
    </row>
    <row r="37" spans="1:4">
      <c r="A37" s="9"/>
      <c r="B37" s="59" t="s">
        <v>38</v>
      </c>
      <c r="C37" s="50"/>
      <c r="D37" s="50"/>
    </row>
    <row r="38" spans="1:4">
      <c r="A38" s="9" t="s">
        <v>724</v>
      </c>
      <c r="B38" s="60" t="s">
        <v>39</v>
      </c>
      <c r="C38" s="65">
        <v>0</v>
      </c>
      <c r="D38" s="66">
        <f t="shared" ref="D38:D41" si="2">C38/$C$41</f>
        <v>0</v>
      </c>
    </row>
    <row r="39" spans="1:4">
      <c r="A39" s="9" t="s">
        <v>725</v>
      </c>
      <c r="B39" s="60" t="s">
        <v>40</v>
      </c>
      <c r="C39" s="65">
        <v>0</v>
      </c>
      <c r="D39" s="66">
        <f t="shared" si="2"/>
        <v>0</v>
      </c>
    </row>
    <row r="40" spans="1:4">
      <c r="A40" s="9" t="s">
        <v>726</v>
      </c>
      <c r="B40" s="60" t="s">
        <v>41</v>
      </c>
      <c r="C40" s="65">
        <v>0</v>
      </c>
      <c r="D40" s="66">
        <f t="shared" si="2"/>
        <v>0</v>
      </c>
    </row>
    <row r="41" spans="1:4">
      <c r="B41" s="60" t="s">
        <v>42</v>
      </c>
      <c r="C41" s="65">
        <f>SUM(C10:C40)</f>
        <v>1116450.5935374864</v>
      </c>
      <c r="D41" s="66">
        <f t="shared" si="2"/>
        <v>1</v>
      </c>
    </row>
    <row r="42" spans="1:4">
      <c r="A42" s="9" t="s">
        <v>727</v>
      </c>
      <c r="B42" s="61" t="s">
        <v>43</v>
      </c>
      <c r="C42" s="65">
        <v>0</v>
      </c>
      <c r="D42" s="66">
        <v>0</v>
      </c>
    </row>
    <row r="43" spans="1:4">
      <c r="B43" s="10" t="s">
        <v>198</v>
      </c>
    </row>
    <row r="44" spans="1:4">
      <c r="C44" s="75" t="s">
        <v>44</v>
      </c>
      <c r="D44" s="74" t="s">
        <v>45</v>
      </c>
    </row>
    <row r="45" spans="1:4">
      <c r="C45" s="12" t="s">
        <v>9</v>
      </c>
      <c r="D45" s="12" t="s">
        <v>10</v>
      </c>
    </row>
    <row r="46" spans="1:4">
      <c r="C46" t="s">
        <v>199</v>
      </c>
      <c r="D46">
        <v>3.532</v>
      </c>
    </row>
    <row r="47" spans="1:4">
      <c r="C47" t="s">
        <v>109</v>
      </c>
      <c r="D47">
        <v>3.8748</v>
      </c>
    </row>
    <row r="48" spans="1:4">
      <c r="C48" t="s">
        <v>200</v>
      </c>
      <c r="D48">
        <v>0.38059999999999999</v>
      </c>
    </row>
    <row r="49" spans="3:4">
      <c r="C49" t="s">
        <v>201</v>
      </c>
      <c r="D49">
        <v>2.9498E-2</v>
      </c>
    </row>
    <row r="50" spans="3:4">
      <c r="C50" t="s">
        <v>202</v>
      </c>
      <c r="D50">
        <v>0.41980000000000001</v>
      </c>
    </row>
    <row r="51" spans="3:4">
      <c r="C51" t="s">
        <v>105</v>
      </c>
      <c r="D51">
        <v>3.26</v>
      </c>
    </row>
    <row r="52" spans="3:4">
      <c r="C52" t="s">
        <v>112</v>
      </c>
      <c r="D52">
        <v>4.5176999999999996</v>
      </c>
    </row>
    <row r="53" spans="3:4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 "/>
    <hyperlink ref="A14" location="'אג&quot;ח קונצרני'!A1" display="אג&quot;ח קונצרני"/>
    <hyperlink ref="A15" location="מניות!A1" display="מניות"/>
    <hyperlink ref="A16" location="'קרנ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 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61" width="0" style="14" hidden="1" customWidth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</row>
    <row r="3" spans="1:60">
      <c r="A3" s="2" t="s">
        <v>2</v>
      </c>
      <c r="B3" t="s">
        <v>197</v>
      </c>
    </row>
    <row r="4" spans="1:60">
      <c r="A4" s="2" t="s">
        <v>3</v>
      </c>
    </row>
    <row r="5" spans="1:60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60" ht="26.25" customHeight="1">
      <c r="A6" s="93" t="s">
        <v>97</v>
      </c>
      <c r="B6" s="94"/>
      <c r="C6" s="94"/>
      <c r="D6" s="94"/>
      <c r="E6" s="94"/>
      <c r="F6" s="94"/>
      <c r="G6" s="94"/>
      <c r="H6" s="94"/>
      <c r="I6" s="94"/>
      <c r="J6" s="94"/>
      <c r="K6" s="95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4.7569919999999998E-3</v>
      </c>
      <c r="I10" s="22"/>
      <c r="J10" s="64">
        <v>1</v>
      </c>
      <c r="K10" s="64">
        <v>0</v>
      </c>
      <c r="BC10" s="14"/>
      <c r="BD10" s="16"/>
      <c r="BE10" s="14"/>
      <c r="BG10" s="14"/>
    </row>
    <row r="11" spans="1:60">
      <c r="A11" s="67" t="s">
        <v>203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599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225</v>
      </c>
      <c r="B13" t="s">
        <v>225</v>
      </c>
      <c r="C13" s="14"/>
      <c r="D13" t="s">
        <v>225</v>
      </c>
      <c r="E13" t="s">
        <v>225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600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225</v>
      </c>
      <c r="B15" t="s">
        <v>225</v>
      </c>
      <c r="C15" s="14"/>
      <c r="D15" t="s">
        <v>225</v>
      </c>
      <c r="E15" t="s">
        <v>225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601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225</v>
      </c>
      <c r="B17" t="s">
        <v>225</v>
      </c>
      <c r="C17" s="14"/>
      <c r="D17" t="s">
        <v>225</v>
      </c>
      <c r="E17" t="s">
        <v>225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268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225</v>
      </c>
      <c r="B19" t="s">
        <v>225</v>
      </c>
      <c r="C19" s="14"/>
      <c r="D19" t="s">
        <v>225</v>
      </c>
      <c r="E19" t="s">
        <v>225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230</v>
      </c>
      <c r="B20" s="14"/>
      <c r="C20" s="14"/>
      <c r="D20" s="14"/>
      <c r="F20" s="69">
        <v>0</v>
      </c>
      <c r="H20" s="69">
        <v>4.7569919999999998E-3</v>
      </c>
      <c r="J20" s="68">
        <v>1</v>
      </c>
      <c r="K20" s="68">
        <v>0</v>
      </c>
    </row>
    <row r="21" spans="1:11">
      <c r="A21" s="67" t="s">
        <v>599</v>
      </c>
      <c r="B21" s="14"/>
      <c r="C21" s="14"/>
      <c r="D21" s="14"/>
      <c r="F21" s="69">
        <v>0</v>
      </c>
      <c r="H21" s="69">
        <v>4.7569919999999998E-3</v>
      </c>
      <c r="J21" s="68">
        <v>1</v>
      </c>
      <c r="K21" s="68">
        <v>0</v>
      </c>
    </row>
    <row r="22" spans="1:11">
      <c r="A22" t="s">
        <v>602</v>
      </c>
      <c r="B22" t="s">
        <v>603</v>
      </c>
      <c r="C22" t="s">
        <v>122</v>
      </c>
      <c r="D22" t="s">
        <v>579</v>
      </c>
      <c r="E22" t="s">
        <v>105</v>
      </c>
      <c r="F22" s="65">
        <v>-64000</v>
      </c>
      <c r="G22" s="65">
        <v>1.4300000000000001E-3</v>
      </c>
      <c r="H22" s="65">
        <v>-2.983552E-3</v>
      </c>
      <c r="I22" s="66">
        <v>0</v>
      </c>
      <c r="J22" s="66">
        <v>-0.62719999999999998</v>
      </c>
      <c r="K22" s="66">
        <v>0</v>
      </c>
    </row>
    <row r="23" spans="1:11">
      <c r="A23" t="s">
        <v>604</v>
      </c>
      <c r="B23" t="s">
        <v>605</v>
      </c>
      <c r="C23" t="s">
        <v>122</v>
      </c>
      <c r="D23" t="s">
        <v>579</v>
      </c>
      <c r="E23" t="s">
        <v>105</v>
      </c>
      <c r="F23" s="65">
        <v>64000</v>
      </c>
      <c r="G23" s="65">
        <v>3.7100000000000002E-3</v>
      </c>
      <c r="H23" s="65">
        <v>7.7405440000000002E-3</v>
      </c>
      <c r="I23" s="66">
        <v>0</v>
      </c>
      <c r="J23" s="66">
        <v>1.6272</v>
      </c>
      <c r="K23" s="66">
        <v>0</v>
      </c>
    </row>
    <row r="24" spans="1:11">
      <c r="A24" s="67" t="s">
        <v>606</v>
      </c>
      <c r="B24" s="14"/>
      <c r="C24" s="14"/>
      <c r="D24" s="14"/>
      <c r="F24" s="69">
        <v>0</v>
      </c>
      <c r="H24" s="69">
        <v>0</v>
      </c>
      <c r="J24" s="68">
        <v>0</v>
      </c>
      <c r="K24" s="68">
        <v>0</v>
      </c>
    </row>
    <row r="25" spans="1:11">
      <c r="A25" t="s">
        <v>225</v>
      </c>
      <c r="B25" t="s">
        <v>225</v>
      </c>
      <c r="C25" s="14"/>
      <c r="D25" t="s">
        <v>225</v>
      </c>
      <c r="E25" t="s">
        <v>225</v>
      </c>
      <c r="F25" s="65">
        <v>0</v>
      </c>
      <c r="G25" s="65">
        <v>0</v>
      </c>
      <c r="H25" s="65">
        <v>0</v>
      </c>
      <c r="I25" s="66">
        <v>0</v>
      </c>
      <c r="J25" s="66">
        <v>0</v>
      </c>
      <c r="K25" s="66">
        <v>0</v>
      </c>
    </row>
    <row r="26" spans="1:11">
      <c r="A26" s="67" t="s">
        <v>601</v>
      </c>
      <c r="B26" s="14"/>
      <c r="C26" s="14"/>
      <c r="D26" s="14"/>
      <c r="F26" s="69">
        <v>0</v>
      </c>
      <c r="H26" s="69">
        <v>0</v>
      </c>
      <c r="J26" s="68">
        <v>0</v>
      </c>
      <c r="K26" s="68">
        <v>0</v>
      </c>
    </row>
    <row r="27" spans="1:11">
      <c r="A27" t="s">
        <v>225</v>
      </c>
      <c r="B27" t="s">
        <v>225</v>
      </c>
      <c r="C27" s="14"/>
      <c r="D27" t="s">
        <v>225</v>
      </c>
      <c r="E27" t="s">
        <v>225</v>
      </c>
      <c r="F27" s="65">
        <v>0</v>
      </c>
      <c r="G27" s="65">
        <v>0</v>
      </c>
      <c r="H27" s="65">
        <v>0</v>
      </c>
      <c r="I27" s="66">
        <v>0</v>
      </c>
      <c r="J27" s="66">
        <v>0</v>
      </c>
      <c r="K27" s="66">
        <v>0</v>
      </c>
    </row>
    <row r="28" spans="1:11">
      <c r="A28" s="67" t="s">
        <v>607</v>
      </c>
      <c r="B28" s="14"/>
      <c r="C28" s="14"/>
      <c r="D28" s="14"/>
      <c r="F28" s="69">
        <v>0</v>
      </c>
      <c r="H28" s="69">
        <v>0</v>
      </c>
      <c r="J28" s="68">
        <v>0</v>
      </c>
      <c r="K28" s="68">
        <v>0</v>
      </c>
    </row>
    <row r="29" spans="1:11">
      <c r="A29" t="s">
        <v>225</v>
      </c>
      <c r="B29" t="s">
        <v>225</v>
      </c>
      <c r="C29" s="14"/>
      <c r="D29" t="s">
        <v>225</v>
      </c>
      <c r="E29" t="s">
        <v>225</v>
      </c>
      <c r="F29" s="65">
        <v>0</v>
      </c>
      <c r="G29" s="65">
        <v>0</v>
      </c>
      <c r="H29" s="65">
        <v>0</v>
      </c>
      <c r="I29" s="66">
        <v>0</v>
      </c>
      <c r="J29" s="66">
        <v>0</v>
      </c>
      <c r="K29" s="66">
        <v>0</v>
      </c>
    </row>
    <row r="30" spans="1:11">
      <c r="A30" s="67" t="s">
        <v>268</v>
      </c>
      <c r="B30" s="14"/>
      <c r="C30" s="14"/>
      <c r="D30" s="14"/>
      <c r="F30" s="69">
        <v>0</v>
      </c>
      <c r="H30" s="69">
        <v>0</v>
      </c>
      <c r="J30" s="68">
        <v>0</v>
      </c>
      <c r="K30" s="68">
        <v>0</v>
      </c>
    </row>
    <row r="31" spans="1:11">
      <c r="A31" t="s">
        <v>225</v>
      </c>
      <c r="B31" t="s">
        <v>225</v>
      </c>
      <c r="C31" s="14"/>
      <c r="D31" t="s">
        <v>225</v>
      </c>
      <c r="E31" t="s">
        <v>225</v>
      </c>
      <c r="F31" s="65">
        <v>0</v>
      </c>
      <c r="G31" s="65">
        <v>0</v>
      </c>
      <c r="H31" s="65">
        <v>0</v>
      </c>
      <c r="I31" s="66">
        <v>0</v>
      </c>
      <c r="J31" s="66">
        <v>0</v>
      </c>
      <c r="K31" s="66">
        <v>0</v>
      </c>
    </row>
    <row r="32" spans="1:11">
      <c r="A32" s="79" t="s">
        <v>232</v>
      </c>
      <c r="B32" s="14"/>
      <c r="C32" s="14"/>
      <c r="D32" s="14"/>
    </row>
    <row r="33" spans="1:4">
      <c r="A33" s="79" t="s">
        <v>254</v>
      </c>
      <c r="B33" s="14"/>
      <c r="C33" s="14"/>
      <c r="D33" s="14"/>
    </row>
    <row r="34" spans="1:4">
      <c r="A34" s="79" t="s">
        <v>255</v>
      </c>
      <c r="B34" s="14"/>
      <c r="C34" s="14"/>
      <c r="D34" s="14"/>
    </row>
    <row r="35" spans="1:4">
      <c r="A35" s="79" t="s">
        <v>256</v>
      </c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40" width="9.140625" style="14" hidden="1" customWidth="1"/>
    <col min="41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5"/>
      <c r="BC5" s="14" t="s">
        <v>99</v>
      </c>
      <c r="BE5" s="14" t="s">
        <v>100</v>
      </c>
      <c r="BG5" s="16" t="s">
        <v>101</v>
      </c>
    </row>
    <row r="6" spans="1:59" ht="26.25" customHeight="1">
      <c r="A6" s="93" t="s">
        <v>102</v>
      </c>
      <c r="B6" s="94"/>
      <c r="C6" s="94"/>
      <c r="D6" s="94"/>
      <c r="E6" s="94"/>
      <c r="F6" s="94"/>
      <c r="G6" s="94"/>
      <c r="H6" s="94"/>
      <c r="I6" s="94"/>
      <c r="J6" s="95"/>
      <c r="BC6" s="16" t="s">
        <v>103</v>
      </c>
      <c r="BE6" s="14" t="s">
        <v>104</v>
      </c>
      <c r="BG6" s="16" t="s">
        <v>105</v>
      </c>
    </row>
    <row r="7" spans="1:59" s="16" customFormat="1" ht="8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B7" s="14" t="s">
        <v>106</v>
      </c>
      <c r="BC7" s="14" t="s">
        <v>107</v>
      </c>
      <c r="BD7" s="14" t="s">
        <v>108</v>
      </c>
      <c r="BF7" s="20" t="s">
        <v>109</v>
      </c>
    </row>
    <row r="8" spans="1:59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B8" s="14" t="s">
        <v>110</v>
      </c>
      <c r="BD8" s="14" t="s">
        <v>111</v>
      </c>
      <c r="BF8" s="20" t="s">
        <v>112</v>
      </c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B9" s="14" t="s">
        <v>113</v>
      </c>
      <c r="BC9" s="16"/>
      <c r="BD9" s="14" t="s">
        <v>114</v>
      </c>
      <c r="BF9" s="14" t="s">
        <v>115</v>
      </c>
    </row>
    <row r="10" spans="1:59" s="20" customFormat="1" ht="18" customHeight="1">
      <c r="A10" s="21" t="s">
        <v>116</v>
      </c>
      <c r="B10" s="7"/>
      <c r="C10" s="7"/>
      <c r="D10" s="7"/>
      <c r="E10" s="7"/>
      <c r="F10" s="63">
        <v>1267992.8</v>
      </c>
      <c r="G10" s="22"/>
      <c r="H10" s="63">
        <v>4416.5355236253881</v>
      </c>
      <c r="I10" s="64">
        <v>1</v>
      </c>
      <c r="J10" s="64">
        <v>4.0000000000000001E-3</v>
      </c>
      <c r="K10" s="16"/>
      <c r="L10" s="16"/>
      <c r="M10" s="16"/>
      <c r="N10" s="16"/>
      <c r="BB10" s="14" t="s">
        <v>117</v>
      </c>
      <c r="BC10" s="16"/>
      <c r="BD10" s="14" t="s">
        <v>118</v>
      </c>
      <c r="BF10" s="14" t="s">
        <v>119</v>
      </c>
    </row>
    <row r="11" spans="1:59">
      <c r="A11" s="67" t="s">
        <v>203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C11" s="14" t="s">
        <v>120</v>
      </c>
      <c r="BE11" s="14" t="s">
        <v>121</v>
      </c>
    </row>
    <row r="12" spans="1:59">
      <c r="A12" t="s">
        <v>225</v>
      </c>
      <c r="B12" t="s">
        <v>225</v>
      </c>
      <c r="C12" s="16"/>
      <c r="D12" t="s">
        <v>225</v>
      </c>
      <c r="E12" t="s">
        <v>225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C12" s="14" t="s">
        <v>122</v>
      </c>
      <c r="BD12" s="14" t="s">
        <v>123</v>
      </c>
      <c r="BE12" s="14" t="s">
        <v>124</v>
      </c>
    </row>
    <row r="13" spans="1:59">
      <c r="A13" s="67" t="s">
        <v>230</v>
      </c>
      <c r="B13" s="16"/>
      <c r="C13" s="16"/>
      <c r="D13" s="16"/>
      <c r="E13" s="16"/>
      <c r="F13" s="69">
        <v>1267992.8</v>
      </c>
      <c r="G13" s="16"/>
      <c r="H13" s="69">
        <v>4416.5355236253881</v>
      </c>
      <c r="I13" s="68">
        <v>1</v>
      </c>
      <c r="J13" s="68">
        <v>4.0000000000000001E-3</v>
      </c>
      <c r="BE13" s="14" t="s">
        <v>125</v>
      </c>
    </row>
    <row r="14" spans="1:59">
      <c r="A14" t="s">
        <v>608</v>
      </c>
      <c r="B14" t="s">
        <v>609</v>
      </c>
      <c r="C14" t="s">
        <v>122</v>
      </c>
      <c r="D14" t="s">
        <v>579</v>
      </c>
      <c r="E14" t="s">
        <v>202</v>
      </c>
      <c r="F14" s="65">
        <v>-99900</v>
      </c>
      <c r="G14" s="65">
        <v>100</v>
      </c>
      <c r="H14" s="65">
        <v>-41.938020000000002</v>
      </c>
      <c r="I14" s="66">
        <v>-9.4999999999999998E-3</v>
      </c>
      <c r="J14" s="66">
        <v>0</v>
      </c>
      <c r="BE14" s="14" t="s">
        <v>126</v>
      </c>
    </row>
    <row r="15" spans="1:59">
      <c r="A15" t="s">
        <v>610</v>
      </c>
      <c r="B15" t="s">
        <v>611</v>
      </c>
      <c r="C15" t="s">
        <v>122</v>
      </c>
      <c r="D15" t="s">
        <v>579</v>
      </c>
      <c r="E15" t="s">
        <v>105</v>
      </c>
      <c r="F15" s="65">
        <v>638028.80000000005</v>
      </c>
      <c r="G15" s="65">
        <v>100</v>
      </c>
      <c r="H15" s="65">
        <v>2079.973888</v>
      </c>
      <c r="I15" s="66">
        <v>0.47099999999999997</v>
      </c>
      <c r="J15" s="66">
        <v>1.9E-3</v>
      </c>
      <c r="BE15" s="14" t="s">
        <v>127</v>
      </c>
    </row>
    <row r="16" spans="1:59">
      <c r="A16" t="s">
        <v>612</v>
      </c>
      <c r="B16" t="s">
        <v>613</v>
      </c>
      <c r="C16" t="s">
        <v>122</v>
      </c>
      <c r="D16" t="s">
        <v>579</v>
      </c>
      <c r="E16" t="s">
        <v>202</v>
      </c>
      <c r="F16" s="65">
        <v>18</v>
      </c>
      <c r="G16" s="65">
        <v>2.863</v>
      </c>
      <c r="H16" s="65">
        <v>2.1633973199999999E-4</v>
      </c>
      <c r="I16" s="66">
        <v>0</v>
      </c>
      <c r="J16" s="66">
        <v>0</v>
      </c>
      <c r="BE16" s="14" t="s">
        <v>128</v>
      </c>
    </row>
    <row r="17" spans="1:57">
      <c r="A17" t="s">
        <v>614</v>
      </c>
      <c r="B17" t="s">
        <v>615</v>
      </c>
      <c r="C17" t="s">
        <v>122</v>
      </c>
      <c r="D17" t="s">
        <v>579</v>
      </c>
      <c r="E17" t="s">
        <v>105</v>
      </c>
      <c r="F17" s="65">
        <v>246</v>
      </c>
      <c r="G17" s="65">
        <v>0.42886000000000002</v>
      </c>
      <c r="H17" s="65">
        <v>3.4392856559999998E-3</v>
      </c>
      <c r="I17" s="66">
        <v>0</v>
      </c>
      <c r="J17" s="66">
        <v>0</v>
      </c>
      <c r="BE17" s="14" t="s">
        <v>129</v>
      </c>
    </row>
    <row r="18" spans="1:57">
      <c r="A18" t="s">
        <v>616</v>
      </c>
      <c r="B18" t="s">
        <v>617</v>
      </c>
      <c r="C18" t="s">
        <v>122</v>
      </c>
      <c r="D18" t="s">
        <v>579</v>
      </c>
      <c r="E18" t="s">
        <v>105</v>
      </c>
      <c r="F18" s="65">
        <v>729600</v>
      </c>
      <c r="G18" s="65">
        <v>100</v>
      </c>
      <c r="H18" s="65">
        <v>2378.4960000000001</v>
      </c>
      <c r="I18" s="66">
        <v>0.53849999999999998</v>
      </c>
      <c r="J18" s="66">
        <v>2.0999999999999999E-3</v>
      </c>
      <c r="BE18" s="14" t="s">
        <v>130</v>
      </c>
    </row>
    <row r="19" spans="1:57">
      <c r="A19" s="79" t="s">
        <v>232</v>
      </c>
      <c r="B19" s="16"/>
      <c r="C19" s="16"/>
      <c r="D19" s="16"/>
      <c r="E19" s="16"/>
      <c r="F19" s="16"/>
      <c r="G19" s="16"/>
      <c r="BE19" s="14" t="s">
        <v>131</v>
      </c>
    </row>
    <row r="20" spans="1:57">
      <c r="A20" s="79" t="s">
        <v>254</v>
      </c>
      <c r="B20" s="16"/>
      <c r="C20" s="16"/>
      <c r="D20" s="16"/>
      <c r="E20" s="16"/>
      <c r="F20" s="16"/>
      <c r="G20" s="16"/>
      <c r="BE20" s="14" t="s">
        <v>122</v>
      </c>
    </row>
    <row r="21" spans="1:57">
      <c r="A21" s="79" t="s">
        <v>255</v>
      </c>
      <c r="B21" s="16"/>
      <c r="C21" s="16"/>
      <c r="D21" s="16"/>
      <c r="E21" s="16"/>
      <c r="F21" s="16"/>
      <c r="G21" s="16"/>
    </row>
    <row r="22" spans="1:57">
      <c r="A22" s="79" t="s">
        <v>256</v>
      </c>
      <c r="B22" s="16"/>
      <c r="C22" s="16"/>
      <c r="D22" s="16"/>
      <c r="E22" s="16"/>
      <c r="F22" s="16"/>
      <c r="G22" s="16"/>
    </row>
    <row r="23" spans="1:57" hidden="1">
      <c r="B23" s="16"/>
      <c r="C23" s="16"/>
      <c r="D23" s="16"/>
      <c r="E23" s="16"/>
      <c r="F23" s="16"/>
      <c r="G23" s="16"/>
    </row>
    <row r="24" spans="1:57" hidden="1">
      <c r="B24" s="16"/>
      <c r="C24" s="16"/>
      <c r="D24" s="16"/>
      <c r="E24" s="16"/>
      <c r="F24" s="16"/>
      <c r="G24" s="16"/>
    </row>
    <row r="25" spans="1:57" hidden="1">
      <c r="B25" s="16"/>
      <c r="C25" s="16"/>
      <c r="D25" s="16"/>
      <c r="E25" s="16"/>
      <c r="F25" s="16"/>
      <c r="G25" s="16"/>
    </row>
    <row r="26" spans="1:57" hidden="1">
      <c r="B26" s="16"/>
      <c r="C26" s="16"/>
      <c r="D26" s="16"/>
      <c r="E26" s="16"/>
      <c r="F26" s="16"/>
      <c r="G26" s="16"/>
    </row>
    <row r="27" spans="1:57" hidden="1">
      <c r="B27" s="16"/>
      <c r="C27" s="16"/>
      <c r="D27" s="16"/>
      <c r="E27" s="16"/>
      <c r="F27" s="16"/>
      <c r="G27" s="16"/>
    </row>
    <row r="28" spans="1:57" hidden="1">
      <c r="B28" s="16"/>
      <c r="C28" s="16"/>
      <c r="D28" s="16"/>
      <c r="E28" s="16"/>
      <c r="F28" s="16"/>
      <c r="G28" s="16"/>
    </row>
    <row r="29" spans="1:57" hidden="1">
      <c r="B29" s="16"/>
      <c r="C29" s="16"/>
      <c r="D29" s="16"/>
      <c r="E29" s="16"/>
      <c r="F29" s="16"/>
      <c r="G29" s="16"/>
    </row>
    <row r="30" spans="1:57" hidden="1">
      <c r="B30" s="16"/>
      <c r="C30" s="16"/>
      <c r="D30" s="16"/>
      <c r="E30" s="16"/>
      <c r="F30" s="16"/>
      <c r="G30" s="16"/>
    </row>
    <row r="31" spans="1:57" hidden="1">
      <c r="B31" s="16"/>
      <c r="C31" s="16"/>
      <c r="D31" s="16"/>
      <c r="E31" s="16"/>
      <c r="F31" s="16"/>
      <c r="G31" s="16"/>
    </row>
    <row r="32" spans="1:57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topLeftCell="A19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</row>
    <row r="5" spans="1:80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</row>
    <row r="6" spans="1:80" ht="26.25" customHeight="1">
      <c r="A6" s="93" t="s">
        <v>132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203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618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225</v>
      </c>
      <c r="B13" t="s">
        <v>225</v>
      </c>
      <c r="D13" t="s">
        <v>225</v>
      </c>
      <c r="G13" s="65">
        <v>0</v>
      </c>
      <c r="H13" t="s">
        <v>225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619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225</v>
      </c>
      <c r="B15" t="s">
        <v>225</v>
      </c>
      <c r="D15" t="s">
        <v>225</v>
      </c>
      <c r="G15" s="65">
        <v>0</v>
      </c>
      <c r="H15" t="s">
        <v>225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620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621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225</v>
      </c>
      <c r="B18" t="s">
        <v>225</v>
      </c>
      <c r="D18" t="s">
        <v>225</v>
      </c>
      <c r="G18" s="65">
        <v>0</v>
      </c>
      <c r="H18" t="s">
        <v>225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622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225</v>
      </c>
      <c r="B20" t="s">
        <v>225</v>
      </c>
      <c r="D20" t="s">
        <v>225</v>
      </c>
      <c r="G20" s="65">
        <v>0</v>
      </c>
      <c r="H20" t="s">
        <v>225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623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225</v>
      </c>
      <c r="B22" t="s">
        <v>225</v>
      </c>
      <c r="D22" t="s">
        <v>225</v>
      </c>
      <c r="G22" s="65">
        <v>0</v>
      </c>
      <c r="H22" t="s">
        <v>225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624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225</v>
      </c>
      <c r="B24" t="s">
        <v>225</v>
      </c>
      <c r="D24" t="s">
        <v>225</v>
      </c>
      <c r="G24" s="65">
        <v>0</v>
      </c>
      <c r="H24" t="s">
        <v>225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230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618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225</v>
      </c>
      <c r="B27" t="s">
        <v>225</v>
      </c>
      <c r="D27" t="s">
        <v>225</v>
      </c>
      <c r="G27" s="65">
        <v>0</v>
      </c>
      <c r="H27" t="s">
        <v>225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619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225</v>
      </c>
      <c r="B29" t="s">
        <v>225</v>
      </c>
      <c r="D29" t="s">
        <v>225</v>
      </c>
      <c r="G29" s="65">
        <v>0</v>
      </c>
      <c r="H29" t="s">
        <v>225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620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621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225</v>
      </c>
      <c r="B32" t="s">
        <v>225</v>
      </c>
      <c r="D32" t="s">
        <v>225</v>
      </c>
      <c r="G32" s="65">
        <v>0</v>
      </c>
      <c r="H32" t="s">
        <v>225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622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225</v>
      </c>
      <c r="B34" t="s">
        <v>225</v>
      </c>
      <c r="D34" t="s">
        <v>225</v>
      </c>
      <c r="G34" s="65">
        <v>0</v>
      </c>
      <c r="H34" t="s">
        <v>225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623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225</v>
      </c>
      <c r="B36" t="s">
        <v>225</v>
      </c>
      <c r="D36" t="s">
        <v>225</v>
      </c>
      <c r="G36" s="65">
        <v>0</v>
      </c>
      <c r="H36" t="s">
        <v>225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624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225</v>
      </c>
      <c r="B38" t="s">
        <v>225</v>
      </c>
      <c r="D38" t="s">
        <v>225</v>
      </c>
      <c r="G38" s="65">
        <v>0</v>
      </c>
      <c r="H38" t="s">
        <v>225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79" t="s">
        <v>232</v>
      </c>
    </row>
    <row r="40" spans="1:16">
      <c r="A40" s="79" t="s">
        <v>254</v>
      </c>
    </row>
    <row r="41" spans="1:16">
      <c r="A41" s="79" t="s">
        <v>255</v>
      </c>
    </row>
    <row r="42" spans="1:16">
      <c r="A42" s="79" t="s">
        <v>256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A2" workbookViewId="0">
      <selection activeCell="A7" sqref="A7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 customWidth="1"/>
    <col min="17" max="17" width="6.7109375" style="16" hidden="1" customWidth="1"/>
    <col min="18" max="18" width="7.7109375" style="16" hidden="1" customWidth="1"/>
    <col min="19" max="19" width="7.140625" style="16" hidden="1" customWidth="1"/>
    <col min="20" max="20" width="6" style="16" hidden="1" customWidth="1"/>
    <col min="21" max="21" width="7.85546875" style="16" hidden="1" customWidth="1"/>
    <col min="22" max="22" width="8.140625" style="16" hidden="1" customWidth="1"/>
    <col min="23" max="23" width="6.28515625" style="16" hidden="1" customWidth="1"/>
    <col min="24" max="24" width="8" style="16" hidden="1" customWidth="1"/>
    <col min="25" max="25" width="8.7109375" style="16" hidden="1" customWidth="1"/>
    <col min="26" max="26" width="10" style="16" hidden="1" customWidth="1"/>
    <col min="27" max="27" width="9.5703125" style="16" hidden="1" customWidth="1"/>
    <col min="28" max="28" width="6.140625" style="16" hidden="1" customWidth="1"/>
    <col min="29" max="30" width="5.7109375" style="16" hidden="1" customWidth="1"/>
    <col min="31" max="31" width="6.85546875" style="16" hidden="1" customWidth="1"/>
    <col min="32" max="32" width="6.42578125" style="16" hidden="1" customWidth="1"/>
    <col min="33" max="33" width="6.7109375" style="16" hidden="1" customWidth="1"/>
    <col min="34" max="34" width="7.28515625" style="16" hidden="1" customWidth="1"/>
    <col min="35" max="38" width="5.7109375" style="16" hidden="1" customWidth="1"/>
    <col min="39" max="46" width="5.7109375" style="14" hidden="1" customWidth="1"/>
    <col min="47" max="47" width="9.140625" style="14" hidden="1" customWidth="1"/>
    <col min="48" max="72" width="0" style="14" hidden="1" customWidth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</row>
    <row r="3" spans="1:71">
      <c r="A3" s="2" t="s">
        <v>2</v>
      </c>
      <c r="B3" t="s">
        <v>197</v>
      </c>
    </row>
    <row r="4" spans="1:71">
      <c r="A4" s="2" t="s">
        <v>3</v>
      </c>
    </row>
    <row r="5" spans="1:71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71" ht="26.25" customHeight="1">
      <c r="A6" s="93" t="s">
        <v>68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203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625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225</v>
      </c>
      <c r="B13" t="s">
        <v>225</v>
      </c>
      <c r="C13" t="s">
        <v>225</v>
      </c>
      <c r="F13" s="65">
        <v>0</v>
      </c>
      <c r="G13" t="s">
        <v>225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626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225</v>
      </c>
      <c r="B15" t="s">
        <v>225</v>
      </c>
      <c r="C15" t="s">
        <v>225</v>
      </c>
      <c r="F15" s="65">
        <v>0</v>
      </c>
      <c r="G15" t="s">
        <v>225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627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225</v>
      </c>
      <c r="B17" t="s">
        <v>225</v>
      </c>
      <c r="C17" t="s">
        <v>225</v>
      </c>
      <c r="F17" s="65">
        <v>0</v>
      </c>
      <c r="G17" t="s">
        <v>225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628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225</v>
      </c>
      <c r="B19" t="s">
        <v>225</v>
      </c>
      <c r="C19" t="s">
        <v>225</v>
      </c>
      <c r="F19" s="65">
        <v>0</v>
      </c>
      <c r="G19" t="s">
        <v>225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268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225</v>
      </c>
      <c r="B21" t="s">
        <v>225</v>
      </c>
      <c r="C21" t="s">
        <v>225</v>
      </c>
      <c r="F21" s="65">
        <v>0</v>
      </c>
      <c r="G21" t="s">
        <v>225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230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247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225</v>
      </c>
      <c r="B24" t="s">
        <v>225</v>
      </c>
      <c r="C24" t="s">
        <v>225</v>
      </c>
      <c r="F24" s="65">
        <v>0</v>
      </c>
      <c r="G24" t="s">
        <v>225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629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225</v>
      </c>
      <c r="B26" t="s">
        <v>225</v>
      </c>
      <c r="C26" t="s">
        <v>225</v>
      </c>
      <c r="F26" s="65">
        <v>0</v>
      </c>
      <c r="G26" t="s">
        <v>225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79" t="s">
        <v>254</v>
      </c>
    </row>
    <row r="28" spans="1:15">
      <c r="A28" s="79" t="s">
        <v>255</v>
      </c>
    </row>
    <row r="29" spans="1:15">
      <c r="A29" s="79" t="s">
        <v>256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topLeftCell="A4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/>
    </row>
    <row r="6" spans="1:64" ht="26.25" customHeight="1">
      <c r="A6" s="93" t="s">
        <v>81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6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203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630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225</v>
      </c>
      <c r="B13" t="s">
        <v>225</v>
      </c>
      <c r="C13" s="14"/>
      <c r="D13" s="14"/>
      <c r="E13" t="s">
        <v>225</v>
      </c>
      <c r="F13" t="s">
        <v>225</v>
      </c>
      <c r="I13" s="65">
        <v>0</v>
      </c>
      <c r="J13" t="s">
        <v>225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631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225</v>
      </c>
      <c r="B15" t="s">
        <v>225</v>
      </c>
      <c r="C15" s="14"/>
      <c r="D15" s="14"/>
      <c r="E15" t="s">
        <v>225</v>
      </c>
      <c r="F15" t="s">
        <v>225</v>
      </c>
      <c r="I15" s="65">
        <v>0</v>
      </c>
      <c r="J15" t="s">
        <v>225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259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225</v>
      </c>
      <c r="B17" t="s">
        <v>225</v>
      </c>
      <c r="C17" s="14"/>
      <c r="D17" s="14"/>
      <c r="E17" t="s">
        <v>225</v>
      </c>
      <c r="F17" t="s">
        <v>225</v>
      </c>
      <c r="I17" s="65">
        <v>0</v>
      </c>
      <c r="J17" t="s">
        <v>225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268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225</v>
      </c>
      <c r="B19" t="s">
        <v>225</v>
      </c>
      <c r="C19" s="14"/>
      <c r="D19" s="14"/>
      <c r="E19" t="s">
        <v>225</v>
      </c>
      <c r="F19" t="s">
        <v>225</v>
      </c>
      <c r="I19" s="65">
        <v>0</v>
      </c>
      <c r="J19" t="s">
        <v>225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230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632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225</v>
      </c>
      <c r="B22" t="s">
        <v>225</v>
      </c>
      <c r="C22" s="14"/>
      <c r="D22" s="14"/>
      <c r="E22" t="s">
        <v>225</v>
      </c>
      <c r="F22" t="s">
        <v>225</v>
      </c>
      <c r="I22" s="65">
        <v>0</v>
      </c>
      <c r="J22" t="s">
        <v>225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633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225</v>
      </c>
      <c r="B24" t="s">
        <v>225</v>
      </c>
      <c r="C24" s="14"/>
      <c r="D24" s="14"/>
      <c r="E24" t="s">
        <v>225</v>
      </c>
      <c r="F24" t="s">
        <v>225</v>
      </c>
      <c r="I24" s="65">
        <v>0</v>
      </c>
      <c r="J24" t="s">
        <v>225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79" t="s">
        <v>232</v>
      </c>
      <c r="C25" s="14"/>
      <c r="D25" s="14"/>
      <c r="E25" s="14"/>
    </row>
    <row r="26" spans="1:18">
      <c r="A26" s="79" t="s">
        <v>254</v>
      </c>
      <c r="C26" s="14"/>
      <c r="D26" s="14"/>
      <c r="E26" s="14"/>
    </row>
    <row r="27" spans="1:18">
      <c r="A27" s="79" t="s">
        <v>255</v>
      </c>
      <c r="C27" s="14"/>
      <c r="D27" s="14"/>
      <c r="E27" s="14"/>
    </row>
    <row r="28" spans="1:18">
      <c r="A28" s="79" t="s">
        <v>256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</row>
    <row r="4" spans="1:80">
      <c r="A4" s="2" t="s">
        <v>3</v>
      </c>
    </row>
    <row r="5" spans="1:80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/>
    </row>
    <row r="6" spans="1:80" ht="26.25" customHeight="1">
      <c r="A6" s="93" t="s">
        <v>88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6" t="s">
        <v>54</v>
      </c>
      <c r="M7" s="96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Y10" s="14"/>
      <c r="CB10" s="14"/>
    </row>
    <row r="11" spans="1:80">
      <c r="A11" s="67" t="s">
        <v>203</v>
      </c>
      <c r="B11" s="14"/>
      <c r="C11" s="14"/>
      <c r="D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80">
      <c r="A12" s="67" t="s">
        <v>630</v>
      </c>
      <c r="B12" s="14"/>
      <c r="C12" s="14"/>
      <c r="D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80">
      <c r="A13" t="s">
        <v>225</v>
      </c>
      <c r="B13" t="s">
        <v>225</v>
      </c>
      <c r="C13" s="14"/>
      <c r="D13" s="14"/>
      <c r="E13" t="s">
        <v>225</v>
      </c>
      <c r="F13" t="s">
        <v>225</v>
      </c>
      <c r="I13" s="65">
        <v>0</v>
      </c>
      <c r="J13" t="s">
        <v>225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80">
      <c r="A14" s="67" t="s">
        <v>631</v>
      </c>
      <c r="B14" s="14"/>
      <c r="C14" s="14"/>
      <c r="D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80">
      <c r="A15" t="s">
        <v>225</v>
      </c>
      <c r="B15" t="s">
        <v>225</v>
      </c>
      <c r="C15" s="14"/>
      <c r="D15" s="14"/>
      <c r="E15" t="s">
        <v>225</v>
      </c>
      <c r="F15" t="s">
        <v>225</v>
      </c>
      <c r="I15" s="65">
        <v>0</v>
      </c>
      <c r="J15" t="s">
        <v>225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80">
      <c r="A16" s="67" t="s">
        <v>259</v>
      </c>
      <c r="B16" s="14"/>
      <c r="C16" s="14"/>
      <c r="D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225</v>
      </c>
      <c r="B17" t="s">
        <v>225</v>
      </c>
      <c r="C17" s="14"/>
      <c r="D17" s="14"/>
      <c r="E17" t="s">
        <v>225</v>
      </c>
      <c r="F17" t="s">
        <v>225</v>
      </c>
      <c r="I17" s="65">
        <v>0</v>
      </c>
      <c r="J17" t="s">
        <v>225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268</v>
      </c>
      <c r="B18" s="14"/>
      <c r="C18" s="14"/>
      <c r="D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225</v>
      </c>
      <c r="B19" t="s">
        <v>225</v>
      </c>
      <c r="C19" s="14"/>
      <c r="D19" s="14"/>
      <c r="E19" t="s">
        <v>225</v>
      </c>
      <c r="F19" t="s">
        <v>225</v>
      </c>
      <c r="I19" s="65">
        <v>0</v>
      </c>
      <c r="J19" t="s">
        <v>225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230</v>
      </c>
      <c r="B20" s="14"/>
      <c r="C20" s="14"/>
      <c r="D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260</v>
      </c>
      <c r="B21" s="14"/>
      <c r="C21" s="14"/>
      <c r="D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225</v>
      </c>
      <c r="B22" t="s">
        <v>225</v>
      </c>
      <c r="C22" s="14"/>
      <c r="D22" s="14"/>
      <c r="E22" t="s">
        <v>225</v>
      </c>
      <c r="F22" t="s">
        <v>225</v>
      </c>
      <c r="I22" s="65">
        <v>0</v>
      </c>
      <c r="J22" t="s">
        <v>225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261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225</v>
      </c>
      <c r="B24" t="s">
        <v>225</v>
      </c>
      <c r="C24" s="14"/>
      <c r="D24" s="14"/>
      <c r="E24" t="s">
        <v>225</v>
      </c>
      <c r="F24" t="s">
        <v>225</v>
      </c>
      <c r="I24" s="65">
        <v>0</v>
      </c>
      <c r="J24" t="s">
        <v>225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79" t="s">
        <v>232</v>
      </c>
      <c r="B25" s="14"/>
      <c r="C25" s="14"/>
      <c r="D25" s="14"/>
    </row>
    <row r="26" spans="1:18">
      <c r="A26" s="79" t="s">
        <v>254</v>
      </c>
      <c r="B26" s="14"/>
      <c r="C26" s="14"/>
      <c r="D26" s="14"/>
    </row>
    <row r="27" spans="1:18">
      <c r="A27" s="79" t="s">
        <v>255</v>
      </c>
      <c r="B27" s="14"/>
      <c r="C27" s="14"/>
      <c r="D27" s="14"/>
    </row>
    <row r="28" spans="1:18">
      <c r="A28" s="79" t="s">
        <v>256</v>
      </c>
      <c r="B28" s="14"/>
      <c r="C28" s="14"/>
      <c r="D28" s="14"/>
    </row>
    <row r="29" spans="1:18" hidden="1">
      <c r="B29" s="14"/>
      <c r="C29" s="14"/>
      <c r="D29" s="14"/>
    </row>
    <row r="30" spans="1:18" hidden="1"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98" width="0" style="14" hidden="1" customWidth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</row>
    <row r="3" spans="1:97">
      <c r="A3" s="2" t="s">
        <v>2</v>
      </c>
      <c r="B3" t="s">
        <v>197</v>
      </c>
    </row>
    <row r="4" spans="1:97">
      <c r="A4" s="2" t="s">
        <v>3</v>
      </c>
    </row>
    <row r="5" spans="1:97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5"/>
    </row>
    <row r="6" spans="1:97" ht="26.25" customHeight="1">
      <c r="A6" s="93" t="s">
        <v>90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4">
        <v>0</v>
      </c>
      <c r="L10" s="64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203</v>
      </c>
      <c r="B11" s="14"/>
      <c r="C11" s="14"/>
      <c r="D11" s="14"/>
      <c r="G11" s="69">
        <v>0</v>
      </c>
      <c r="I11" s="69">
        <v>0</v>
      </c>
      <c r="K11" s="68">
        <v>0</v>
      </c>
      <c r="L11" s="68">
        <v>0</v>
      </c>
    </row>
    <row r="12" spans="1:97">
      <c r="A12" t="s">
        <v>225</v>
      </c>
      <c r="B12" t="s">
        <v>225</v>
      </c>
      <c r="C12" s="14"/>
      <c r="D12" s="14"/>
      <c r="E12" t="s">
        <v>225</v>
      </c>
      <c r="F12" t="s">
        <v>225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97">
      <c r="A13" s="67" t="s">
        <v>230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260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225</v>
      </c>
      <c r="B15" t="s">
        <v>225</v>
      </c>
      <c r="C15" s="14"/>
      <c r="D15" s="14"/>
      <c r="E15" t="s">
        <v>225</v>
      </c>
      <c r="F15" t="s">
        <v>225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261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225</v>
      </c>
      <c r="B17" t="s">
        <v>225</v>
      </c>
      <c r="C17" s="14"/>
      <c r="D17" s="14"/>
      <c r="E17" t="s">
        <v>225</v>
      </c>
      <c r="F17" t="s">
        <v>225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79" t="s">
        <v>232</v>
      </c>
      <c r="B18" s="14"/>
      <c r="C18" s="14"/>
      <c r="D18" s="14"/>
    </row>
    <row r="19" spans="1:12">
      <c r="A19" s="79" t="s">
        <v>254</v>
      </c>
      <c r="B19" s="14"/>
      <c r="C19" s="14"/>
      <c r="D19" s="14"/>
    </row>
    <row r="20" spans="1:12">
      <c r="A20" s="79" t="s">
        <v>255</v>
      </c>
      <c r="B20" s="14"/>
      <c r="C20" s="14"/>
      <c r="D20" s="14"/>
    </row>
    <row r="21" spans="1:12">
      <c r="A21" s="79" t="s">
        <v>256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 customWidth="1"/>
    <col min="12" max="12" width="6.7109375" style="16" hidden="1" customWidth="1"/>
    <col min="13" max="13" width="7.7109375" style="16" hidden="1" customWidth="1"/>
    <col min="14" max="14" width="7.140625" style="16" hidden="1" customWidth="1"/>
    <col min="15" max="15" width="6" style="16" hidden="1" customWidth="1"/>
    <col min="16" max="16" width="7.85546875" style="16" hidden="1" customWidth="1"/>
    <col min="17" max="17" width="8.140625" style="16" hidden="1" customWidth="1"/>
    <col min="18" max="18" width="6.28515625" style="16" hidden="1" customWidth="1"/>
    <col min="19" max="19" width="8" style="16" hidden="1" customWidth="1"/>
    <col min="20" max="20" width="8.7109375" style="16" hidden="1" customWidth="1"/>
    <col min="21" max="21" width="10" style="16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5"/>
    </row>
    <row r="6" spans="1:54" ht="26.25" customHeight="1">
      <c r="A6" s="93" t="s">
        <v>138</v>
      </c>
      <c r="B6" s="94"/>
      <c r="C6" s="94"/>
      <c r="D6" s="94"/>
      <c r="E6" s="94"/>
      <c r="F6" s="94"/>
      <c r="G6" s="94"/>
      <c r="H6" s="94"/>
      <c r="I6" s="94"/>
      <c r="J6" s="95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0</v>
      </c>
      <c r="F10" s="7"/>
      <c r="G10" s="63">
        <v>0</v>
      </c>
      <c r="H10" s="7"/>
      <c r="I10" s="64">
        <v>0</v>
      </c>
      <c r="J10" s="64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203</v>
      </c>
      <c r="B11" s="14"/>
      <c r="E11" s="69">
        <v>0</v>
      </c>
      <c r="G11" s="69">
        <v>0</v>
      </c>
      <c r="I11" s="68">
        <v>0</v>
      </c>
      <c r="J11" s="68">
        <v>0</v>
      </c>
    </row>
    <row r="12" spans="1:54">
      <c r="A12" s="67" t="s">
        <v>634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225</v>
      </c>
      <c r="B13" t="s">
        <v>225</v>
      </c>
      <c r="C13" t="s">
        <v>225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635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225</v>
      </c>
      <c r="B15" t="s">
        <v>225</v>
      </c>
      <c r="C15" t="s">
        <v>225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636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225</v>
      </c>
      <c r="B17" t="s">
        <v>225</v>
      </c>
      <c r="C17" t="s">
        <v>225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637</v>
      </c>
      <c r="B18" s="14"/>
      <c r="E18" s="69">
        <v>0</v>
      </c>
      <c r="G18" s="69">
        <v>0</v>
      </c>
      <c r="I18" s="68">
        <v>0</v>
      </c>
      <c r="J18" s="68">
        <v>0</v>
      </c>
    </row>
    <row r="19" spans="1:10">
      <c r="A19" t="s">
        <v>225</v>
      </c>
      <c r="B19" t="s">
        <v>225</v>
      </c>
      <c r="C19" t="s">
        <v>225</v>
      </c>
      <c r="E19" s="65">
        <v>0</v>
      </c>
      <c r="F19" s="65">
        <v>0</v>
      </c>
      <c r="G19" s="65">
        <v>0</v>
      </c>
      <c r="H19" s="66">
        <v>0</v>
      </c>
      <c r="I19" s="66">
        <v>0</v>
      </c>
      <c r="J19" s="66">
        <v>0</v>
      </c>
    </row>
    <row r="20" spans="1:10">
      <c r="A20" s="67" t="s">
        <v>230</v>
      </c>
      <c r="B20" s="14"/>
      <c r="E20" s="69">
        <v>0</v>
      </c>
      <c r="G20" s="69">
        <v>0</v>
      </c>
      <c r="I20" s="68">
        <v>0</v>
      </c>
      <c r="J20" s="68">
        <v>0</v>
      </c>
    </row>
    <row r="21" spans="1:10">
      <c r="A21" s="67" t="s">
        <v>638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225</v>
      </c>
      <c r="B22" t="s">
        <v>225</v>
      </c>
      <c r="C22" t="s">
        <v>225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639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225</v>
      </c>
      <c r="B24" t="s">
        <v>225</v>
      </c>
      <c r="C24" t="s">
        <v>225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640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225</v>
      </c>
      <c r="B26" t="s">
        <v>225</v>
      </c>
      <c r="C26" t="s">
        <v>225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641</v>
      </c>
      <c r="B27" s="14"/>
      <c r="E27" s="69">
        <v>0</v>
      </c>
      <c r="G27" s="69">
        <v>0</v>
      </c>
      <c r="I27" s="68">
        <v>0</v>
      </c>
      <c r="J27" s="68">
        <v>0</v>
      </c>
    </row>
    <row r="28" spans="1:10">
      <c r="A28" t="s">
        <v>225</v>
      </c>
      <c r="B28" t="s">
        <v>225</v>
      </c>
      <c r="C28" t="s">
        <v>225</v>
      </c>
      <c r="E28" s="65">
        <v>0</v>
      </c>
      <c r="F28" s="65">
        <v>0</v>
      </c>
      <c r="G28" s="65">
        <v>0</v>
      </c>
      <c r="H28" s="66">
        <v>0</v>
      </c>
      <c r="I28" s="66">
        <v>0</v>
      </c>
      <c r="J28" s="66">
        <v>0</v>
      </c>
    </row>
    <row r="29" spans="1:10">
      <c r="A29" s="79" t="s">
        <v>232</v>
      </c>
      <c r="B29" s="14"/>
    </row>
    <row r="30" spans="1:10">
      <c r="A30" s="79" t="s">
        <v>254</v>
      </c>
      <c r="B30" s="14"/>
    </row>
    <row r="31" spans="1:10">
      <c r="A31" s="79" t="s">
        <v>255</v>
      </c>
      <c r="B31" s="14"/>
    </row>
    <row r="32" spans="1:10">
      <c r="A32" s="79" t="s">
        <v>256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58" ht="26.25" customHeight="1">
      <c r="A6" s="93" t="s">
        <v>140</v>
      </c>
      <c r="B6" s="94"/>
      <c r="C6" s="94"/>
      <c r="D6" s="94"/>
      <c r="E6" s="94"/>
      <c r="F6" s="94"/>
      <c r="G6" s="94"/>
      <c r="H6" s="94"/>
      <c r="I6" s="94"/>
      <c r="J6" s="94"/>
      <c r="K6" s="95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L10" s="14"/>
      <c r="M10" s="14"/>
      <c r="N10" s="14"/>
      <c r="O10" s="14"/>
      <c r="BF10" s="14"/>
    </row>
    <row r="11" spans="1:58">
      <c r="A11" s="67" t="s">
        <v>642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8">
      <c r="A12" t="s">
        <v>225</v>
      </c>
      <c r="B12" t="s">
        <v>225</v>
      </c>
      <c r="C12" t="s">
        <v>225</v>
      </c>
      <c r="D12" t="s">
        <v>225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K12" s="66">
        <v>0</v>
      </c>
    </row>
    <row r="13" spans="1:58">
      <c r="A13" s="67" t="s">
        <v>598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8">
      <c r="A14" t="s">
        <v>225</v>
      </c>
      <c r="B14" t="s">
        <v>225</v>
      </c>
      <c r="C14" t="s">
        <v>225</v>
      </c>
      <c r="D14" t="s">
        <v>225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8">
      <c r="A15" s="79" t="s">
        <v>232</v>
      </c>
      <c r="B15" s="14"/>
      <c r="C15" s="14"/>
    </row>
    <row r="16" spans="1:58">
      <c r="A16" s="79" t="s">
        <v>254</v>
      </c>
      <c r="B16" s="14"/>
      <c r="C16" s="14"/>
    </row>
    <row r="17" spans="1:3">
      <c r="A17" s="79" t="s">
        <v>255</v>
      </c>
      <c r="B17" s="14"/>
      <c r="C17" s="14"/>
    </row>
    <row r="18" spans="1:3">
      <c r="A18" s="79" t="s">
        <v>256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</row>
    <row r="3" spans="1:51">
      <c r="A3" s="2" t="s">
        <v>2</v>
      </c>
      <c r="B3" t="s">
        <v>197</v>
      </c>
    </row>
    <row r="4" spans="1:51">
      <c r="A4" s="2" t="s">
        <v>3</v>
      </c>
    </row>
    <row r="5" spans="1:51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51" ht="26.25" customHeight="1">
      <c r="A6" s="93" t="s">
        <v>141</v>
      </c>
      <c r="B6" s="94"/>
      <c r="C6" s="94"/>
      <c r="D6" s="94"/>
      <c r="E6" s="94"/>
      <c r="F6" s="94"/>
      <c r="G6" s="94"/>
      <c r="H6" s="94"/>
      <c r="I6" s="94"/>
      <c r="J6" s="94"/>
      <c r="K6" s="95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203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599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225</v>
      </c>
      <c r="B13" t="s">
        <v>225</v>
      </c>
      <c r="C13" t="s">
        <v>225</v>
      </c>
      <c r="D13" t="s">
        <v>225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600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225</v>
      </c>
      <c r="B15" t="s">
        <v>225</v>
      </c>
      <c r="C15" t="s">
        <v>225</v>
      </c>
      <c r="D15" t="s">
        <v>225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643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225</v>
      </c>
      <c r="B17" t="s">
        <v>225</v>
      </c>
      <c r="C17" t="s">
        <v>225</v>
      </c>
      <c r="D17" t="s">
        <v>225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601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225</v>
      </c>
      <c r="B19" t="s">
        <v>225</v>
      </c>
      <c r="C19" t="s">
        <v>225</v>
      </c>
      <c r="D19" t="s">
        <v>225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268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225</v>
      </c>
      <c r="B21" t="s">
        <v>225</v>
      </c>
      <c r="C21" t="s">
        <v>225</v>
      </c>
      <c r="D21" t="s">
        <v>225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230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599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225</v>
      </c>
      <c r="B24" t="s">
        <v>225</v>
      </c>
      <c r="C24" t="s">
        <v>225</v>
      </c>
      <c r="D24" t="s">
        <v>225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606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225</v>
      </c>
      <c r="B26" t="s">
        <v>225</v>
      </c>
      <c r="C26" t="s">
        <v>225</v>
      </c>
      <c r="D26" t="s">
        <v>225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601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225</v>
      </c>
      <c r="B28" t="s">
        <v>225</v>
      </c>
      <c r="C28" t="s">
        <v>225</v>
      </c>
      <c r="D28" t="s">
        <v>225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607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225</v>
      </c>
      <c r="B30" t="s">
        <v>225</v>
      </c>
      <c r="C30" t="s">
        <v>225</v>
      </c>
      <c r="D30" t="s">
        <v>225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268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225</v>
      </c>
      <c r="B32" t="s">
        <v>225</v>
      </c>
      <c r="C32" t="s">
        <v>225</v>
      </c>
      <c r="D32" t="s">
        <v>225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79" t="s">
        <v>232</v>
      </c>
      <c r="B33" s="14"/>
      <c r="C33" s="14"/>
    </row>
    <row r="34" spans="1:3">
      <c r="A34" s="79" t="s">
        <v>254</v>
      </c>
      <c r="B34" s="14"/>
      <c r="C34" s="14"/>
    </row>
    <row r="35" spans="1:3">
      <c r="A35" s="79" t="s">
        <v>255</v>
      </c>
      <c r="B35" s="14"/>
      <c r="C35" s="14"/>
    </row>
    <row r="36" spans="1:3">
      <c r="A36" s="79" t="s">
        <v>256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A6" sqref="A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36" width="5.7109375" style="14" hidden="1" customWidth="1"/>
    <col min="37" max="37" width="3.42578125" style="14" hidden="1" customWidth="1"/>
    <col min="38" max="38" width="5.7109375" style="14" hidden="1" customWidth="1"/>
    <col min="39" max="39" width="10.140625" style="14" hidden="1" customWidth="1"/>
    <col min="40" max="40" width="13.85546875" style="14" hidden="1" customWidth="1"/>
    <col min="41" max="41" width="5.7109375" style="14" hidden="1" customWidth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</row>
    <row r="3" spans="1:12">
      <c r="A3" s="2" t="s">
        <v>2</v>
      </c>
      <c r="B3" t="s">
        <v>197</v>
      </c>
    </row>
    <row r="4" spans="1:12">
      <c r="A4" s="2" t="s">
        <v>3</v>
      </c>
    </row>
    <row r="5" spans="1:12" ht="26.25" customHeight="1">
      <c r="A5" s="76" t="s">
        <v>46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2" s="16" customFormat="1">
      <c r="A6" s="78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f>I10</f>
        <v>116393.27383005634</v>
      </c>
      <c r="J9" s="64">
        <f>I9/$I$9</f>
        <v>1</v>
      </c>
      <c r="K9" s="64">
        <f>I9/'סכום נכסי הקרן'!$C$41</f>
        <v>0.10425295530656931</v>
      </c>
    </row>
    <row r="10" spans="1:12">
      <c r="A10" s="67" t="s">
        <v>203</v>
      </c>
      <c r="B10" s="23"/>
      <c r="C10" s="24"/>
      <c r="D10" s="24"/>
      <c r="E10" s="24"/>
      <c r="F10" s="24"/>
      <c r="G10" s="24"/>
      <c r="H10" s="68">
        <v>0</v>
      </c>
      <c r="I10" s="69">
        <f>I11+I13</f>
        <v>116393.27383005634</v>
      </c>
      <c r="J10" s="68">
        <f t="shared" ref="J10:J28" si="0">I10/$I$9</f>
        <v>1</v>
      </c>
      <c r="K10" s="68">
        <f>I10/'סכום נכסי הקרן'!$C$41</f>
        <v>0.10425295530656931</v>
      </c>
    </row>
    <row r="11" spans="1:12">
      <c r="A11" s="67" t="s">
        <v>204</v>
      </c>
      <c r="B11" s="23"/>
      <c r="C11" s="24"/>
      <c r="D11" s="24"/>
      <c r="E11" s="24"/>
      <c r="F11" s="24"/>
      <c r="G11" s="24"/>
      <c r="H11" s="68">
        <v>0</v>
      </c>
      <c r="I11" s="69">
        <f>I12</f>
        <v>105230.46039999988</v>
      </c>
      <c r="J11" s="68">
        <f t="shared" si="0"/>
        <v>0.90409399905397392</v>
      </c>
      <c r="K11" s="68">
        <f>I11/'סכום נכסי הקרן'!$C$41</f>
        <v>9.4254471276311452E-2</v>
      </c>
    </row>
    <row r="12" spans="1:12">
      <c r="A12" t="s">
        <v>205</v>
      </c>
      <c r="B12" t="s">
        <v>206</v>
      </c>
      <c r="C12" t="s">
        <v>207</v>
      </c>
      <c r="D12" t="s">
        <v>208</v>
      </c>
      <c r="E12" t="s">
        <v>209</v>
      </c>
      <c r="F12" t="s">
        <v>101</v>
      </c>
      <c r="G12" s="66">
        <v>0</v>
      </c>
      <c r="H12" s="66">
        <v>0</v>
      </c>
      <c r="I12" s="65">
        <f>104037.4454+1193.01499999989</f>
        <v>105230.46039999988</v>
      </c>
      <c r="J12" s="66">
        <f t="shared" si="0"/>
        <v>0.90409399905397392</v>
      </c>
      <c r="K12" s="66">
        <f>I12/'סכום נכסי הקרן'!$C$41</f>
        <v>9.4254471276311452E-2</v>
      </c>
    </row>
    <row r="13" spans="1:12">
      <c r="A13" s="67" t="s">
        <v>210</v>
      </c>
      <c r="B13" s="23"/>
      <c r="C13" s="24"/>
      <c r="D13" s="24"/>
      <c r="E13" s="24"/>
      <c r="F13" s="24"/>
      <c r="G13" s="24"/>
      <c r="H13" s="68">
        <v>0</v>
      </c>
      <c r="I13" s="69">
        <v>11162.81343005646</v>
      </c>
      <c r="J13" s="68">
        <f t="shared" si="0"/>
        <v>9.590600094602611E-2</v>
      </c>
      <c r="K13" s="68">
        <f>I13/'סכום נכסי הקרן'!$C$41</f>
        <v>9.9984840302578537E-3</v>
      </c>
    </row>
    <row r="14" spans="1:12">
      <c r="A14" t="s">
        <v>211</v>
      </c>
      <c r="B14" t="s">
        <v>212</v>
      </c>
      <c r="C14" t="s">
        <v>207</v>
      </c>
      <c r="D14" t="s">
        <v>208</v>
      </c>
      <c r="E14" t="s">
        <v>209</v>
      </c>
      <c r="F14" t="s">
        <v>109</v>
      </c>
      <c r="G14" s="66">
        <v>0</v>
      </c>
      <c r="H14" s="66">
        <v>0</v>
      </c>
      <c r="I14" s="65">
        <v>31.917657552000001</v>
      </c>
      <c r="J14" s="66">
        <f t="shared" si="0"/>
        <v>2.7422252593910522E-4</v>
      </c>
      <c r="K14" s="66">
        <f>I14/'סכום נכסי הקרן'!$C$41</f>
        <v>2.8588508740784076E-5</v>
      </c>
    </row>
    <row r="15" spans="1:12">
      <c r="A15" t="s">
        <v>213</v>
      </c>
      <c r="B15" t="s">
        <v>212</v>
      </c>
      <c r="C15" t="s">
        <v>207</v>
      </c>
      <c r="D15" t="s">
        <v>208</v>
      </c>
      <c r="E15" t="s">
        <v>209</v>
      </c>
      <c r="F15" t="s">
        <v>109</v>
      </c>
      <c r="G15" s="66">
        <v>0</v>
      </c>
      <c r="H15" s="66">
        <v>0</v>
      </c>
      <c r="I15" s="65">
        <v>1204.478906388</v>
      </c>
      <c r="J15" s="66">
        <f t="shared" si="0"/>
        <v>1.0348354907059642E-2</v>
      </c>
      <c r="K15" s="66">
        <f>I15/'סכום נכסי הקרן'!$C$41</f>
        <v>1.078846581622206E-3</v>
      </c>
    </row>
    <row r="16" spans="1:12">
      <c r="A16" t="s">
        <v>214</v>
      </c>
      <c r="B16" t="s">
        <v>215</v>
      </c>
      <c r="C16" t="s">
        <v>207</v>
      </c>
      <c r="D16" t="s">
        <v>208</v>
      </c>
      <c r="E16" t="s">
        <v>209</v>
      </c>
      <c r="F16" t="s">
        <v>105</v>
      </c>
      <c r="G16" s="66">
        <v>0</v>
      </c>
      <c r="H16" s="66">
        <v>0</v>
      </c>
      <c r="I16" s="65">
        <v>8242.1670133999996</v>
      </c>
      <c r="J16" s="66">
        <f t="shared" si="0"/>
        <v>7.0813086892239446E-2</v>
      </c>
      <c r="K16" s="66">
        <f>I16/'סכום נכסי הקרן'!$C$41</f>
        <v>7.3824735828968476E-3</v>
      </c>
    </row>
    <row r="17" spans="1:11">
      <c r="A17" t="s">
        <v>216</v>
      </c>
      <c r="B17" t="s">
        <v>215</v>
      </c>
      <c r="C17" t="s">
        <v>207</v>
      </c>
      <c r="D17" t="s">
        <v>208</v>
      </c>
      <c r="E17" t="s">
        <v>209</v>
      </c>
      <c r="F17" t="s">
        <v>105</v>
      </c>
      <c r="G17" s="66">
        <v>0</v>
      </c>
      <c r="H17" s="66">
        <v>0</v>
      </c>
      <c r="I17" s="65">
        <v>3991.4966973999999</v>
      </c>
      <c r="J17" s="66">
        <f t="shared" si="0"/>
        <v>3.4293190371360381E-2</v>
      </c>
      <c r="K17" s="66">
        <f>I17/'סכום נכסי הקרן'!$C$41</f>
        <v>3.5751664431051063E-3</v>
      </c>
    </row>
    <row r="18" spans="1:11">
      <c r="A18" t="s">
        <v>217</v>
      </c>
      <c r="B18" t="s">
        <v>215</v>
      </c>
      <c r="C18" t="s">
        <v>207</v>
      </c>
      <c r="D18" t="s">
        <v>208</v>
      </c>
      <c r="E18" t="s">
        <v>209</v>
      </c>
      <c r="F18" t="s">
        <v>105</v>
      </c>
      <c r="G18" s="66">
        <v>0</v>
      </c>
      <c r="H18" s="66">
        <v>0</v>
      </c>
      <c r="I18" s="65">
        <v>-2447.3372896000001</v>
      </c>
      <c r="J18" s="66">
        <f t="shared" si="0"/>
        <v>-2.1026449459384672E-2</v>
      </c>
      <c r="K18" s="66">
        <f>I18/'סכום נכסי הקרן'!$C$41</f>
        <v>-2.1920694957450683E-3</v>
      </c>
    </row>
    <row r="19" spans="1:11">
      <c r="A19" t="s">
        <v>218</v>
      </c>
      <c r="B19" t="s">
        <v>219</v>
      </c>
      <c r="C19" t="s">
        <v>207</v>
      </c>
      <c r="D19" t="s">
        <v>208</v>
      </c>
      <c r="E19" t="s">
        <v>209</v>
      </c>
      <c r="F19" t="s">
        <v>202</v>
      </c>
      <c r="G19" s="66">
        <v>0</v>
      </c>
      <c r="H19" s="66">
        <v>0</v>
      </c>
      <c r="I19" s="65">
        <v>32.165382454000003</v>
      </c>
      <c r="J19" s="66">
        <f t="shared" si="0"/>
        <v>2.7635086973293733E-4</v>
      </c>
      <c r="K19" s="66">
        <f>I19/'סכום נכסי הקרן'!$C$41</f>
        <v>2.881039487119947E-5</v>
      </c>
    </row>
    <row r="20" spans="1:11">
      <c r="A20" t="s">
        <v>220</v>
      </c>
      <c r="B20" t="s">
        <v>221</v>
      </c>
      <c r="C20" t="s">
        <v>207</v>
      </c>
      <c r="D20" t="s">
        <v>208</v>
      </c>
      <c r="E20" t="s">
        <v>209</v>
      </c>
      <c r="F20" t="s">
        <v>201</v>
      </c>
      <c r="G20" s="66">
        <v>0</v>
      </c>
      <c r="H20" s="66">
        <v>0</v>
      </c>
      <c r="I20" s="65">
        <v>81.011397794459995</v>
      </c>
      <c r="J20" s="66">
        <f t="shared" si="0"/>
        <v>6.9601442702559631E-4</v>
      </c>
      <c r="K20" s="66">
        <f>I20/'סכום נכסי הקרן'!$C$41</f>
        <v>7.2561560953426937E-5</v>
      </c>
    </row>
    <row r="21" spans="1:11">
      <c r="A21" t="s">
        <v>222</v>
      </c>
      <c r="B21" t="s">
        <v>223</v>
      </c>
      <c r="C21" t="s">
        <v>207</v>
      </c>
      <c r="D21" t="s">
        <v>208</v>
      </c>
      <c r="E21" t="s">
        <v>209</v>
      </c>
      <c r="F21" t="s">
        <v>200</v>
      </c>
      <c r="G21" s="66">
        <v>0</v>
      </c>
      <c r="H21" s="66">
        <v>0</v>
      </c>
      <c r="I21" s="65">
        <v>26.913664667999999</v>
      </c>
      <c r="J21" s="66">
        <f t="shared" si="0"/>
        <v>2.3123041205367367E-4</v>
      </c>
      <c r="K21" s="66">
        <f>I21/'סכום נכסי הקרן'!$C$41</f>
        <v>2.4106453813351243E-5</v>
      </c>
    </row>
    <row r="22" spans="1:11">
      <c r="A22" s="67" t="s">
        <v>224</v>
      </c>
      <c r="C22" s="14"/>
      <c r="H22" s="68">
        <v>0</v>
      </c>
      <c r="I22" s="69">
        <v>0</v>
      </c>
      <c r="J22" s="68">
        <f t="shared" si="0"/>
        <v>0</v>
      </c>
      <c r="K22" s="68">
        <f>I22/'סכום נכסי הקרן'!$C$41</f>
        <v>0</v>
      </c>
    </row>
    <row r="23" spans="1:11">
      <c r="A23" t="s">
        <v>225</v>
      </c>
      <c r="B23" t="s">
        <v>225</v>
      </c>
      <c r="C23" s="14"/>
      <c r="D23" t="s">
        <v>225</v>
      </c>
      <c r="F23" t="s">
        <v>225</v>
      </c>
      <c r="G23" s="66">
        <v>0</v>
      </c>
      <c r="H23" s="66">
        <v>0</v>
      </c>
      <c r="I23" s="65">
        <v>0</v>
      </c>
      <c r="J23" s="66">
        <f t="shared" si="0"/>
        <v>0</v>
      </c>
      <c r="K23" s="66">
        <f>I23/'סכום נכסי הקרן'!$C$41</f>
        <v>0</v>
      </c>
    </row>
    <row r="24" spans="1:11">
      <c r="A24" s="67" t="s">
        <v>226</v>
      </c>
      <c r="C24" s="14"/>
      <c r="H24" s="68">
        <v>0</v>
      </c>
      <c r="I24" s="69">
        <v>0</v>
      </c>
      <c r="J24" s="68">
        <f t="shared" si="0"/>
        <v>0</v>
      </c>
      <c r="K24" s="68">
        <f>I24/'סכום נכסי הקרן'!$C$41</f>
        <v>0</v>
      </c>
    </row>
    <row r="25" spans="1:11">
      <c r="A25" t="s">
        <v>225</v>
      </c>
      <c r="B25" t="s">
        <v>225</v>
      </c>
      <c r="C25" s="14"/>
      <c r="D25" t="s">
        <v>225</v>
      </c>
      <c r="F25" t="s">
        <v>225</v>
      </c>
      <c r="G25" s="66">
        <v>0</v>
      </c>
      <c r="H25" s="66">
        <v>0</v>
      </c>
      <c r="I25" s="65">
        <v>0</v>
      </c>
      <c r="J25" s="66">
        <f t="shared" si="0"/>
        <v>0</v>
      </c>
      <c r="K25" s="66">
        <f>I25/'סכום נכסי הקרן'!$C$41</f>
        <v>0</v>
      </c>
    </row>
    <row r="26" spans="1:11">
      <c r="A26" s="67" t="s">
        <v>227</v>
      </c>
      <c r="C26" s="14"/>
      <c r="H26" s="68">
        <v>0</v>
      </c>
      <c r="I26" s="69">
        <v>0</v>
      </c>
      <c r="J26" s="68">
        <f t="shared" si="0"/>
        <v>0</v>
      </c>
      <c r="K26" s="68">
        <f>I26/'סכום נכסי הקרן'!$C$41</f>
        <v>0</v>
      </c>
    </row>
    <row r="27" spans="1:11">
      <c r="A27" t="s">
        <v>225</v>
      </c>
      <c r="B27" t="s">
        <v>225</v>
      </c>
      <c r="C27" s="14"/>
      <c r="D27" t="s">
        <v>225</v>
      </c>
      <c r="F27" t="s">
        <v>225</v>
      </c>
      <c r="G27" s="66">
        <v>0</v>
      </c>
      <c r="H27" s="66">
        <v>0</v>
      </c>
      <c r="I27" s="65">
        <v>0</v>
      </c>
      <c r="J27" s="66">
        <f t="shared" si="0"/>
        <v>0</v>
      </c>
      <c r="K27" s="66">
        <f>I27/'סכום נכסי הקרן'!$C$41</f>
        <v>0</v>
      </c>
    </row>
    <row r="28" spans="1:11">
      <c r="A28" s="67" t="s">
        <v>228</v>
      </c>
      <c r="C28" s="14"/>
      <c r="H28" s="68">
        <v>0</v>
      </c>
      <c r="I28" s="69">
        <v>0</v>
      </c>
      <c r="J28" s="68">
        <f t="shared" si="0"/>
        <v>0</v>
      </c>
      <c r="K28" s="68">
        <f>I28/'סכום נכסי הקרן'!$C$41</f>
        <v>0</v>
      </c>
    </row>
    <row r="29" spans="1:11">
      <c r="A29" t="s">
        <v>225</v>
      </c>
      <c r="B29" t="s">
        <v>225</v>
      </c>
      <c r="C29" s="14"/>
      <c r="D29" t="s">
        <v>225</v>
      </c>
      <c r="F29" t="s">
        <v>225</v>
      </c>
      <c r="G29" s="66">
        <v>0</v>
      </c>
      <c r="H29" s="66">
        <v>0</v>
      </c>
      <c r="I29" s="65">
        <v>0</v>
      </c>
      <c r="J29" s="66">
        <v>0</v>
      </c>
      <c r="K29" s="66">
        <v>0</v>
      </c>
    </row>
    <row r="30" spans="1:11">
      <c r="A30" s="67" t="s">
        <v>229</v>
      </c>
      <c r="C30" s="14"/>
      <c r="H30" s="68">
        <v>0</v>
      </c>
      <c r="I30" s="69">
        <v>0</v>
      </c>
      <c r="J30" s="68">
        <v>0</v>
      </c>
      <c r="K30" s="68">
        <v>0</v>
      </c>
    </row>
    <row r="31" spans="1:11">
      <c r="A31" t="s">
        <v>225</v>
      </c>
      <c r="B31" t="s">
        <v>225</v>
      </c>
      <c r="C31" s="14"/>
      <c r="D31" t="s">
        <v>225</v>
      </c>
      <c r="F31" t="s">
        <v>225</v>
      </c>
      <c r="G31" s="66">
        <v>0</v>
      </c>
      <c r="H31" s="66">
        <v>0</v>
      </c>
      <c r="I31" s="65">
        <v>0</v>
      </c>
      <c r="J31" s="66">
        <v>0</v>
      </c>
      <c r="K31" s="66">
        <v>0</v>
      </c>
    </row>
    <row r="32" spans="1:11">
      <c r="A32" s="67" t="s">
        <v>230</v>
      </c>
      <c r="C32" s="14"/>
      <c r="H32" s="68">
        <v>0</v>
      </c>
      <c r="I32" s="69">
        <v>0</v>
      </c>
      <c r="J32" s="68">
        <v>0</v>
      </c>
      <c r="K32" s="68">
        <v>0</v>
      </c>
    </row>
    <row r="33" spans="1:11">
      <c r="A33" s="67" t="s">
        <v>231</v>
      </c>
      <c r="C33" s="14"/>
      <c r="H33" s="68">
        <v>0</v>
      </c>
      <c r="I33" s="69">
        <v>0</v>
      </c>
      <c r="J33" s="68">
        <v>0</v>
      </c>
      <c r="K33" s="68">
        <v>0</v>
      </c>
    </row>
    <row r="34" spans="1:11">
      <c r="A34" t="s">
        <v>225</v>
      </c>
      <c r="B34" t="s">
        <v>225</v>
      </c>
      <c r="C34" s="14"/>
      <c r="D34" t="s">
        <v>225</v>
      </c>
      <c r="F34" t="s">
        <v>225</v>
      </c>
      <c r="G34" s="66">
        <v>0</v>
      </c>
      <c r="H34" s="66">
        <v>0</v>
      </c>
      <c r="I34" s="65">
        <v>0</v>
      </c>
      <c r="J34" s="66">
        <v>0</v>
      </c>
      <c r="K34" s="66">
        <v>0</v>
      </c>
    </row>
    <row r="35" spans="1:11">
      <c r="A35" s="67" t="s">
        <v>229</v>
      </c>
      <c r="C35" s="14"/>
      <c r="H35" s="68">
        <v>0</v>
      </c>
      <c r="I35" s="69">
        <v>0</v>
      </c>
      <c r="J35" s="68">
        <v>0</v>
      </c>
      <c r="K35" s="68">
        <v>0</v>
      </c>
    </row>
    <row r="36" spans="1:11">
      <c r="A36" t="s">
        <v>225</v>
      </c>
      <c r="B36" t="s">
        <v>225</v>
      </c>
      <c r="C36" s="14"/>
      <c r="D36" t="s">
        <v>225</v>
      </c>
      <c r="F36" t="s">
        <v>225</v>
      </c>
      <c r="G36" s="66">
        <v>0</v>
      </c>
      <c r="H36" s="66">
        <v>0</v>
      </c>
      <c r="I36" s="65">
        <v>0</v>
      </c>
      <c r="J36" s="66">
        <v>0</v>
      </c>
      <c r="K36" s="66">
        <v>0</v>
      </c>
    </row>
    <row r="37" spans="1:11">
      <c r="A37" t="s">
        <v>232</v>
      </c>
      <c r="C37" s="14"/>
    </row>
    <row r="38" spans="1:11" hidden="1">
      <c r="C38" s="14"/>
    </row>
    <row r="39" spans="1:11" hidden="1">
      <c r="C39" s="14"/>
    </row>
    <row r="40" spans="1:11" hidden="1">
      <c r="C40" s="14"/>
    </row>
    <row r="41" spans="1:11" hidden="1">
      <c r="C41" s="14"/>
    </row>
    <row r="42" spans="1:11" hidden="1">
      <c r="C42" s="14"/>
    </row>
    <row r="43" spans="1:11" hidden="1">
      <c r="C43" s="14"/>
    </row>
    <row r="44" spans="1:11" hidden="1">
      <c r="C44" s="14"/>
    </row>
    <row r="45" spans="1:11" hidden="1">
      <c r="C45" s="14"/>
    </row>
    <row r="46" spans="1:11" hidden="1">
      <c r="C46" s="14"/>
    </row>
    <row r="47" spans="1:11" hidden="1">
      <c r="C47" s="14"/>
    </row>
    <row r="48" spans="1:11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</row>
    <row r="3" spans="1:48">
      <c r="A3" s="2" t="s">
        <v>2</v>
      </c>
      <c r="B3" t="s">
        <v>197</v>
      </c>
    </row>
    <row r="4" spans="1:48">
      <c r="A4" s="2" t="s">
        <v>3</v>
      </c>
    </row>
    <row r="5" spans="1:48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5"/>
    </row>
    <row r="6" spans="1:48" ht="26.25" customHeight="1">
      <c r="A6" s="93" t="s">
        <v>142</v>
      </c>
      <c r="B6" s="94"/>
      <c r="C6" s="94"/>
      <c r="D6" s="94"/>
      <c r="E6" s="94"/>
      <c r="F6" s="94"/>
      <c r="G6" s="94"/>
      <c r="H6" s="94"/>
      <c r="I6" s="94"/>
      <c r="J6" s="95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-98700000</v>
      </c>
      <c r="G10" s="7"/>
      <c r="H10" s="63">
        <v>-6.4938818046072999</v>
      </c>
      <c r="I10" s="64">
        <v>1</v>
      </c>
      <c r="J10" s="64">
        <v>0</v>
      </c>
      <c r="AV10" s="14"/>
    </row>
    <row r="11" spans="1:48">
      <c r="A11" s="67" t="s">
        <v>203</v>
      </c>
      <c r="B11" s="14"/>
      <c r="C11" s="14"/>
      <c r="F11" s="69">
        <v>-98700000</v>
      </c>
      <c r="H11" s="69">
        <v>-6.4938818046072999</v>
      </c>
      <c r="I11" s="68">
        <v>1</v>
      </c>
      <c r="J11" s="68">
        <v>0</v>
      </c>
    </row>
    <row r="12" spans="1:48">
      <c r="A12" s="67" t="s">
        <v>599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225</v>
      </c>
      <c r="B13" t="s">
        <v>225</v>
      </c>
      <c r="C13" t="s">
        <v>225</v>
      </c>
      <c r="D13" t="s">
        <v>225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600</v>
      </c>
      <c r="B14" s="14"/>
      <c r="C14" s="14"/>
      <c r="F14" s="69">
        <v>-108860000</v>
      </c>
      <c r="H14" s="69">
        <v>91.045427578920496</v>
      </c>
      <c r="I14" s="68">
        <v>-14.020200000000001</v>
      </c>
      <c r="J14" s="68">
        <v>1E-4</v>
      </c>
    </row>
    <row r="15" spans="1:48">
      <c r="A15" t="s">
        <v>644</v>
      </c>
      <c r="B15" t="s">
        <v>645</v>
      </c>
      <c r="C15" t="s">
        <v>122</v>
      </c>
      <c r="D15" t="s">
        <v>109</v>
      </c>
      <c r="E15" t="s">
        <v>646</v>
      </c>
      <c r="F15" s="65">
        <v>-1820000</v>
      </c>
      <c r="G15" s="65">
        <v>-9.1536698737155486</v>
      </c>
      <c r="H15" s="65">
        <v>166.596791701623</v>
      </c>
      <c r="I15" s="66">
        <v>-25.654399999999999</v>
      </c>
      <c r="J15" s="66">
        <v>1E-4</v>
      </c>
    </row>
    <row r="16" spans="1:48">
      <c r="A16" t="s">
        <v>647</v>
      </c>
      <c r="B16" t="s">
        <v>648</v>
      </c>
      <c r="C16" t="s">
        <v>122</v>
      </c>
      <c r="D16" t="s">
        <v>109</v>
      </c>
      <c r="E16" t="s">
        <v>649</v>
      </c>
      <c r="F16" s="65">
        <v>-5450000</v>
      </c>
      <c r="G16" s="65">
        <v>-5.0235753794962932</v>
      </c>
      <c r="H16" s="65">
        <v>273.78485818254802</v>
      </c>
      <c r="I16" s="66">
        <v>-42.160400000000003</v>
      </c>
      <c r="J16" s="66">
        <v>2.0000000000000001E-4</v>
      </c>
    </row>
    <row r="17" spans="1:10">
      <c r="A17" t="s">
        <v>650</v>
      </c>
      <c r="B17" t="s">
        <v>651</v>
      </c>
      <c r="C17" t="s">
        <v>122</v>
      </c>
      <c r="D17" t="s">
        <v>109</v>
      </c>
      <c r="E17" t="s">
        <v>652</v>
      </c>
      <c r="F17" s="65">
        <v>-7175000</v>
      </c>
      <c r="G17" s="65">
        <v>-9.1536699755063413</v>
      </c>
      <c r="H17" s="65">
        <v>656.77582074257998</v>
      </c>
      <c r="I17" s="66">
        <v>-101.13760000000001</v>
      </c>
      <c r="J17" s="66">
        <v>5.9999999999999995E-4</v>
      </c>
    </row>
    <row r="18" spans="1:10">
      <c r="A18" t="s">
        <v>653</v>
      </c>
      <c r="B18" t="s">
        <v>654</v>
      </c>
      <c r="C18" t="s">
        <v>122</v>
      </c>
      <c r="D18" t="s">
        <v>105</v>
      </c>
      <c r="E18" t="s">
        <v>655</v>
      </c>
      <c r="F18" s="65">
        <v>-6765000</v>
      </c>
      <c r="G18" s="65">
        <v>0.28005495008309089</v>
      </c>
      <c r="H18" s="65">
        <v>-18.945717373121099</v>
      </c>
      <c r="I18" s="66">
        <v>2.9175</v>
      </c>
      <c r="J18" s="66">
        <v>0</v>
      </c>
    </row>
    <row r="19" spans="1:10">
      <c r="A19" t="s">
        <v>656</v>
      </c>
      <c r="B19" t="s">
        <v>657</v>
      </c>
      <c r="C19" t="s">
        <v>122</v>
      </c>
      <c r="D19" t="s">
        <v>105</v>
      </c>
      <c r="E19" t="s">
        <v>658</v>
      </c>
      <c r="F19" s="65">
        <v>-38500000</v>
      </c>
      <c r="G19" s="65">
        <v>3.3364358370077922</v>
      </c>
      <c r="H19" s="65">
        <v>-1284.5277972480001</v>
      </c>
      <c r="I19" s="66">
        <v>197.8058</v>
      </c>
      <c r="J19" s="66">
        <v>-1.1999999999999999E-3</v>
      </c>
    </row>
    <row r="20" spans="1:10">
      <c r="A20" t="s">
        <v>659</v>
      </c>
      <c r="B20" t="s">
        <v>660</v>
      </c>
      <c r="C20" t="s">
        <v>122</v>
      </c>
      <c r="D20" t="s">
        <v>105</v>
      </c>
      <c r="E20" t="s">
        <v>661</v>
      </c>
      <c r="F20" s="65">
        <v>-19000000</v>
      </c>
      <c r="G20" s="65">
        <v>0.63610627963429478</v>
      </c>
      <c r="H20" s="65">
        <v>-120.860193130516</v>
      </c>
      <c r="I20" s="66">
        <v>18.6114</v>
      </c>
      <c r="J20" s="66">
        <v>-1E-4</v>
      </c>
    </row>
    <row r="21" spans="1:10">
      <c r="A21" t="s">
        <v>662</v>
      </c>
      <c r="B21" t="s">
        <v>663</v>
      </c>
      <c r="C21" t="s">
        <v>122</v>
      </c>
      <c r="D21" t="s">
        <v>105</v>
      </c>
      <c r="E21" t="s">
        <v>664</v>
      </c>
      <c r="F21" s="65">
        <v>-8500000</v>
      </c>
      <c r="G21" s="65">
        <v>0.43608182278464469</v>
      </c>
      <c r="H21" s="65">
        <v>-37.066954936694799</v>
      </c>
      <c r="I21" s="66">
        <v>5.7080000000000002</v>
      </c>
      <c r="J21" s="66">
        <v>0</v>
      </c>
    </row>
    <row r="22" spans="1:10">
      <c r="A22" t="s">
        <v>665</v>
      </c>
      <c r="B22" t="s">
        <v>666</v>
      </c>
      <c r="C22" t="s">
        <v>122</v>
      </c>
      <c r="D22" t="s">
        <v>105</v>
      </c>
      <c r="E22" t="s">
        <v>667</v>
      </c>
      <c r="F22" s="65">
        <v>-9000000</v>
      </c>
      <c r="G22" s="65">
        <v>-0.43192845045484446</v>
      </c>
      <c r="H22" s="65">
        <v>38.873560540935998</v>
      </c>
      <c r="I22" s="66">
        <v>-5.9862000000000002</v>
      </c>
      <c r="J22" s="66">
        <v>0</v>
      </c>
    </row>
    <row r="23" spans="1:10">
      <c r="A23" t="s">
        <v>668</v>
      </c>
      <c r="B23" t="s">
        <v>669</v>
      </c>
      <c r="C23" t="s">
        <v>122</v>
      </c>
      <c r="D23" t="s">
        <v>105</v>
      </c>
      <c r="E23" t="s">
        <v>667</v>
      </c>
      <c r="F23" s="65">
        <v>-4500000</v>
      </c>
      <c r="G23" s="65">
        <v>-0.64222090222280892</v>
      </c>
      <c r="H23" s="65">
        <v>28.899940600026401</v>
      </c>
      <c r="I23" s="66">
        <v>-4.4503000000000004</v>
      </c>
      <c r="J23" s="66">
        <v>0</v>
      </c>
    </row>
    <row r="24" spans="1:10">
      <c r="A24" t="s">
        <v>670</v>
      </c>
      <c r="B24" t="s">
        <v>671</v>
      </c>
      <c r="C24" t="s">
        <v>122</v>
      </c>
      <c r="D24" t="s">
        <v>105</v>
      </c>
      <c r="E24" t="s">
        <v>672</v>
      </c>
      <c r="F24" s="65">
        <v>-2000000</v>
      </c>
      <c r="G24" s="65">
        <v>-7.0648333961569998</v>
      </c>
      <c r="H24" s="65">
        <v>141.29666792314001</v>
      </c>
      <c r="I24" s="66">
        <v>-21.758400000000002</v>
      </c>
      <c r="J24" s="66">
        <v>1E-4</v>
      </c>
    </row>
    <row r="25" spans="1:10">
      <c r="A25" t="s">
        <v>673</v>
      </c>
      <c r="B25" t="s">
        <v>674</v>
      </c>
      <c r="C25" t="s">
        <v>122</v>
      </c>
      <c r="D25" t="s">
        <v>109</v>
      </c>
      <c r="E25" t="s">
        <v>675</v>
      </c>
      <c r="F25" s="65">
        <v>-6150000</v>
      </c>
      <c r="G25" s="65">
        <v>-4.0035520418926662</v>
      </c>
      <c r="H25" s="65">
        <v>246.21845057639899</v>
      </c>
      <c r="I25" s="66">
        <v>-37.915399999999998</v>
      </c>
      <c r="J25" s="66">
        <v>2.0000000000000001E-4</v>
      </c>
    </row>
    <row r="26" spans="1:10">
      <c r="A26" s="67" t="s">
        <v>643</v>
      </c>
      <c r="B26" s="14"/>
      <c r="C26" s="14"/>
      <c r="F26" s="69">
        <v>10160000</v>
      </c>
      <c r="H26" s="69">
        <v>-97.539309383527794</v>
      </c>
      <c r="I26" s="68">
        <v>15.020200000000001</v>
      </c>
      <c r="J26" s="68">
        <v>-1E-4</v>
      </c>
    </row>
    <row r="27" spans="1:10">
      <c r="A27" t="s">
        <v>676</v>
      </c>
      <c r="B27" t="s">
        <v>677</v>
      </c>
      <c r="C27" t="s">
        <v>122</v>
      </c>
      <c r="D27" t="s">
        <v>109</v>
      </c>
      <c r="E27" t="s">
        <v>678</v>
      </c>
      <c r="F27" s="65">
        <v>5702000</v>
      </c>
      <c r="G27" s="65">
        <v>-0.53091384765317085</v>
      </c>
      <c r="H27" s="65">
        <v>-30.272707593183799</v>
      </c>
      <c r="I27" s="66">
        <v>4.6616999999999997</v>
      </c>
      <c r="J27" s="66">
        <v>0</v>
      </c>
    </row>
    <row r="28" spans="1:10">
      <c r="A28" t="s">
        <v>679</v>
      </c>
      <c r="B28" t="s">
        <v>680</v>
      </c>
      <c r="C28" t="s">
        <v>122</v>
      </c>
      <c r="D28" t="s">
        <v>109</v>
      </c>
      <c r="E28" t="s">
        <v>681</v>
      </c>
      <c r="F28" s="65">
        <v>4458000</v>
      </c>
      <c r="G28" s="65">
        <v>-1.5088964062436967</v>
      </c>
      <c r="H28" s="65">
        <v>-67.266601790343998</v>
      </c>
      <c r="I28" s="66">
        <v>10.358499999999999</v>
      </c>
      <c r="J28" s="66">
        <v>-1E-4</v>
      </c>
    </row>
    <row r="29" spans="1:10">
      <c r="A29" s="67" t="s">
        <v>601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225</v>
      </c>
      <c r="B30" t="s">
        <v>225</v>
      </c>
      <c r="C30" t="s">
        <v>225</v>
      </c>
      <c r="D30" t="s">
        <v>225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67" t="s">
        <v>268</v>
      </c>
      <c r="B31" s="14"/>
      <c r="C31" s="14"/>
      <c r="F31" s="69">
        <v>0</v>
      </c>
      <c r="H31" s="69">
        <v>0</v>
      </c>
      <c r="I31" s="68">
        <v>0</v>
      </c>
      <c r="J31" s="68">
        <v>0</v>
      </c>
    </row>
    <row r="32" spans="1:10">
      <c r="A32" t="s">
        <v>225</v>
      </c>
      <c r="B32" t="s">
        <v>225</v>
      </c>
      <c r="C32" t="s">
        <v>225</v>
      </c>
      <c r="D32" t="s">
        <v>225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</row>
    <row r="33" spans="1:10">
      <c r="A33" s="67" t="s">
        <v>230</v>
      </c>
      <c r="B33" s="14"/>
      <c r="C33" s="14"/>
      <c r="F33" s="69">
        <v>0</v>
      </c>
      <c r="H33" s="69">
        <v>0</v>
      </c>
      <c r="I33" s="68">
        <v>0</v>
      </c>
      <c r="J33" s="68">
        <v>0</v>
      </c>
    </row>
    <row r="34" spans="1:10">
      <c r="A34" s="67" t="s">
        <v>599</v>
      </c>
      <c r="B34" s="14"/>
      <c r="C34" s="14"/>
      <c r="F34" s="69">
        <v>0</v>
      </c>
      <c r="H34" s="69">
        <v>0</v>
      </c>
      <c r="I34" s="68">
        <v>0</v>
      </c>
      <c r="J34" s="68">
        <v>0</v>
      </c>
    </row>
    <row r="35" spans="1:10">
      <c r="A35" t="s">
        <v>225</v>
      </c>
      <c r="B35" t="s">
        <v>225</v>
      </c>
      <c r="C35" t="s">
        <v>225</v>
      </c>
      <c r="D35" t="s">
        <v>225</v>
      </c>
      <c r="F35" s="65">
        <v>0</v>
      </c>
      <c r="G35" s="65">
        <v>0</v>
      </c>
      <c r="H35" s="65">
        <v>0</v>
      </c>
      <c r="I35" s="66">
        <v>0</v>
      </c>
      <c r="J35" s="66">
        <v>0</v>
      </c>
    </row>
    <row r="36" spans="1:10">
      <c r="A36" s="67" t="s">
        <v>606</v>
      </c>
      <c r="B36" s="14"/>
      <c r="C36" s="14"/>
      <c r="F36" s="69">
        <v>0</v>
      </c>
      <c r="H36" s="69">
        <v>0</v>
      </c>
      <c r="I36" s="68">
        <v>0</v>
      </c>
      <c r="J36" s="68">
        <v>0</v>
      </c>
    </row>
    <row r="37" spans="1:10">
      <c r="A37" t="s">
        <v>225</v>
      </c>
      <c r="B37" t="s">
        <v>225</v>
      </c>
      <c r="C37" t="s">
        <v>225</v>
      </c>
      <c r="D37" t="s">
        <v>225</v>
      </c>
      <c r="F37" s="65">
        <v>0</v>
      </c>
      <c r="G37" s="65">
        <v>0</v>
      </c>
      <c r="H37" s="65">
        <v>0</v>
      </c>
      <c r="I37" s="66">
        <v>0</v>
      </c>
      <c r="J37" s="66">
        <v>0</v>
      </c>
    </row>
    <row r="38" spans="1:10">
      <c r="A38" s="67" t="s">
        <v>601</v>
      </c>
      <c r="B38" s="14"/>
      <c r="C38" s="14"/>
      <c r="F38" s="69">
        <v>0</v>
      </c>
      <c r="H38" s="69">
        <v>0</v>
      </c>
      <c r="I38" s="68">
        <v>0</v>
      </c>
      <c r="J38" s="68">
        <v>0</v>
      </c>
    </row>
    <row r="39" spans="1:10">
      <c r="A39" t="s">
        <v>225</v>
      </c>
      <c r="B39" t="s">
        <v>225</v>
      </c>
      <c r="C39" t="s">
        <v>225</v>
      </c>
      <c r="D39" t="s">
        <v>225</v>
      </c>
      <c r="F39" s="65">
        <v>0</v>
      </c>
      <c r="G39" s="65">
        <v>0</v>
      </c>
      <c r="H39" s="65">
        <v>0</v>
      </c>
      <c r="I39" s="66">
        <v>0</v>
      </c>
      <c r="J39" s="66">
        <v>0</v>
      </c>
    </row>
    <row r="40" spans="1:10">
      <c r="A40" s="67" t="s">
        <v>268</v>
      </c>
      <c r="B40" s="14"/>
      <c r="C40" s="14"/>
      <c r="F40" s="69">
        <v>0</v>
      </c>
      <c r="H40" s="69">
        <v>0</v>
      </c>
      <c r="I40" s="68">
        <v>0</v>
      </c>
      <c r="J40" s="68">
        <v>0</v>
      </c>
    </row>
    <row r="41" spans="1:10">
      <c r="A41" t="s">
        <v>225</v>
      </c>
      <c r="B41" t="s">
        <v>225</v>
      </c>
      <c r="C41" t="s">
        <v>225</v>
      </c>
      <c r="D41" t="s">
        <v>225</v>
      </c>
      <c r="F41" s="65">
        <v>0</v>
      </c>
      <c r="G41" s="65">
        <v>0</v>
      </c>
      <c r="H41" s="65">
        <v>0</v>
      </c>
      <c r="I41" s="66">
        <v>0</v>
      </c>
      <c r="J41" s="66">
        <v>0</v>
      </c>
    </row>
    <row r="42" spans="1:10">
      <c r="A42" s="79" t="s">
        <v>232</v>
      </c>
      <c r="B42" s="14"/>
      <c r="C42" s="14"/>
    </row>
    <row r="43" spans="1:10">
      <c r="A43" s="79" t="s">
        <v>254</v>
      </c>
      <c r="B43" s="14"/>
      <c r="C43" s="14"/>
    </row>
    <row r="44" spans="1:10">
      <c r="A44" s="79" t="s">
        <v>255</v>
      </c>
      <c r="B44" s="14"/>
      <c r="C44" s="14"/>
    </row>
    <row r="45" spans="1:10">
      <c r="A45" s="79" t="s">
        <v>256</v>
      </c>
      <c r="B45" s="14"/>
      <c r="C45" s="14"/>
    </row>
    <row r="46" spans="1:10" hidden="1">
      <c r="B46" s="14"/>
      <c r="C46" s="14"/>
    </row>
    <row r="47" spans="1:10" hidden="1">
      <c r="B47" s="14"/>
      <c r="C47" s="14"/>
    </row>
    <row r="48" spans="1:10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</row>
    <row r="3" spans="1:77">
      <c r="A3" s="2" t="s">
        <v>2</v>
      </c>
      <c r="B3" t="s">
        <v>197</v>
      </c>
    </row>
    <row r="4" spans="1:77">
      <c r="A4" s="2" t="s">
        <v>3</v>
      </c>
    </row>
    <row r="5" spans="1:77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</row>
    <row r="6" spans="1:77" ht="26.25" customHeight="1">
      <c r="A6" s="93" t="s">
        <v>144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203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618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225</v>
      </c>
      <c r="B13" t="s">
        <v>225</v>
      </c>
      <c r="C13" s="14"/>
      <c r="D13" t="s">
        <v>225</v>
      </c>
      <c r="G13" s="65">
        <v>0</v>
      </c>
      <c r="H13" t="s">
        <v>225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619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225</v>
      </c>
      <c r="B15" t="s">
        <v>225</v>
      </c>
      <c r="C15" s="14"/>
      <c r="D15" t="s">
        <v>225</v>
      </c>
      <c r="G15" s="65">
        <v>0</v>
      </c>
      <c r="H15" t="s">
        <v>225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620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621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225</v>
      </c>
      <c r="B18" t="s">
        <v>225</v>
      </c>
      <c r="C18" s="14"/>
      <c r="D18" t="s">
        <v>225</v>
      </c>
      <c r="G18" s="65">
        <v>0</v>
      </c>
      <c r="H18" t="s">
        <v>225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622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225</v>
      </c>
      <c r="B20" t="s">
        <v>225</v>
      </c>
      <c r="C20" s="14"/>
      <c r="D20" t="s">
        <v>225</v>
      </c>
      <c r="G20" s="65">
        <v>0</v>
      </c>
      <c r="H20" t="s">
        <v>225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623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225</v>
      </c>
      <c r="B22" t="s">
        <v>225</v>
      </c>
      <c r="C22" s="14"/>
      <c r="D22" t="s">
        <v>225</v>
      </c>
      <c r="G22" s="65">
        <v>0</v>
      </c>
      <c r="H22" t="s">
        <v>225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624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225</v>
      </c>
      <c r="B24" t="s">
        <v>225</v>
      </c>
      <c r="C24" s="14"/>
      <c r="D24" t="s">
        <v>225</v>
      </c>
      <c r="G24" s="65">
        <v>0</v>
      </c>
      <c r="H24" t="s">
        <v>225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230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618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225</v>
      </c>
      <c r="B27" t="s">
        <v>225</v>
      </c>
      <c r="C27" s="14"/>
      <c r="D27" t="s">
        <v>225</v>
      </c>
      <c r="G27" s="65">
        <v>0</v>
      </c>
      <c r="H27" t="s">
        <v>225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619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225</v>
      </c>
      <c r="B29" t="s">
        <v>225</v>
      </c>
      <c r="C29" s="14"/>
      <c r="D29" t="s">
        <v>225</v>
      </c>
      <c r="G29" s="65">
        <v>0</v>
      </c>
      <c r="H29" t="s">
        <v>225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620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621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225</v>
      </c>
      <c r="B32" t="s">
        <v>225</v>
      </c>
      <c r="C32" s="14"/>
      <c r="D32" t="s">
        <v>225</v>
      </c>
      <c r="G32" s="65">
        <v>0</v>
      </c>
      <c r="H32" t="s">
        <v>225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622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225</v>
      </c>
      <c r="B34" t="s">
        <v>225</v>
      </c>
      <c r="C34" s="14"/>
      <c r="D34" t="s">
        <v>225</v>
      </c>
      <c r="G34" s="65">
        <v>0</v>
      </c>
      <c r="H34" t="s">
        <v>225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623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225</v>
      </c>
      <c r="B36" t="s">
        <v>225</v>
      </c>
      <c r="C36" s="14"/>
      <c r="D36" t="s">
        <v>225</v>
      </c>
      <c r="G36" s="65">
        <v>0</v>
      </c>
      <c r="H36" t="s">
        <v>225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624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225</v>
      </c>
      <c r="B38" t="s">
        <v>225</v>
      </c>
      <c r="C38" s="14"/>
      <c r="D38" t="s">
        <v>225</v>
      </c>
      <c r="G38" s="65">
        <v>0</v>
      </c>
      <c r="H38" t="s">
        <v>225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79" t="s">
        <v>232</v>
      </c>
      <c r="C39" s="14"/>
    </row>
    <row r="40" spans="1:16">
      <c r="A40" s="79" t="s">
        <v>254</v>
      </c>
      <c r="C40" s="14"/>
    </row>
    <row r="41" spans="1:16">
      <c r="A41" s="79" t="s">
        <v>255</v>
      </c>
      <c r="C41" s="14"/>
    </row>
    <row r="42" spans="1:16">
      <c r="A42" s="79" t="s">
        <v>256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4"/>
  <sheetViews>
    <sheetView rightToLeft="1" workbookViewId="0">
      <selection activeCell="A6" sqref="A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47" width="9.140625" style="14" hidden="1"/>
    <col min="48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3" t="s">
        <v>145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</row>
    <row r="6" spans="1:59" s="16" customFormat="1" ht="126">
      <c r="A6" s="40" t="s">
        <v>95</v>
      </c>
      <c r="B6" s="41" t="s">
        <v>146</v>
      </c>
      <c r="C6" s="41" t="s">
        <v>48</v>
      </c>
      <c r="D6" s="96" t="s">
        <v>49</v>
      </c>
      <c r="E6" s="96" t="s">
        <v>50</v>
      </c>
      <c r="F6" s="96" t="s">
        <v>70</v>
      </c>
      <c r="G6" s="96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96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7"/>
      <c r="M9" s="63">
        <v>0</v>
      </c>
      <c r="N9" s="7"/>
      <c r="O9" s="63">
        <v>0</v>
      </c>
      <c r="P9" s="64">
        <v>0</v>
      </c>
      <c r="Q9" s="64">
        <v>0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203</v>
      </c>
      <c r="H10" s="69">
        <v>0</v>
      </c>
      <c r="L10" s="68">
        <v>0</v>
      </c>
      <c r="M10" s="69">
        <v>0</v>
      </c>
      <c r="O10" s="69">
        <v>0</v>
      </c>
      <c r="P10" s="68">
        <v>0</v>
      </c>
      <c r="Q10" s="68">
        <v>0</v>
      </c>
    </row>
    <row r="11" spans="1:59">
      <c r="A11" s="67" t="s">
        <v>682</v>
      </c>
      <c r="H11" s="69">
        <v>0</v>
      </c>
      <c r="L11" s="68">
        <v>0</v>
      </c>
      <c r="M11" s="69">
        <v>0</v>
      </c>
      <c r="O11" s="69">
        <v>0</v>
      </c>
      <c r="P11" s="68">
        <v>0</v>
      </c>
      <c r="Q11" s="68">
        <v>0</v>
      </c>
    </row>
    <row r="12" spans="1:59">
      <c r="A12" t="s">
        <v>225</v>
      </c>
      <c r="C12" t="s">
        <v>225</v>
      </c>
      <c r="E12" t="s">
        <v>225</v>
      </c>
      <c r="H12" s="65">
        <v>0</v>
      </c>
      <c r="I12" t="s">
        <v>225</v>
      </c>
      <c r="J12" t="s">
        <v>225</v>
      </c>
      <c r="K12" s="66">
        <v>0</v>
      </c>
      <c r="L12" s="66">
        <v>0</v>
      </c>
      <c r="M12" s="65">
        <v>0</v>
      </c>
      <c r="N12" s="65">
        <v>0</v>
      </c>
      <c r="O12" s="65">
        <v>0</v>
      </c>
      <c r="P12" s="66">
        <v>0</v>
      </c>
      <c r="Q12" s="66">
        <v>0</v>
      </c>
    </row>
    <row r="13" spans="1:59">
      <c r="A13" s="67" t="s">
        <v>683</v>
      </c>
      <c r="H13" s="69">
        <v>0</v>
      </c>
      <c r="L13" s="68">
        <v>0</v>
      </c>
      <c r="M13" s="69">
        <v>0</v>
      </c>
      <c r="O13" s="69">
        <v>0</v>
      </c>
      <c r="P13" s="68">
        <v>0</v>
      </c>
      <c r="Q13" s="68">
        <v>0</v>
      </c>
    </row>
    <row r="14" spans="1:59">
      <c r="A14" t="s">
        <v>225</v>
      </c>
      <c r="C14" t="s">
        <v>225</v>
      </c>
      <c r="E14" t="s">
        <v>225</v>
      </c>
      <c r="H14" s="65">
        <v>0</v>
      </c>
      <c r="I14" t="s">
        <v>225</v>
      </c>
      <c r="J14" t="s">
        <v>225</v>
      </c>
      <c r="K14" s="66">
        <v>0</v>
      </c>
      <c r="L14" s="66">
        <v>0</v>
      </c>
      <c r="M14" s="65">
        <v>0</v>
      </c>
      <c r="N14" s="65">
        <v>0</v>
      </c>
      <c r="O14" s="65">
        <v>0</v>
      </c>
      <c r="P14" s="66">
        <v>0</v>
      </c>
      <c r="Q14" s="66">
        <v>0</v>
      </c>
    </row>
    <row r="15" spans="1:59">
      <c r="A15" s="67" t="s">
        <v>684</v>
      </c>
      <c r="H15" s="69">
        <v>0</v>
      </c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225</v>
      </c>
      <c r="C16" t="s">
        <v>225</v>
      </c>
      <c r="E16" t="s">
        <v>225</v>
      </c>
      <c r="H16" s="65">
        <v>0</v>
      </c>
      <c r="I16" t="s">
        <v>225</v>
      </c>
      <c r="J16" t="s">
        <v>225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685</v>
      </c>
      <c r="H17" s="69">
        <v>0</v>
      </c>
      <c r="L17" s="68">
        <v>0</v>
      </c>
      <c r="M17" s="69">
        <v>0</v>
      </c>
      <c r="O17" s="69">
        <v>0</v>
      </c>
      <c r="P17" s="68">
        <v>0</v>
      </c>
      <c r="Q17" s="68">
        <v>0</v>
      </c>
    </row>
    <row r="18" spans="1:17">
      <c r="A18" t="s">
        <v>225</v>
      </c>
      <c r="C18" t="s">
        <v>225</v>
      </c>
      <c r="E18" t="s">
        <v>225</v>
      </c>
      <c r="H18" s="65">
        <v>0</v>
      </c>
      <c r="I18" t="s">
        <v>225</v>
      </c>
      <c r="J18" t="s">
        <v>225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</row>
    <row r="19" spans="1:17">
      <c r="A19" s="67" t="s">
        <v>686</v>
      </c>
      <c r="H19" s="69">
        <v>0</v>
      </c>
      <c r="L19" s="68">
        <v>0</v>
      </c>
      <c r="M19" s="69">
        <v>0</v>
      </c>
      <c r="O19" s="69">
        <v>0</v>
      </c>
      <c r="P19" s="68">
        <v>0</v>
      </c>
      <c r="Q19" s="68">
        <v>0</v>
      </c>
    </row>
    <row r="20" spans="1:17">
      <c r="A20" t="s">
        <v>225</v>
      </c>
      <c r="C20" t="s">
        <v>225</v>
      </c>
      <c r="E20" t="s">
        <v>225</v>
      </c>
      <c r="H20" s="65">
        <v>0</v>
      </c>
      <c r="I20" t="s">
        <v>225</v>
      </c>
      <c r="J20" t="s">
        <v>225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</row>
    <row r="21" spans="1:17">
      <c r="A21" s="67" t="s">
        <v>687</v>
      </c>
      <c r="H21" s="69">
        <v>0</v>
      </c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s="67" t="s">
        <v>688</v>
      </c>
      <c r="H22" s="69">
        <v>0</v>
      </c>
      <c r="L22" s="68">
        <v>0</v>
      </c>
      <c r="M22" s="69">
        <v>0</v>
      </c>
      <c r="O22" s="69">
        <v>0</v>
      </c>
      <c r="P22" s="68">
        <v>0</v>
      </c>
      <c r="Q22" s="68">
        <v>0</v>
      </c>
    </row>
    <row r="23" spans="1:17">
      <c r="A23" t="s">
        <v>225</v>
      </c>
      <c r="C23" t="s">
        <v>225</v>
      </c>
      <c r="E23" t="s">
        <v>225</v>
      </c>
      <c r="H23" s="65">
        <v>0</v>
      </c>
      <c r="I23" t="s">
        <v>225</v>
      </c>
      <c r="J23" t="s">
        <v>225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</row>
    <row r="24" spans="1:17">
      <c r="A24" s="67" t="s">
        <v>689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225</v>
      </c>
      <c r="C25" t="s">
        <v>225</v>
      </c>
      <c r="E25" t="s">
        <v>225</v>
      </c>
      <c r="H25" s="65">
        <v>0</v>
      </c>
      <c r="I25" t="s">
        <v>225</v>
      </c>
      <c r="J25" t="s">
        <v>225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690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225</v>
      </c>
      <c r="C27" t="s">
        <v>225</v>
      </c>
      <c r="E27" t="s">
        <v>225</v>
      </c>
      <c r="H27" s="65">
        <v>0</v>
      </c>
      <c r="I27" t="s">
        <v>225</v>
      </c>
      <c r="J27" t="s">
        <v>225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691</v>
      </c>
      <c r="H28" s="69">
        <v>0</v>
      </c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225</v>
      </c>
      <c r="C29" t="s">
        <v>225</v>
      </c>
      <c r="E29" t="s">
        <v>225</v>
      </c>
      <c r="H29" s="65">
        <v>0</v>
      </c>
      <c r="I29" t="s">
        <v>225</v>
      </c>
      <c r="J29" t="s">
        <v>225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230</v>
      </c>
      <c r="H30" s="69">
        <v>0</v>
      </c>
      <c r="L30" s="68">
        <v>0</v>
      </c>
      <c r="M30" s="69">
        <v>0</v>
      </c>
      <c r="O30" s="69">
        <v>0</v>
      </c>
      <c r="P30" s="68">
        <v>0</v>
      </c>
      <c r="Q30" s="68">
        <v>0</v>
      </c>
    </row>
    <row r="31" spans="1:17">
      <c r="A31" s="67" t="s">
        <v>692</v>
      </c>
      <c r="H31" s="69">
        <v>0</v>
      </c>
      <c r="L31" s="68">
        <v>0</v>
      </c>
      <c r="M31" s="69">
        <v>0</v>
      </c>
      <c r="O31" s="69">
        <v>0</v>
      </c>
      <c r="P31" s="68">
        <v>0</v>
      </c>
      <c r="Q31" s="68">
        <v>0</v>
      </c>
    </row>
    <row r="32" spans="1:17">
      <c r="A32" t="s">
        <v>225</v>
      </c>
      <c r="C32" t="s">
        <v>225</v>
      </c>
      <c r="E32" t="s">
        <v>225</v>
      </c>
      <c r="H32" s="65">
        <v>0</v>
      </c>
      <c r="I32" t="s">
        <v>225</v>
      </c>
      <c r="J32" t="s">
        <v>225</v>
      </c>
      <c r="K32" s="66">
        <v>0</v>
      </c>
      <c r="L32" s="66">
        <v>0</v>
      </c>
      <c r="M32" s="65">
        <v>0</v>
      </c>
      <c r="N32" s="65">
        <v>0</v>
      </c>
      <c r="O32" s="65">
        <v>0</v>
      </c>
      <c r="P32" s="66">
        <v>0</v>
      </c>
      <c r="Q32" s="66">
        <v>0</v>
      </c>
    </row>
    <row r="33" spans="1:17">
      <c r="A33" s="67" t="s">
        <v>684</v>
      </c>
      <c r="H33" s="69">
        <v>0</v>
      </c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225</v>
      </c>
      <c r="C34" t="s">
        <v>225</v>
      </c>
      <c r="E34" t="s">
        <v>225</v>
      </c>
      <c r="H34" s="65">
        <v>0</v>
      </c>
      <c r="I34" t="s">
        <v>225</v>
      </c>
      <c r="J34" t="s">
        <v>225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685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225</v>
      </c>
      <c r="C36" t="s">
        <v>225</v>
      </c>
      <c r="E36" t="s">
        <v>225</v>
      </c>
      <c r="H36" s="65">
        <v>0</v>
      </c>
      <c r="I36" t="s">
        <v>225</v>
      </c>
      <c r="J36" t="s">
        <v>225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691</v>
      </c>
      <c r="H37" s="69">
        <v>0</v>
      </c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225</v>
      </c>
      <c r="C38" t="s">
        <v>225</v>
      </c>
      <c r="E38" t="s">
        <v>225</v>
      </c>
      <c r="H38" s="65">
        <v>0</v>
      </c>
      <c r="I38" t="s">
        <v>225</v>
      </c>
      <c r="J38" t="s">
        <v>225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79" t="s">
        <v>232</v>
      </c>
    </row>
    <row r="40" spans="1:17">
      <c r="A40" s="79" t="s">
        <v>254</v>
      </c>
    </row>
    <row r="41" spans="1:17">
      <c r="A41" s="79" t="s">
        <v>255</v>
      </c>
    </row>
    <row r="42" spans="1:17">
      <c r="A42" s="79" t="s">
        <v>256</v>
      </c>
    </row>
    <row r="43" spans="1:17" hidden="1"/>
    <row r="44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</row>
    <row r="3" spans="1:63">
      <c r="A3" s="2" t="s">
        <v>2</v>
      </c>
      <c r="B3" t="s">
        <v>197</v>
      </c>
    </row>
    <row r="4" spans="1:63">
      <c r="A4" s="2" t="s">
        <v>3</v>
      </c>
    </row>
    <row r="5" spans="1:63" ht="26.25" customHeight="1">
      <c r="A5" s="98" t="s">
        <v>152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100"/>
    </row>
    <row r="6" spans="1:63" s="16" customFormat="1" ht="63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203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630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225</v>
      </c>
      <c r="B12" t="s">
        <v>225</v>
      </c>
      <c r="D12" t="s">
        <v>225</v>
      </c>
      <c r="F12" s="65">
        <v>0</v>
      </c>
      <c r="G12" t="s">
        <v>225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631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225</v>
      </c>
      <c r="B14" t="s">
        <v>225</v>
      </c>
      <c r="D14" t="s">
        <v>225</v>
      </c>
      <c r="F14" s="65">
        <v>0</v>
      </c>
      <c r="G14" t="s">
        <v>225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693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225</v>
      </c>
      <c r="B16" t="s">
        <v>225</v>
      </c>
      <c r="D16" t="s">
        <v>225</v>
      </c>
      <c r="F16" s="65">
        <v>0</v>
      </c>
      <c r="G16" t="s">
        <v>225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694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225</v>
      </c>
      <c r="B18" t="s">
        <v>225</v>
      </c>
      <c r="D18" t="s">
        <v>225</v>
      </c>
      <c r="F18" s="65">
        <v>0</v>
      </c>
      <c r="G18" t="s">
        <v>225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268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225</v>
      </c>
      <c r="B20" t="s">
        <v>225</v>
      </c>
      <c r="D20" t="s">
        <v>225</v>
      </c>
      <c r="F20" s="65">
        <v>0</v>
      </c>
      <c r="G20" t="s">
        <v>225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230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225</v>
      </c>
      <c r="B22" t="s">
        <v>225</v>
      </c>
      <c r="D22" t="s">
        <v>225</v>
      </c>
      <c r="F22" s="65">
        <v>0</v>
      </c>
      <c r="G22" t="s">
        <v>225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79" t="s">
        <v>232</v>
      </c>
    </row>
    <row r="24" spans="1:14">
      <c r="A24" s="79" t="s">
        <v>254</v>
      </c>
    </row>
    <row r="25" spans="1:14">
      <c r="A25" s="79" t="s">
        <v>255</v>
      </c>
    </row>
    <row r="26" spans="1:14">
      <c r="A26" s="79" t="s">
        <v>256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8" t="s">
        <v>155</v>
      </c>
      <c r="B5" s="99"/>
      <c r="C5" s="99"/>
      <c r="D5" s="99"/>
      <c r="E5" s="99"/>
      <c r="F5" s="99"/>
      <c r="G5" s="99"/>
      <c r="H5" s="99"/>
      <c r="I5" s="100"/>
    </row>
    <row r="6" spans="1:54" s="16" customFormat="1" ht="63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203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695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225</v>
      </c>
      <c r="D12" s="66">
        <v>0</v>
      </c>
      <c r="E12" t="s">
        <v>225</v>
      </c>
      <c r="F12" s="65">
        <v>0</v>
      </c>
      <c r="G12" s="66">
        <v>0</v>
      </c>
      <c r="H12" s="66">
        <v>0</v>
      </c>
    </row>
    <row r="13" spans="1:54">
      <c r="A13" s="67" t="s">
        <v>696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225</v>
      </c>
      <c r="D14" s="66">
        <v>0</v>
      </c>
      <c r="E14" t="s">
        <v>225</v>
      </c>
      <c r="F14" s="65">
        <v>0</v>
      </c>
      <c r="G14" s="66">
        <v>0</v>
      </c>
      <c r="H14" s="66">
        <v>0</v>
      </c>
    </row>
    <row r="15" spans="1:54">
      <c r="A15" s="67" t="s">
        <v>230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695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225</v>
      </c>
      <c r="D17" s="66">
        <v>0</v>
      </c>
      <c r="E17" t="s">
        <v>225</v>
      </c>
      <c r="F17" s="65">
        <v>0</v>
      </c>
      <c r="G17" s="66">
        <v>0</v>
      </c>
      <c r="H17" s="66">
        <v>0</v>
      </c>
    </row>
    <row r="18" spans="1:8">
      <c r="A18" s="67" t="s">
        <v>696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225</v>
      </c>
      <c r="D19" s="66">
        <v>0</v>
      </c>
      <c r="E19" t="s">
        <v>225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104857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8" t="s">
        <v>161</v>
      </c>
      <c r="B5" s="99"/>
      <c r="C5" s="99"/>
      <c r="D5" s="99"/>
      <c r="E5" s="99"/>
      <c r="F5" s="99"/>
      <c r="G5" s="99"/>
      <c r="H5" s="99"/>
      <c r="I5" s="99"/>
      <c r="J5" s="100"/>
    </row>
    <row r="6" spans="1:59" s="16" customFormat="1" ht="66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203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225</v>
      </c>
      <c r="C11" t="s">
        <v>225</v>
      </c>
      <c r="D11" s="16"/>
      <c r="E11" s="66">
        <v>0</v>
      </c>
      <c r="F11" t="s">
        <v>225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230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225</v>
      </c>
      <c r="C13" t="s">
        <v>225</v>
      </c>
      <c r="D13" s="16"/>
      <c r="E13" s="66">
        <v>0</v>
      </c>
      <c r="F13" t="s">
        <v>225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  <row r="104857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104857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8" t="s">
        <v>166</v>
      </c>
      <c r="B5" s="99"/>
      <c r="C5" s="99"/>
      <c r="D5" s="99"/>
      <c r="E5" s="99"/>
      <c r="F5" s="99"/>
      <c r="G5" s="99"/>
      <c r="H5" s="99"/>
      <c r="I5" s="99"/>
      <c r="J5" s="100"/>
    </row>
    <row r="6" spans="1:59" s="16" customFormat="1" ht="63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64">
        <v>0</v>
      </c>
      <c r="H9" s="63">
        <v>12254.132020644</v>
      </c>
      <c r="I9" s="64">
        <v>1</v>
      </c>
      <c r="J9" s="64">
        <v>1.0999999999999999E-2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203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225</v>
      </c>
      <c r="B11" t="s">
        <v>225</v>
      </c>
      <c r="C11" t="s">
        <v>225</v>
      </c>
      <c r="D11" s="16"/>
      <c r="E11" s="66">
        <v>0</v>
      </c>
      <c r="F11" t="s">
        <v>225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230</v>
      </c>
      <c r="C12" s="16"/>
      <c r="D12" s="16"/>
      <c r="E12" s="16"/>
      <c r="F12" s="16"/>
      <c r="G12" s="68">
        <v>0</v>
      </c>
      <c r="H12" s="69">
        <v>12254.132020644</v>
      </c>
      <c r="I12" s="68">
        <v>1</v>
      </c>
      <c r="J12" s="68">
        <v>1.0999999999999999E-2</v>
      </c>
    </row>
    <row r="13" spans="1:59">
      <c r="A13" t="s">
        <v>697</v>
      </c>
      <c r="B13" t="s">
        <v>698</v>
      </c>
      <c r="C13" t="s">
        <v>225</v>
      </c>
      <c r="D13" t="s">
        <v>266</v>
      </c>
      <c r="E13" s="66">
        <v>0</v>
      </c>
      <c r="F13" t="s">
        <v>202</v>
      </c>
      <c r="G13" s="66">
        <v>0</v>
      </c>
      <c r="H13" s="65">
        <v>505.92439644400002</v>
      </c>
      <c r="I13" s="66">
        <v>4.1300000000000003E-2</v>
      </c>
      <c r="J13" s="66">
        <v>5.0000000000000001E-4</v>
      </c>
    </row>
    <row r="14" spans="1:59">
      <c r="A14" t="s">
        <v>699</v>
      </c>
      <c r="B14" t="s">
        <v>617</v>
      </c>
      <c r="C14" t="s">
        <v>225</v>
      </c>
      <c r="D14" t="s">
        <v>266</v>
      </c>
      <c r="E14" s="66">
        <v>0</v>
      </c>
      <c r="F14" t="s">
        <v>105</v>
      </c>
      <c r="G14" s="66">
        <v>0</v>
      </c>
      <c r="H14" s="65">
        <v>11748.2076242</v>
      </c>
      <c r="I14" s="66">
        <v>0.9587</v>
      </c>
      <c r="J14" s="66">
        <v>1.0500000000000001E-2</v>
      </c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  <row r="104857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</row>
    <row r="3" spans="1:16">
      <c r="A3" s="2" t="s">
        <v>2</v>
      </c>
      <c r="B3" t="s">
        <v>197</v>
      </c>
    </row>
    <row r="4" spans="1:16">
      <c r="A4" s="2" t="s">
        <v>3</v>
      </c>
    </row>
    <row r="5" spans="1:16" ht="26.25" customHeight="1">
      <c r="A5" s="98" t="s">
        <v>168</v>
      </c>
      <c r="B5" s="99"/>
      <c r="C5" s="99"/>
    </row>
    <row r="6" spans="1:16" s="16" customFormat="1" ht="47.25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203</v>
      </c>
      <c r="B10" s="69">
        <v>0</v>
      </c>
    </row>
    <row r="11" spans="1:16">
      <c r="A11" t="s">
        <v>225</v>
      </c>
      <c r="B11" s="65">
        <v>0</v>
      </c>
    </row>
    <row r="12" spans="1:16">
      <c r="A12" s="67" t="s">
        <v>230</v>
      </c>
      <c r="B12" s="69">
        <v>0</v>
      </c>
    </row>
    <row r="13" spans="1:16">
      <c r="A13" t="s">
        <v>225</v>
      </c>
      <c r="B13" s="65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topLeftCell="A2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3" t="s">
        <v>172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203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258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225</v>
      </c>
      <c r="B12" t="s">
        <v>225</v>
      </c>
      <c r="C12" t="s">
        <v>225</v>
      </c>
      <c r="D12" t="s">
        <v>225</v>
      </c>
      <c r="G12" s="65">
        <v>0</v>
      </c>
      <c r="H12" t="s">
        <v>225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235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225</v>
      </c>
      <c r="B14" t="s">
        <v>225</v>
      </c>
      <c r="C14" t="s">
        <v>225</v>
      </c>
      <c r="D14" t="s">
        <v>225</v>
      </c>
      <c r="G14" s="65">
        <v>0</v>
      </c>
      <c r="H14" t="s">
        <v>225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259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225</v>
      </c>
      <c r="B16" t="s">
        <v>225</v>
      </c>
      <c r="C16" t="s">
        <v>225</v>
      </c>
      <c r="D16" t="s">
        <v>225</v>
      </c>
      <c r="G16" s="65">
        <v>0</v>
      </c>
      <c r="H16" t="s">
        <v>225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268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225</v>
      </c>
      <c r="B18" t="s">
        <v>225</v>
      </c>
      <c r="C18" t="s">
        <v>225</v>
      </c>
      <c r="D18" t="s">
        <v>225</v>
      </c>
      <c r="G18" s="65">
        <v>0</v>
      </c>
      <c r="H18" t="s">
        <v>225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230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260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225</v>
      </c>
      <c r="B21" t="s">
        <v>225</v>
      </c>
      <c r="C21" t="s">
        <v>225</v>
      </c>
      <c r="D21" t="s">
        <v>225</v>
      </c>
      <c r="G21" s="65">
        <v>0</v>
      </c>
      <c r="H21" t="s">
        <v>225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261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225</v>
      </c>
      <c r="B23" t="s">
        <v>225</v>
      </c>
      <c r="C23" t="s">
        <v>225</v>
      </c>
      <c r="D23" t="s">
        <v>225</v>
      </c>
      <c r="G23" s="65">
        <v>0</v>
      </c>
      <c r="H23" t="s">
        <v>225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79" t="s">
        <v>232</v>
      </c>
      <c r="C24" s="14"/>
    </row>
    <row r="25" spans="1:15">
      <c r="A25" s="79" t="s">
        <v>254</v>
      </c>
      <c r="C25" s="14"/>
    </row>
    <row r="26" spans="1:15">
      <c r="A26" s="79" t="s">
        <v>256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3" t="s">
        <v>176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203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630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225</v>
      </c>
      <c r="B12" t="s">
        <v>225</v>
      </c>
      <c r="C12" t="s">
        <v>225</v>
      </c>
      <c r="D12" t="s">
        <v>225</v>
      </c>
      <c r="G12" s="65">
        <v>0</v>
      </c>
      <c r="H12" t="s">
        <v>225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631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225</v>
      </c>
      <c r="B14" t="s">
        <v>225</v>
      </c>
      <c r="C14" t="s">
        <v>225</v>
      </c>
      <c r="D14" t="s">
        <v>225</v>
      </c>
      <c r="G14" s="65">
        <v>0</v>
      </c>
      <c r="H14" t="s">
        <v>225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259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225</v>
      </c>
      <c r="B16" t="s">
        <v>225</v>
      </c>
      <c r="C16" t="s">
        <v>225</v>
      </c>
      <c r="D16" t="s">
        <v>225</v>
      </c>
      <c r="G16" s="65">
        <v>0</v>
      </c>
      <c r="H16" t="s">
        <v>225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268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225</v>
      </c>
      <c r="B18" t="s">
        <v>225</v>
      </c>
      <c r="C18" t="s">
        <v>225</v>
      </c>
      <c r="D18" t="s">
        <v>225</v>
      </c>
      <c r="G18" s="65">
        <v>0</v>
      </c>
      <c r="H18" t="s">
        <v>225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230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260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225</v>
      </c>
      <c r="B21" t="s">
        <v>225</v>
      </c>
      <c r="C21" t="s">
        <v>225</v>
      </c>
      <c r="D21" t="s">
        <v>225</v>
      </c>
      <c r="G21" s="65">
        <v>0</v>
      </c>
      <c r="H21" t="s">
        <v>225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261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225</v>
      </c>
      <c r="B23" t="s">
        <v>225</v>
      </c>
      <c r="C23" t="s">
        <v>225</v>
      </c>
      <c r="D23" t="s">
        <v>225</v>
      </c>
      <c r="G23" s="65">
        <v>0</v>
      </c>
      <c r="H23" t="s">
        <v>225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79" t="s">
        <v>232</v>
      </c>
      <c r="C24" s="14"/>
    </row>
    <row r="25" spans="1:15">
      <c r="A25" s="79" t="s">
        <v>254</v>
      </c>
      <c r="C25" s="14"/>
    </row>
    <row r="26" spans="1:15">
      <c r="A26" s="79" t="s">
        <v>256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 customWidth="1"/>
    <col min="38" max="38" width="6.7109375" style="14" hidden="1" customWidth="1"/>
    <col min="39" max="39" width="7.7109375" style="14" hidden="1" customWidth="1"/>
    <col min="40" max="40" width="7.140625" style="14" hidden="1" customWidth="1"/>
    <col min="41" max="41" width="6" style="14" hidden="1" customWidth="1"/>
    <col min="42" max="42" width="7.85546875" style="14" hidden="1" customWidth="1"/>
    <col min="43" max="43" width="8.140625" style="14" hidden="1" customWidth="1"/>
    <col min="44" max="44" width="1.7109375" style="14" hidden="1" customWidth="1"/>
    <col min="45" max="45" width="15" style="14" hidden="1" customWidth="1"/>
    <col min="46" max="46" width="8.7109375" style="14" hidden="1" customWidth="1"/>
    <col min="47" max="47" width="10" style="14" hidden="1" customWidth="1"/>
    <col min="48" max="48" width="9.5703125" style="14" hidden="1" customWidth="1"/>
    <col min="49" max="49" width="6.140625" style="14" hidden="1" customWidth="1"/>
    <col min="50" max="51" width="5.7109375" style="14" hidden="1" customWidth="1"/>
    <col min="52" max="52" width="6.85546875" style="14" hidden="1" customWidth="1"/>
    <col min="53" max="53" width="6.42578125" style="14" hidden="1" customWidth="1"/>
    <col min="54" max="54" width="6.7109375" style="14" hidden="1" customWidth="1"/>
    <col min="55" max="55" width="7.28515625" style="14" hidden="1" customWidth="1"/>
    <col min="56" max="67" width="5.7109375" style="14" hidden="1" customWidth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</row>
    <row r="3" spans="1:52">
      <c r="A3" s="2" t="s">
        <v>2</v>
      </c>
      <c r="B3" t="s">
        <v>197</v>
      </c>
    </row>
    <row r="4" spans="1:52">
      <c r="A4" s="2" t="s">
        <v>3</v>
      </c>
    </row>
    <row r="5" spans="1:52" ht="21.75" customHeight="1">
      <c r="A5" s="81" t="s">
        <v>67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3"/>
    </row>
    <row r="6" spans="1:52" ht="27.75" customHeight="1">
      <c r="A6" s="84" t="s">
        <v>68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6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87" t="s">
        <v>191</v>
      </c>
      <c r="N7" s="41" t="s">
        <v>55</v>
      </c>
      <c r="O7" s="41" t="s">
        <v>188</v>
      </c>
      <c r="P7" s="41" t="s">
        <v>56</v>
      </c>
      <c r="Q7" s="88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63">
        <v>0.93</v>
      </c>
      <c r="H10" s="7"/>
      <c r="I10" s="7"/>
      <c r="J10" s="64">
        <v>4.0000000000000002E-4</v>
      </c>
      <c r="K10" s="63">
        <v>48500000</v>
      </c>
      <c r="L10" s="7"/>
      <c r="M10" s="63">
        <v>0</v>
      </c>
      <c r="N10" s="63">
        <v>68912.98414</v>
      </c>
      <c r="O10" s="7"/>
      <c r="P10" s="64">
        <v>1</v>
      </c>
      <c r="Q10" s="64">
        <v>6.1800000000000001E-2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203</v>
      </c>
      <c r="B11" s="14"/>
      <c r="C11" s="14"/>
      <c r="G11" s="69">
        <v>0.89</v>
      </c>
      <c r="J11" s="68">
        <v>1E-4</v>
      </c>
      <c r="K11" s="69">
        <v>40000000</v>
      </c>
      <c r="M11" s="69">
        <v>0</v>
      </c>
      <c r="N11" s="69">
        <v>41196.5</v>
      </c>
      <c r="P11" s="68">
        <v>0.5978</v>
      </c>
      <c r="Q11" s="68">
        <v>3.6900000000000002E-2</v>
      </c>
    </row>
    <row r="12" spans="1:52">
      <c r="A12" s="67" t="s">
        <v>233</v>
      </c>
      <c r="B12" s="14"/>
      <c r="C12" s="14"/>
      <c r="G12" s="69">
        <v>0</v>
      </c>
      <c r="J12" s="68">
        <v>0</v>
      </c>
      <c r="K12" s="69">
        <v>0</v>
      </c>
      <c r="M12" s="69">
        <v>0</v>
      </c>
      <c r="N12" s="69">
        <v>0</v>
      </c>
      <c r="P12" s="68">
        <v>0</v>
      </c>
      <c r="Q12" s="68">
        <v>0</v>
      </c>
    </row>
    <row r="13" spans="1:52">
      <c r="A13" s="67" t="s">
        <v>234</v>
      </c>
      <c r="B13" s="14"/>
      <c r="C13" s="14"/>
      <c r="G13" s="69">
        <v>0</v>
      </c>
      <c r="J13" s="68">
        <v>0</v>
      </c>
      <c r="K13" s="69">
        <v>0</v>
      </c>
      <c r="M13" s="69">
        <v>0</v>
      </c>
      <c r="N13" s="69">
        <v>0</v>
      </c>
      <c r="P13" s="68">
        <v>0</v>
      </c>
      <c r="Q13" s="68">
        <v>0</v>
      </c>
    </row>
    <row r="14" spans="1:52">
      <c r="A14" t="s">
        <v>225</v>
      </c>
      <c r="B14" t="s">
        <v>225</v>
      </c>
      <c r="C14" s="14"/>
      <c r="D14" t="s">
        <v>225</v>
      </c>
      <c r="G14" s="65">
        <v>0</v>
      </c>
      <c r="H14" t="s">
        <v>225</v>
      </c>
      <c r="I14" s="66">
        <v>0</v>
      </c>
      <c r="J14" s="66">
        <v>0</v>
      </c>
      <c r="K14" s="65">
        <v>0</v>
      </c>
      <c r="L14" s="65">
        <v>0</v>
      </c>
      <c r="N14" s="65">
        <v>0</v>
      </c>
      <c r="O14" s="66">
        <v>0</v>
      </c>
      <c r="P14" s="66">
        <v>0</v>
      </c>
      <c r="Q14" s="66">
        <v>0</v>
      </c>
    </row>
    <row r="15" spans="1:52">
      <c r="A15" s="67" t="s">
        <v>235</v>
      </c>
      <c r="B15" s="14"/>
      <c r="C15" s="14"/>
      <c r="G15" s="69">
        <v>0.89</v>
      </c>
      <c r="J15" s="68">
        <v>1E-4</v>
      </c>
      <c r="K15" s="69">
        <v>40000000</v>
      </c>
      <c r="M15" s="69">
        <v>0</v>
      </c>
      <c r="N15" s="69">
        <v>41196.5</v>
      </c>
      <c r="P15" s="68">
        <v>0.5978</v>
      </c>
      <c r="Q15" s="68">
        <v>3.6900000000000002E-2</v>
      </c>
    </row>
    <row r="16" spans="1:52">
      <c r="A16" s="67" t="s">
        <v>236</v>
      </c>
      <c r="B16" s="14"/>
      <c r="C16" s="14"/>
      <c r="G16" s="69">
        <v>0</v>
      </c>
      <c r="J16" s="68">
        <v>0</v>
      </c>
      <c r="K16" s="69">
        <v>0</v>
      </c>
      <c r="M16" s="69">
        <v>0</v>
      </c>
      <c r="N16" s="69">
        <v>0</v>
      </c>
      <c r="P16" s="68">
        <v>0</v>
      </c>
      <c r="Q16" s="68">
        <v>0</v>
      </c>
    </row>
    <row r="17" spans="1:17">
      <c r="A17" t="s">
        <v>225</v>
      </c>
      <c r="B17" t="s">
        <v>225</v>
      </c>
      <c r="C17" s="14"/>
      <c r="D17" t="s">
        <v>225</v>
      </c>
      <c r="G17" s="65">
        <v>0</v>
      </c>
      <c r="H17" t="s">
        <v>225</v>
      </c>
      <c r="I17" s="66">
        <v>0</v>
      </c>
      <c r="J17" s="66">
        <v>0</v>
      </c>
      <c r="K17" s="65">
        <v>0</v>
      </c>
      <c r="L17" s="65">
        <v>0</v>
      </c>
      <c r="N17" s="65">
        <v>0</v>
      </c>
      <c r="O17" s="66">
        <v>0</v>
      </c>
      <c r="P17" s="66">
        <v>0</v>
      </c>
      <c r="Q17" s="66">
        <v>0</v>
      </c>
    </row>
    <row r="18" spans="1:17">
      <c r="A18" s="67" t="s">
        <v>237</v>
      </c>
      <c r="B18" s="14"/>
      <c r="C18" s="14"/>
      <c r="G18" s="69">
        <v>0.89</v>
      </c>
      <c r="J18" s="68">
        <v>1E-4</v>
      </c>
      <c r="K18" s="69">
        <v>40000000</v>
      </c>
      <c r="M18" s="69">
        <v>0</v>
      </c>
      <c r="N18" s="69">
        <v>41196.5</v>
      </c>
      <c r="P18" s="68">
        <v>0.5978</v>
      </c>
      <c r="Q18" s="68">
        <v>3.6900000000000002E-2</v>
      </c>
    </row>
    <row r="19" spans="1:17">
      <c r="A19" t="s">
        <v>238</v>
      </c>
      <c r="B19" t="s">
        <v>239</v>
      </c>
      <c r="C19" t="s">
        <v>99</v>
      </c>
      <c r="D19" t="s">
        <v>240</v>
      </c>
      <c r="F19" t="s">
        <v>241</v>
      </c>
      <c r="G19" s="65">
        <v>1.08</v>
      </c>
      <c r="H19" t="s">
        <v>101</v>
      </c>
      <c r="I19" s="66">
        <v>7.4999999999999997E-3</v>
      </c>
      <c r="J19" s="66">
        <v>2.0000000000000001E-4</v>
      </c>
      <c r="K19" s="65">
        <v>25000000</v>
      </c>
      <c r="L19" s="65">
        <v>101.48</v>
      </c>
      <c r="M19" s="65">
        <v>0</v>
      </c>
      <c r="N19" s="65">
        <v>25370</v>
      </c>
      <c r="O19" s="66">
        <v>1.6000000000000001E-3</v>
      </c>
      <c r="P19" s="66">
        <v>0.36809999999999998</v>
      </c>
      <c r="Q19" s="66">
        <v>2.2700000000000001E-2</v>
      </c>
    </row>
    <row r="20" spans="1:17">
      <c r="A20" t="s">
        <v>242</v>
      </c>
      <c r="B20" t="s">
        <v>243</v>
      </c>
      <c r="C20" t="s">
        <v>99</v>
      </c>
      <c r="D20" t="s">
        <v>240</v>
      </c>
      <c r="F20" t="s">
        <v>244</v>
      </c>
      <c r="G20" s="65">
        <v>0.59</v>
      </c>
      <c r="H20" t="s">
        <v>101</v>
      </c>
      <c r="I20" s="66">
        <v>5.5E-2</v>
      </c>
      <c r="J20" s="66">
        <v>-2.0000000000000001E-4</v>
      </c>
      <c r="K20" s="65">
        <v>15000000</v>
      </c>
      <c r="L20" s="65">
        <v>105.51</v>
      </c>
      <c r="M20" s="65">
        <v>0</v>
      </c>
      <c r="N20" s="65">
        <v>15826.5</v>
      </c>
      <c r="O20" s="66">
        <v>8.0000000000000004E-4</v>
      </c>
      <c r="P20" s="66">
        <v>0.22969999999999999</v>
      </c>
      <c r="Q20" s="66">
        <v>1.4200000000000001E-2</v>
      </c>
    </row>
    <row r="21" spans="1:17">
      <c r="A21" s="67" t="s">
        <v>245</v>
      </c>
      <c r="B21" s="14"/>
      <c r="C21" s="14"/>
      <c r="G21" s="69">
        <v>0</v>
      </c>
      <c r="J21" s="68">
        <v>0</v>
      </c>
      <c r="K21" s="69">
        <v>0</v>
      </c>
      <c r="M21" s="69">
        <v>0</v>
      </c>
      <c r="N21" s="69">
        <v>0</v>
      </c>
      <c r="P21" s="68">
        <v>0</v>
      </c>
      <c r="Q21" s="68">
        <v>0</v>
      </c>
    </row>
    <row r="22" spans="1:17">
      <c r="A22" t="s">
        <v>225</v>
      </c>
      <c r="B22" t="s">
        <v>225</v>
      </c>
      <c r="C22" s="14"/>
      <c r="D22" t="s">
        <v>225</v>
      </c>
      <c r="G22" s="65">
        <v>0</v>
      </c>
      <c r="H22" t="s">
        <v>225</v>
      </c>
      <c r="I22" s="66">
        <v>0</v>
      </c>
      <c r="J22" s="66">
        <v>0</v>
      </c>
      <c r="K22" s="65">
        <v>0</v>
      </c>
      <c r="L22" s="65">
        <v>0</v>
      </c>
      <c r="N22" s="65">
        <v>0</v>
      </c>
      <c r="O22" s="66">
        <v>0</v>
      </c>
      <c r="P22" s="66">
        <v>0</v>
      </c>
      <c r="Q22" s="66">
        <v>0</v>
      </c>
    </row>
    <row r="23" spans="1:17">
      <c r="A23" s="67" t="s">
        <v>246</v>
      </c>
      <c r="B23" s="14"/>
      <c r="C23" s="14"/>
      <c r="G23" s="69">
        <v>0</v>
      </c>
      <c r="J23" s="68">
        <v>0</v>
      </c>
      <c r="K23" s="69">
        <v>0</v>
      </c>
      <c r="M23" s="69">
        <v>0</v>
      </c>
      <c r="N23" s="69">
        <v>0</v>
      </c>
      <c r="P23" s="68">
        <v>0</v>
      </c>
      <c r="Q23" s="68">
        <v>0</v>
      </c>
    </row>
    <row r="24" spans="1:17">
      <c r="A24" t="s">
        <v>225</v>
      </c>
      <c r="B24" t="s">
        <v>225</v>
      </c>
      <c r="C24" s="14"/>
      <c r="D24" t="s">
        <v>225</v>
      </c>
      <c r="G24" s="65">
        <v>0</v>
      </c>
      <c r="H24" t="s">
        <v>225</v>
      </c>
      <c r="I24" s="66">
        <v>0</v>
      </c>
      <c r="J24" s="66">
        <v>0</v>
      </c>
      <c r="K24" s="65">
        <v>0</v>
      </c>
      <c r="L24" s="65">
        <v>0</v>
      </c>
      <c r="N24" s="65">
        <v>0</v>
      </c>
      <c r="O24" s="66">
        <v>0</v>
      </c>
      <c r="P24" s="66">
        <v>0</v>
      </c>
      <c r="Q24" s="66">
        <v>0</v>
      </c>
    </row>
    <row r="25" spans="1:17">
      <c r="A25" s="67" t="s">
        <v>230</v>
      </c>
      <c r="B25" s="14"/>
      <c r="C25" s="14"/>
      <c r="G25" s="69">
        <v>1</v>
      </c>
      <c r="J25" s="68">
        <v>1E-3</v>
      </c>
      <c r="K25" s="69">
        <v>8500000</v>
      </c>
      <c r="M25" s="69">
        <v>0</v>
      </c>
      <c r="N25" s="69">
        <v>27716.48414</v>
      </c>
      <c r="P25" s="68">
        <v>0.4022</v>
      </c>
      <c r="Q25" s="68">
        <v>2.4899999999999999E-2</v>
      </c>
    </row>
    <row r="26" spans="1:17">
      <c r="A26" s="67" t="s">
        <v>247</v>
      </c>
      <c r="B26" s="14"/>
      <c r="C26" s="14"/>
      <c r="G26" s="69">
        <v>0</v>
      </c>
      <c r="J26" s="68">
        <v>0</v>
      </c>
      <c r="K26" s="69">
        <v>0</v>
      </c>
      <c r="M26" s="69">
        <v>0</v>
      </c>
      <c r="N26" s="69">
        <v>0</v>
      </c>
      <c r="P26" s="68">
        <v>0</v>
      </c>
      <c r="Q26" s="68">
        <v>0</v>
      </c>
    </row>
    <row r="27" spans="1:17">
      <c r="A27" t="s">
        <v>225</v>
      </c>
      <c r="B27" t="s">
        <v>225</v>
      </c>
      <c r="C27" s="14"/>
      <c r="D27" t="s">
        <v>225</v>
      </c>
      <c r="G27" s="65">
        <v>0</v>
      </c>
      <c r="H27" t="s">
        <v>225</v>
      </c>
      <c r="I27" s="66">
        <v>0</v>
      </c>
      <c r="J27" s="66">
        <v>0</v>
      </c>
      <c r="K27" s="65">
        <v>0</v>
      </c>
      <c r="L27" s="65">
        <v>0</v>
      </c>
      <c r="N27" s="65">
        <v>0</v>
      </c>
      <c r="O27" s="66">
        <v>0</v>
      </c>
      <c r="P27" s="66">
        <v>0</v>
      </c>
      <c r="Q27" s="66">
        <v>0</v>
      </c>
    </row>
    <row r="28" spans="1:17">
      <c r="A28" s="67" t="s">
        <v>248</v>
      </c>
      <c r="B28" s="14"/>
      <c r="C28" s="14"/>
      <c r="G28" s="69">
        <v>1</v>
      </c>
      <c r="J28" s="68">
        <v>1E-3</v>
      </c>
      <c r="K28" s="69">
        <v>8500000</v>
      </c>
      <c r="M28" s="69">
        <v>0</v>
      </c>
      <c r="N28" s="69">
        <v>27716.48414</v>
      </c>
      <c r="P28" s="68">
        <v>0.4022</v>
      </c>
      <c r="Q28" s="68">
        <v>2.4899999999999999E-2</v>
      </c>
    </row>
    <row r="29" spans="1:17">
      <c r="A29" t="s">
        <v>249</v>
      </c>
      <c r="B29" t="s">
        <v>250</v>
      </c>
      <c r="C29" t="s">
        <v>122</v>
      </c>
      <c r="D29" t="s">
        <v>251</v>
      </c>
      <c r="E29" t="s">
        <v>252</v>
      </c>
      <c r="F29" t="s">
        <v>253</v>
      </c>
      <c r="G29" s="65">
        <v>1</v>
      </c>
      <c r="H29" t="s">
        <v>105</v>
      </c>
      <c r="I29" s="66">
        <v>1.2999999999999999E-3</v>
      </c>
      <c r="J29" s="66">
        <v>1E-3</v>
      </c>
      <c r="K29" s="65">
        <v>8500000</v>
      </c>
      <c r="L29" s="65">
        <v>100.0234</v>
      </c>
      <c r="M29" s="65">
        <v>0</v>
      </c>
      <c r="N29" s="65">
        <v>27716.48414</v>
      </c>
      <c r="O29" s="66">
        <v>2.0000000000000001E-4</v>
      </c>
      <c r="P29" s="66">
        <v>0.4022</v>
      </c>
      <c r="Q29" s="66">
        <v>2.4899999999999999E-2</v>
      </c>
    </row>
    <row r="30" spans="1:17">
      <c r="A30" s="79" t="s">
        <v>254</v>
      </c>
      <c r="B30" s="14"/>
      <c r="C30" s="14"/>
    </row>
    <row r="31" spans="1:17">
      <c r="A31" s="79" t="s">
        <v>255</v>
      </c>
      <c r="B31" s="14"/>
      <c r="C31" s="14"/>
    </row>
    <row r="32" spans="1:17">
      <c r="A32" s="79" t="s">
        <v>256</v>
      </c>
      <c r="B32" s="14"/>
      <c r="C32" s="14"/>
    </row>
    <row r="33" spans="1:3">
      <c r="A33" s="79" t="s">
        <v>257</v>
      </c>
      <c r="B33" s="14"/>
      <c r="C33" s="14"/>
    </row>
    <row r="34" spans="1:3" hidden="1">
      <c r="B34" s="14"/>
      <c r="C34" s="14"/>
    </row>
    <row r="35" spans="1:3" hidden="1"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</row>
    <row r="3" spans="1:22">
      <c r="A3" s="2" t="s">
        <v>2</v>
      </c>
      <c r="B3" t="s">
        <v>197</v>
      </c>
    </row>
    <row r="4" spans="1:22">
      <c r="A4" s="2" t="s">
        <v>3</v>
      </c>
    </row>
    <row r="5" spans="1:22" ht="26.25" customHeight="1">
      <c r="A5" s="93" t="s">
        <v>178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203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630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225</v>
      </c>
      <c r="B12" t="s">
        <v>225</v>
      </c>
      <c r="C12" t="s">
        <v>225</v>
      </c>
      <c r="D12" t="s">
        <v>225</v>
      </c>
      <c r="E12" s="13"/>
      <c r="F12" s="13"/>
      <c r="G12" s="65">
        <v>0</v>
      </c>
      <c r="H12" t="s">
        <v>225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631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225</v>
      </c>
      <c r="B14" t="s">
        <v>225</v>
      </c>
      <c r="C14" t="s">
        <v>225</v>
      </c>
      <c r="D14" t="s">
        <v>225</v>
      </c>
      <c r="E14" s="13"/>
      <c r="F14" s="13"/>
      <c r="G14" s="65">
        <v>0</v>
      </c>
      <c r="H14" t="s">
        <v>225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259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225</v>
      </c>
      <c r="B16" t="s">
        <v>225</v>
      </c>
      <c r="C16" t="s">
        <v>225</v>
      </c>
      <c r="D16" t="s">
        <v>225</v>
      </c>
      <c r="E16" s="13"/>
      <c r="F16" s="13"/>
      <c r="G16" s="65">
        <v>0</v>
      </c>
      <c r="H16" t="s">
        <v>225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268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225</v>
      </c>
      <c r="B18" t="s">
        <v>225</v>
      </c>
      <c r="C18" t="s">
        <v>225</v>
      </c>
      <c r="D18" t="s">
        <v>225</v>
      </c>
      <c r="E18" s="13"/>
      <c r="F18" s="13"/>
      <c r="G18" s="65">
        <v>0</v>
      </c>
      <c r="H18" t="s">
        <v>225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230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260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225</v>
      </c>
      <c r="B21" t="s">
        <v>225</v>
      </c>
      <c r="C21" t="s">
        <v>225</v>
      </c>
      <c r="D21" t="s">
        <v>225</v>
      </c>
      <c r="G21" s="65">
        <v>0</v>
      </c>
      <c r="H21" t="s">
        <v>225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261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225</v>
      </c>
      <c r="B23" t="s">
        <v>225</v>
      </c>
      <c r="C23" t="s">
        <v>225</v>
      </c>
      <c r="D23" t="s">
        <v>225</v>
      </c>
      <c r="G23" s="65">
        <v>0</v>
      </c>
      <c r="H23" t="s">
        <v>225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79" t="s">
        <v>232</v>
      </c>
      <c r="C24" s="14"/>
    </row>
    <row r="25" spans="1:22">
      <c r="A25" s="79" t="s">
        <v>254</v>
      </c>
      <c r="C25" s="14"/>
    </row>
    <row r="26" spans="1:22">
      <c r="A26" s="79" t="s">
        <v>255</v>
      </c>
      <c r="C26" s="14"/>
    </row>
    <row r="27" spans="1:22">
      <c r="A27" s="79" t="s">
        <v>256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8" width="0" style="14" hidden="1" customWidth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</row>
    <row r="3" spans="1:67">
      <c r="A3" s="2" t="s">
        <v>2</v>
      </c>
      <c r="B3" t="s">
        <v>197</v>
      </c>
    </row>
    <row r="4" spans="1:67">
      <c r="A4" s="2" t="s">
        <v>3</v>
      </c>
    </row>
    <row r="5" spans="1:67" ht="26.25" customHeight="1">
      <c r="A5" s="80" t="s">
        <v>67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90"/>
      <c r="BO5" s="16"/>
    </row>
    <row r="6" spans="1:67" ht="26.25" customHeight="1">
      <c r="A6" s="80" t="s">
        <v>81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90"/>
      <c r="BJ6" s="16"/>
      <c r="BO6" s="16"/>
    </row>
    <row r="7" spans="1:67" s="16" customFormat="1" ht="20.25">
      <c r="A7" s="91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87" t="s">
        <v>191</v>
      </c>
      <c r="Q7" s="43" t="s">
        <v>55</v>
      </c>
      <c r="R7" s="43" t="s">
        <v>72</v>
      </c>
      <c r="S7" s="43" t="s">
        <v>56</v>
      </c>
      <c r="T7" s="92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203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258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225</v>
      </c>
      <c r="B13" t="s">
        <v>225</v>
      </c>
      <c r="C13" s="14"/>
      <c r="D13" s="14"/>
      <c r="E13" s="14"/>
      <c r="F13" t="s">
        <v>225</v>
      </c>
      <c r="G13" t="s">
        <v>225</v>
      </c>
      <c r="J13" s="65">
        <v>0</v>
      </c>
      <c r="K13" t="s">
        <v>225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235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225</v>
      </c>
      <c r="B15" t="s">
        <v>225</v>
      </c>
      <c r="C15" s="14"/>
      <c r="D15" s="14"/>
      <c r="E15" s="14"/>
      <c r="F15" t="s">
        <v>225</v>
      </c>
      <c r="G15" t="s">
        <v>225</v>
      </c>
      <c r="J15" s="65">
        <v>0</v>
      </c>
      <c r="K15" t="s">
        <v>225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259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225</v>
      </c>
      <c r="B17" t="s">
        <v>225</v>
      </c>
      <c r="C17" s="14"/>
      <c r="D17" s="14"/>
      <c r="E17" s="14"/>
      <c r="F17" t="s">
        <v>225</v>
      </c>
      <c r="G17" t="s">
        <v>225</v>
      </c>
      <c r="J17" s="65">
        <v>0</v>
      </c>
      <c r="K17" t="s">
        <v>225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230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260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225</v>
      </c>
      <c r="B20" t="s">
        <v>225</v>
      </c>
      <c r="C20" s="14"/>
      <c r="D20" s="14"/>
      <c r="E20" s="14"/>
      <c r="F20" t="s">
        <v>225</v>
      </c>
      <c r="G20" t="s">
        <v>225</v>
      </c>
      <c r="J20" s="65">
        <v>0</v>
      </c>
      <c r="K20" t="s">
        <v>225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261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225</v>
      </c>
      <c r="B22" t="s">
        <v>225</v>
      </c>
      <c r="C22" s="14"/>
      <c r="D22" s="14"/>
      <c r="E22" s="14"/>
      <c r="F22" t="s">
        <v>225</v>
      </c>
      <c r="G22" t="s">
        <v>225</v>
      </c>
      <c r="J22" s="65">
        <v>0</v>
      </c>
      <c r="K22" t="s">
        <v>225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79" t="s">
        <v>232</v>
      </c>
      <c r="B23" s="14"/>
      <c r="C23" s="14"/>
      <c r="D23" s="14"/>
      <c r="E23" s="14"/>
      <c r="F23" s="14"/>
    </row>
    <row r="24" spans="1:20">
      <c r="A24" s="79" t="s">
        <v>254</v>
      </c>
      <c r="B24" s="14"/>
      <c r="C24" s="14"/>
      <c r="D24" s="14"/>
      <c r="E24" s="14"/>
      <c r="F24" s="14"/>
    </row>
    <row r="25" spans="1:20">
      <c r="A25" s="79" t="s">
        <v>255</v>
      </c>
      <c r="B25" s="14"/>
      <c r="C25" s="14"/>
      <c r="D25" s="14"/>
      <c r="E25" s="14"/>
      <c r="F25" s="14"/>
    </row>
    <row r="26" spans="1:20">
      <c r="A26" s="79" t="s">
        <v>256</v>
      </c>
      <c r="B26" s="14"/>
      <c r="C26" s="14"/>
      <c r="D26" s="14"/>
      <c r="E26" s="14"/>
      <c r="F26" s="14"/>
    </row>
    <row r="27" spans="1:20">
      <c r="A27" s="79" t="s">
        <v>257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6" width="0" style="14" hidden="1" customWidth="1"/>
    <col min="67" max="16384" width="9.140625" style="14" hidden="1"/>
  </cols>
  <sheetData>
    <row r="1" spans="1:65">
      <c r="A1" s="2" t="s">
        <v>0</v>
      </c>
      <c r="B1" t="s">
        <v>196</v>
      </c>
    </row>
    <row r="2" spans="1:65">
      <c r="A2" s="2" t="s">
        <v>1</v>
      </c>
    </row>
    <row r="3" spans="1:65">
      <c r="A3" s="2" t="s">
        <v>2</v>
      </c>
      <c r="B3" t="s">
        <v>197</v>
      </c>
    </row>
    <row r="4" spans="1:65">
      <c r="A4" s="2" t="s">
        <v>3</v>
      </c>
    </row>
    <row r="5" spans="1:65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5"/>
    </row>
    <row r="6" spans="1:65" ht="26.25" customHeight="1">
      <c r="A6" s="93" t="s">
        <v>88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5"/>
      <c r="BM6" s="16"/>
    </row>
    <row r="7" spans="1:65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87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U9" s="30"/>
      <c r="BH9" s="14"/>
      <c r="BI9" s="16"/>
      <c r="BJ9" s="14"/>
    </row>
    <row r="10" spans="1:65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0.31</v>
      </c>
      <c r="K10" s="7"/>
      <c r="L10" s="7"/>
      <c r="M10" s="64">
        <v>-0.54359999999999997</v>
      </c>
      <c r="N10" s="63">
        <v>1400000</v>
      </c>
      <c r="O10" s="28"/>
      <c r="P10" s="63">
        <v>0</v>
      </c>
      <c r="Q10" s="63">
        <v>2298.8000000000002</v>
      </c>
      <c r="R10" s="7"/>
      <c r="S10" s="64">
        <v>1</v>
      </c>
      <c r="T10" s="64">
        <v>2.0999999999999999E-3</v>
      </c>
      <c r="U10" s="30"/>
      <c r="BH10" s="14"/>
      <c r="BI10" s="16"/>
      <c r="BJ10" s="14"/>
      <c r="BM10" s="14"/>
    </row>
    <row r="11" spans="1:65">
      <c r="A11" s="67" t="s">
        <v>203</v>
      </c>
      <c r="B11" s="14"/>
      <c r="C11" s="14"/>
      <c r="D11" s="14"/>
      <c r="E11" s="14"/>
      <c r="J11" s="69">
        <v>0.31</v>
      </c>
      <c r="M11" s="68">
        <v>-0.54359999999999997</v>
      </c>
      <c r="N11" s="69">
        <v>1400000</v>
      </c>
      <c r="P11" s="69">
        <v>0</v>
      </c>
      <c r="Q11" s="69">
        <v>2298.8000000000002</v>
      </c>
      <c r="S11" s="68">
        <v>1</v>
      </c>
      <c r="T11" s="68">
        <v>2.0999999999999999E-3</v>
      </c>
    </row>
    <row r="12" spans="1:65">
      <c r="A12" s="67" t="s">
        <v>258</v>
      </c>
      <c r="B12" s="14"/>
      <c r="C12" s="14"/>
      <c r="D12" s="14"/>
      <c r="E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5">
      <c r="A13" t="s">
        <v>225</v>
      </c>
      <c r="B13" t="s">
        <v>225</v>
      </c>
      <c r="C13" s="14"/>
      <c r="D13" s="14"/>
      <c r="E13" s="14"/>
      <c r="F13" t="s">
        <v>225</v>
      </c>
      <c r="G13" t="s">
        <v>225</v>
      </c>
      <c r="J13" s="65">
        <v>0</v>
      </c>
      <c r="K13" t="s">
        <v>225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5">
      <c r="A14" s="67" t="s">
        <v>235</v>
      </c>
      <c r="B14" s="14"/>
      <c r="C14" s="14"/>
      <c r="D14" s="14"/>
      <c r="E14" s="14"/>
      <c r="J14" s="69">
        <v>0.31</v>
      </c>
      <c r="M14" s="68">
        <v>-0.54359999999999997</v>
      </c>
      <c r="N14" s="69">
        <v>1400000</v>
      </c>
      <c r="P14" s="69">
        <v>0</v>
      </c>
      <c r="Q14" s="69">
        <v>2298.8000000000002</v>
      </c>
      <c r="S14" s="68">
        <v>1</v>
      </c>
      <c r="T14" s="68">
        <v>2.0999999999999999E-3</v>
      </c>
    </row>
    <row r="15" spans="1:65">
      <c r="A15" t="s">
        <v>262</v>
      </c>
      <c r="B15" t="s">
        <v>263</v>
      </c>
      <c r="C15" t="s">
        <v>99</v>
      </c>
      <c r="D15" t="s">
        <v>122</v>
      </c>
      <c r="E15" t="s">
        <v>264</v>
      </c>
      <c r="F15" t="s">
        <v>265</v>
      </c>
      <c r="G15" t="s">
        <v>225</v>
      </c>
      <c r="H15" t="s">
        <v>266</v>
      </c>
      <c r="I15" t="s">
        <v>267</v>
      </c>
      <c r="J15" s="65">
        <v>0.31</v>
      </c>
      <c r="K15" t="s">
        <v>101</v>
      </c>
      <c r="L15" s="66">
        <v>0.02</v>
      </c>
      <c r="M15" s="66">
        <v>-0.54359999999999997</v>
      </c>
      <c r="N15" s="65">
        <v>1400000</v>
      </c>
      <c r="O15" s="65">
        <v>164.2</v>
      </c>
      <c r="P15" s="65">
        <v>0</v>
      </c>
      <c r="Q15" s="65">
        <v>2298.8000000000002</v>
      </c>
      <c r="R15" s="66">
        <v>1.41E-2</v>
      </c>
      <c r="S15" s="66">
        <v>1</v>
      </c>
      <c r="T15" s="66">
        <v>2.0999999999999999E-3</v>
      </c>
    </row>
    <row r="16" spans="1:65">
      <c r="A16" s="67" t="s">
        <v>259</v>
      </c>
      <c r="B16" s="14"/>
      <c r="C16" s="14"/>
      <c r="D16" s="14"/>
      <c r="E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225</v>
      </c>
      <c r="B17" t="s">
        <v>225</v>
      </c>
      <c r="C17" s="14"/>
      <c r="D17" s="14"/>
      <c r="E17" s="14"/>
      <c r="F17" t="s">
        <v>225</v>
      </c>
      <c r="G17" t="s">
        <v>225</v>
      </c>
      <c r="J17" s="65">
        <v>0</v>
      </c>
      <c r="K17" t="s">
        <v>225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268</v>
      </c>
      <c r="B18" s="14"/>
      <c r="C18" s="14"/>
      <c r="D18" s="14"/>
      <c r="E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t="s">
        <v>225</v>
      </c>
      <c r="B19" t="s">
        <v>225</v>
      </c>
      <c r="C19" s="14"/>
      <c r="D19" s="14"/>
      <c r="E19" s="14"/>
      <c r="F19" t="s">
        <v>225</v>
      </c>
      <c r="G19" t="s">
        <v>225</v>
      </c>
      <c r="J19" s="65">
        <v>0</v>
      </c>
      <c r="K19" t="s">
        <v>225</v>
      </c>
      <c r="L19" s="66">
        <v>0</v>
      </c>
      <c r="M19" s="66">
        <v>0</v>
      </c>
      <c r="N19" s="65">
        <v>0</v>
      </c>
      <c r="O19" s="65">
        <v>0</v>
      </c>
      <c r="Q19" s="65">
        <v>0</v>
      </c>
      <c r="R19" s="66">
        <v>0</v>
      </c>
      <c r="S19" s="66">
        <v>0</v>
      </c>
      <c r="T19" s="66">
        <v>0</v>
      </c>
    </row>
    <row r="20" spans="1:20">
      <c r="A20" s="67" t="s">
        <v>230</v>
      </c>
      <c r="B20" s="14"/>
      <c r="C20" s="14"/>
      <c r="D20" s="14"/>
      <c r="E20" s="14"/>
      <c r="J20" s="69">
        <v>0</v>
      </c>
      <c r="M20" s="68">
        <v>0</v>
      </c>
      <c r="N20" s="69">
        <v>0</v>
      </c>
      <c r="P20" s="69">
        <v>0</v>
      </c>
      <c r="Q20" s="69">
        <v>0</v>
      </c>
      <c r="S20" s="68">
        <v>0</v>
      </c>
      <c r="T20" s="68">
        <v>0</v>
      </c>
    </row>
    <row r="21" spans="1:20">
      <c r="A21" s="67" t="s">
        <v>260</v>
      </c>
      <c r="B21" s="14"/>
      <c r="C21" s="14"/>
      <c r="D21" s="14"/>
      <c r="E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225</v>
      </c>
      <c r="B22" t="s">
        <v>225</v>
      </c>
      <c r="C22" s="14"/>
      <c r="D22" s="14"/>
      <c r="E22" s="14"/>
      <c r="F22" t="s">
        <v>225</v>
      </c>
      <c r="G22" t="s">
        <v>225</v>
      </c>
      <c r="J22" s="65">
        <v>0</v>
      </c>
      <c r="K22" t="s">
        <v>225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67" t="s">
        <v>261</v>
      </c>
      <c r="B23" s="14"/>
      <c r="C23" s="14"/>
      <c r="D23" s="14"/>
      <c r="E23" s="14"/>
      <c r="J23" s="69">
        <v>0</v>
      </c>
      <c r="M23" s="68">
        <v>0</v>
      </c>
      <c r="N23" s="69">
        <v>0</v>
      </c>
      <c r="P23" s="69">
        <v>0</v>
      </c>
      <c r="Q23" s="69">
        <v>0</v>
      </c>
      <c r="S23" s="68">
        <v>0</v>
      </c>
      <c r="T23" s="68">
        <v>0</v>
      </c>
    </row>
    <row r="24" spans="1:20">
      <c r="A24" t="s">
        <v>225</v>
      </c>
      <c r="B24" t="s">
        <v>225</v>
      </c>
      <c r="C24" s="14"/>
      <c r="D24" s="14"/>
      <c r="E24" s="14"/>
      <c r="F24" t="s">
        <v>225</v>
      </c>
      <c r="G24" t="s">
        <v>225</v>
      </c>
      <c r="J24" s="65">
        <v>0</v>
      </c>
      <c r="K24" t="s">
        <v>225</v>
      </c>
      <c r="L24" s="66">
        <v>0</v>
      </c>
      <c r="M24" s="66">
        <v>0</v>
      </c>
      <c r="N24" s="65">
        <v>0</v>
      </c>
      <c r="O24" s="65">
        <v>0</v>
      </c>
      <c r="Q24" s="65">
        <v>0</v>
      </c>
      <c r="R24" s="66">
        <v>0</v>
      </c>
      <c r="S24" s="66">
        <v>0</v>
      </c>
      <c r="T24" s="66">
        <v>0</v>
      </c>
    </row>
    <row r="25" spans="1:20">
      <c r="A25" s="79" t="s">
        <v>232</v>
      </c>
      <c r="B25" s="14"/>
      <c r="C25" s="14"/>
      <c r="D25" s="14"/>
      <c r="E25" s="14"/>
    </row>
    <row r="26" spans="1:20">
      <c r="A26" s="79" t="s">
        <v>254</v>
      </c>
      <c r="B26" s="14"/>
      <c r="C26" s="14"/>
      <c r="D26" s="14"/>
      <c r="E26" s="14"/>
    </row>
    <row r="27" spans="1:20">
      <c r="A27" s="79" t="s">
        <v>255</v>
      </c>
      <c r="B27" s="14"/>
      <c r="C27" s="14"/>
      <c r="D27" s="14"/>
      <c r="E27" s="14"/>
    </row>
    <row r="28" spans="1:20">
      <c r="A28" s="79" t="s">
        <v>256</v>
      </c>
      <c r="B28" s="14"/>
      <c r="C28" s="14"/>
      <c r="D28" s="14"/>
      <c r="E28" s="14"/>
    </row>
    <row r="29" spans="1:20">
      <c r="A29" s="79" t="s">
        <v>257</v>
      </c>
      <c r="B29" s="14"/>
      <c r="C29" s="14"/>
      <c r="D29" s="14"/>
      <c r="E29" s="14"/>
    </row>
    <row r="30" spans="1:20" hidden="1">
      <c r="B30" s="14"/>
      <c r="C30" s="14"/>
      <c r="D30" s="14"/>
      <c r="E30" s="14"/>
    </row>
    <row r="31" spans="1:20" hidden="1">
      <c r="B31" s="14"/>
      <c r="C31" s="14"/>
      <c r="D31" s="14"/>
      <c r="E31" s="14"/>
    </row>
    <row r="32" spans="1:20" hidden="1">
      <c r="B32" s="14"/>
      <c r="C32" s="14"/>
      <c r="D32" s="14"/>
      <c r="E32" s="14"/>
    </row>
    <row r="33" spans="2:5" hidden="1">
      <c r="B33" s="14"/>
      <c r="C33" s="14"/>
      <c r="D33" s="14"/>
      <c r="E33" s="14"/>
    </row>
    <row r="34" spans="2:5" hidden="1">
      <c r="B34" s="14"/>
      <c r="C34" s="14"/>
      <c r="D34" s="14"/>
      <c r="E34" s="14"/>
    </row>
    <row r="35" spans="2:5" hidden="1">
      <c r="B35" s="14"/>
      <c r="C35" s="14"/>
      <c r="D35" s="14"/>
      <c r="E35" s="14"/>
    </row>
    <row r="36" spans="2:5" hidden="1">
      <c r="B36" s="14"/>
      <c r="C36" s="14"/>
      <c r="D36" s="14"/>
      <c r="E36" s="14"/>
    </row>
    <row r="37" spans="2:5" hidden="1">
      <c r="B37" s="14"/>
      <c r="C37" s="14"/>
      <c r="D37" s="14"/>
      <c r="E37" s="14"/>
    </row>
    <row r="38" spans="2:5" hidden="1">
      <c r="B38" s="14"/>
      <c r="C38" s="14"/>
      <c r="D38" s="14"/>
      <c r="E38" s="14"/>
    </row>
    <row r="39" spans="2:5" hidden="1">
      <c r="B39" s="14"/>
      <c r="C39" s="14"/>
      <c r="D39" s="14"/>
      <c r="E39" s="14"/>
    </row>
    <row r="40" spans="2:5" hidden="1">
      <c r="B40" s="14"/>
      <c r="C40" s="14"/>
      <c r="D40" s="14"/>
      <c r="E40" s="14"/>
    </row>
    <row r="41" spans="2:5" hidden="1">
      <c r="B41" s="14"/>
      <c r="C41" s="14"/>
      <c r="D41" s="14"/>
      <c r="E41" s="14"/>
    </row>
    <row r="42" spans="2:5" hidden="1">
      <c r="B42" s="14"/>
      <c r="C42" s="14"/>
      <c r="D42" s="14"/>
      <c r="E42" s="14"/>
    </row>
    <row r="43" spans="2:5" hidden="1">
      <c r="B43" s="14"/>
      <c r="C43" s="14"/>
      <c r="D43" s="14"/>
      <c r="E43" s="14"/>
    </row>
    <row r="44" spans="2:5" hidden="1">
      <c r="B44" s="14"/>
      <c r="C44" s="14"/>
      <c r="D44" s="14"/>
      <c r="E44" s="14"/>
    </row>
    <row r="45" spans="2:5" hidden="1">
      <c r="B45" s="14"/>
      <c r="C45" s="14"/>
      <c r="D45" s="14"/>
      <c r="E45" s="14"/>
    </row>
    <row r="46" spans="2:5" hidden="1">
      <c r="B46" s="14"/>
      <c r="C46" s="14"/>
      <c r="D46" s="14"/>
      <c r="E46" s="14"/>
    </row>
    <row r="47" spans="2:5" hidden="1">
      <c r="B47" s="14"/>
      <c r="C47" s="14"/>
      <c r="D47" s="14"/>
      <c r="E47" s="14"/>
    </row>
    <row r="48" spans="2:5" hidden="1">
      <c r="B48" s="14"/>
      <c r="C48" s="14"/>
      <c r="D48" s="14"/>
      <c r="E48" s="14"/>
    </row>
    <row r="49" spans="2:5" hidden="1">
      <c r="B49" s="14"/>
      <c r="C49" s="14"/>
      <c r="D49" s="14"/>
      <c r="E49" s="14"/>
    </row>
    <row r="50" spans="2:5" hidden="1">
      <c r="B50" s="14"/>
      <c r="C50" s="14"/>
      <c r="D50" s="14"/>
      <c r="E50" s="14"/>
    </row>
    <row r="51" spans="2:5" hidden="1">
      <c r="B51" s="14"/>
      <c r="C51" s="14"/>
      <c r="D51" s="14"/>
      <c r="E51" s="14"/>
    </row>
    <row r="52" spans="2:5" hidden="1">
      <c r="B52" s="14"/>
      <c r="C52" s="14"/>
      <c r="D52" s="14"/>
      <c r="E52" s="14"/>
    </row>
    <row r="53" spans="2:5" hidden="1">
      <c r="B53" s="14"/>
      <c r="C53" s="14"/>
      <c r="D53" s="14"/>
      <c r="E53" s="14"/>
    </row>
    <row r="54" spans="2:5" hidden="1">
      <c r="B54" s="14"/>
      <c r="C54" s="14"/>
      <c r="D54" s="14"/>
      <c r="E54" s="14"/>
    </row>
    <row r="55" spans="2:5" hidden="1">
      <c r="B55" s="14"/>
      <c r="C55" s="14"/>
      <c r="D55" s="14"/>
      <c r="E55" s="14"/>
    </row>
    <row r="56" spans="2:5" hidden="1">
      <c r="B56" s="14"/>
      <c r="C56" s="14"/>
      <c r="D56" s="14"/>
      <c r="E56" s="14"/>
    </row>
    <row r="57" spans="2:5" hidden="1">
      <c r="B57" s="14"/>
      <c r="C57" s="14"/>
      <c r="D57" s="14"/>
      <c r="E57" s="14"/>
    </row>
    <row r="58" spans="2:5" hidden="1">
      <c r="B58" s="14"/>
      <c r="C58" s="14"/>
      <c r="D58" s="14"/>
      <c r="E58" s="14"/>
    </row>
    <row r="59" spans="2:5" hidden="1">
      <c r="B59" s="14"/>
      <c r="C59" s="14"/>
      <c r="D59" s="14"/>
      <c r="E59" s="14"/>
    </row>
    <row r="60" spans="2:5" hidden="1">
      <c r="B60" s="14"/>
      <c r="C60" s="14"/>
      <c r="D60" s="14"/>
      <c r="E60" s="14"/>
    </row>
    <row r="61" spans="2:5" hidden="1">
      <c r="B61" s="14"/>
      <c r="C61" s="14"/>
      <c r="D61" s="14"/>
      <c r="E61" s="14"/>
    </row>
    <row r="62" spans="2:5" hidden="1">
      <c r="B62" s="14"/>
      <c r="C62" s="14"/>
      <c r="D62" s="14"/>
      <c r="E62" s="14"/>
    </row>
    <row r="63" spans="2:5" hidden="1">
      <c r="B63" s="14"/>
      <c r="C63" s="14"/>
      <c r="D63" s="14"/>
      <c r="E63" s="14"/>
    </row>
    <row r="64" spans="2:5" hidden="1">
      <c r="B64" s="14"/>
      <c r="C64" s="14"/>
      <c r="D64" s="14"/>
      <c r="E64" s="14"/>
    </row>
    <row r="65" spans="2:5" hidden="1">
      <c r="B65" s="14"/>
      <c r="C65" s="14"/>
      <c r="D65" s="14"/>
      <c r="E65" s="14"/>
    </row>
    <row r="66" spans="2:5" hidden="1">
      <c r="B66" s="14"/>
      <c r="C66" s="14"/>
      <c r="D66" s="14"/>
      <c r="E66" s="14"/>
    </row>
    <row r="67" spans="2:5" hidden="1">
      <c r="B67" s="14"/>
      <c r="C67" s="14"/>
      <c r="D67" s="14"/>
      <c r="E67" s="14"/>
    </row>
    <row r="68" spans="2:5" hidden="1">
      <c r="B68" s="14"/>
      <c r="C68" s="14"/>
      <c r="D68" s="14"/>
      <c r="E68" s="14"/>
    </row>
    <row r="69" spans="2:5" hidden="1">
      <c r="B69" s="14"/>
      <c r="C69" s="14"/>
      <c r="D69" s="14"/>
      <c r="E69" s="14"/>
    </row>
    <row r="70" spans="2:5" hidden="1">
      <c r="B70" s="14"/>
      <c r="C70" s="14"/>
      <c r="D70" s="14"/>
      <c r="E70" s="14"/>
    </row>
    <row r="71" spans="2:5" hidden="1">
      <c r="B71" s="14"/>
      <c r="C71" s="14"/>
      <c r="D71" s="14"/>
      <c r="E71" s="14"/>
    </row>
    <row r="72" spans="2:5" hidden="1">
      <c r="B72" s="14"/>
      <c r="C72" s="14"/>
      <c r="D72" s="14"/>
      <c r="E72" s="14"/>
    </row>
    <row r="73" spans="2:5" hidden="1">
      <c r="B73" s="14"/>
      <c r="C73" s="14"/>
      <c r="D73" s="14"/>
      <c r="E73" s="14"/>
    </row>
    <row r="74" spans="2:5" hidden="1">
      <c r="B74" s="14"/>
      <c r="C74" s="14"/>
      <c r="D74" s="14"/>
      <c r="E74" s="14"/>
    </row>
    <row r="75" spans="2:5" hidden="1">
      <c r="B75" s="14"/>
      <c r="C75" s="14"/>
      <c r="D75" s="14"/>
      <c r="E75" s="14"/>
    </row>
    <row r="76" spans="2:5" hidden="1">
      <c r="B76" s="14"/>
      <c r="C76" s="14"/>
      <c r="D76" s="14"/>
      <c r="E76" s="14"/>
    </row>
    <row r="77" spans="2:5" hidden="1">
      <c r="B77" s="14"/>
      <c r="C77" s="14"/>
      <c r="D77" s="14"/>
      <c r="E77" s="14"/>
    </row>
    <row r="78" spans="2:5" hidden="1">
      <c r="B78" s="14"/>
      <c r="C78" s="14"/>
      <c r="D78" s="14"/>
      <c r="E78" s="14"/>
    </row>
    <row r="79" spans="2:5" hidden="1">
      <c r="B79" s="14"/>
      <c r="C79" s="14"/>
      <c r="D79" s="14"/>
      <c r="E79" s="14"/>
    </row>
    <row r="80" spans="2:5" hidden="1">
      <c r="B80" s="14"/>
      <c r="C80" s="14"/>
      <c r="D80" s="14"/>
      <c r="E80" s="14"/>
    </row>
    <row r="81" spans="2:5" hidden="1">
      <c r="B81" s="14"/>
      <c r="C81" s="14"/>
      <c r="D81" s="14"/>
      <c r="E81" s="14"/>
    </row>
    <row r="82" spans="2:5" hidden="1">
      <c r="B82" s="14"/>
      <c r="C82" s="14"/>
      <c r="D82" s="14"/>
      <c r="E82" s="14"/>
    </row>
    <row r="83" spans="2:5" hidden="1">
      <c r="B83" s="14"/>
      <c r="C83" s="14"/>
      <c r="D83" s="14"/>
      <c r="E83" s="14"/>
    </row>
    <row r="84" spans="2:5" hidden="1">
      <c r="B84" s="14"/>
      <c r="C84" s="14"/>
      <c r="D84" s="14"/>
      <c r="E84" s="14"/>
    </row>
    <row r="85" spans="2:5" hidden="1">
      <c r="B85" s="14"/>
      <c r="C85" s="14"/>
      <c r="D85" s="14"/>
      <c r="E85" s="14"/>
    </row>
    <row r="86" spans="2:5" hidden="1">
      <c r="B86" s="14"/>
      <c r="C86" s="14"/>
      <c r="D86" s="14"/>
      <c r="E86" s="14"/>
    </row>
    <row r="87" spans="2:5" hidden="1">
      <c r="B87" s="14"/>
      <c r="C87" s="14"/>
      <c r="D87" s="14"/>
      <c r="E87" s="14"/>
    </row>
    <row r="88" spans="2:5" hidden="1">
      <c r="B88" s="14"/>
      <c r="C88" s="14"/>
      <c r="D88" s="14"/>
      <c r="E88" s="14"/>
    </row>
    <row r="89" spans="2:5" hidden="1">
      <c r="B89" s="14"/>
      <c r="C89" s="14"/>
      <c r="D89" s="14"/>
      <c r="E89" s="14"/>
    </row>
    <row r="90" spans="2:5" hidden="1">
      <c r="B90" s="14"/>
      <c r="C90" s="14"/>
      <c r="D90" s="14"/>
      <c r="E90" s="14"/>
    </row>
    <row r="91" spans="2:5" hidden="1">
      <c r="B91" s="14"/>
      <c r="C91" s="14"/>
      <c r="D91" s="14"/>
      <c r="E91" s="14"/>
    </row>
    <row r="92" spans="2:5" hidden="1">
      <c r="B92" s="14"/>
      <c r="C92" s="14"/>
      <c r="D92" s="14"/>
      <c r="E92" s="14"/>
    </row>
    <row r="93" spans="2:5" hidden="1">
      <c r="B93" s="14"/>
      <c r="C93" s="14"/>
      <c r="D93" s="14"/>
      <c r="E93" s="14"/>
    </row>
    <row r="94" spans="2:5" hidden="1">
      <c r="B94" s="14"/>
      <c r="C94" s="14"/>
      <c r="D94" s="14"/>
      <c r="E94" s="14"/>
    </row>
    <row r="95" spans="2:5" hidden="1">
      <c r="B95" s="14"/>
      <c r="C95" s="14"/>
      <c r="D95" s="14"/>
      <c r="E95" s="14"/>
    </row>
    <row r="96" spans="2:5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39"/>
  <sheetViews>
    <sheetView rightToLeft="1" workbookViewId="0">
      <selection activeCell="A7" sqref="A7"/>
    </sheetView>
  </sheetViews>
  <sheetFormatPr defaultColWidth="0" defaultRowHeight="18" zeroHeight="1"/>
  <cols>
    <col min="1" max="1" width="46.42578125" style="13" customWidth="1"/>
    <col min="2" max="2" width="16.28515625" style="13" bestFit="1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 customWidth="1"/>
    <col min="16" max="16" width="7.140625" style="14" hidden="1" customWidth="1"/>
    <col min="17" max="17" width="6" style="14" hidden="1" customWidth="1"/>
    <col min="18" max="18" width="7.85546875" style="14" hidden="1" customWidth="1"/>
    <col min="19" max="19" width="8.140625" style="14" hidden="1" customWidth="1"/>
    <col min="20" max="20" width="6.28515625" style="14" hidden="1" customWidth="1"/>
    <col min="21" max="21" width="8" style="14" hidden="1" customWidth="1"/>
    <col min="22" max="22" width="8.7109375" style="14" hidden="1" customWidth="1"/>
    <col min="23" max="23" width="10" style="14" hidden="1" customWidth="1"/>
    <col min="24" max="24" width="9.5703125" style="14" hidden="1" customWidth="1"/>
    <col min="25" max="25" width="6.140625" style="14" hidden="1" customWidth="1"/>
    <col min="26" max="27" width="5.7109375" style="14" hidden="1" customWidth="1"/>
    <col min="28" max="28" width="6.85546875" style="14" hidden="1" customWidth="1"/>
    <col min="29" max="29" width="6.42578125" style="14" hidden="1" customWidth="1"/>
    <col min="30" max="30" width="6.7109375" style="14" hidden="1" customWidth="1"/>
    <col min="31" max="31" width="7.28515625" style="14" hidden="1" customWidth="1"/>
    <col min="32" max="43" width="5.7109375" style="14" hidden="1" customWidth="1"/>
    <col min="44" max="44" width="9.140625" style="14" hidden="1" customWidth="1"/>
    <col min="45" max="62" width="0" style="14" hidden="1" customWidth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</row>
    <row r="3" spans="1:61">
      <c r="A3" s="2" t="s">
        <v>2</v>
      </c>
      <c r="B3" t="s">
        <v>197</v>
      </c>
    </row>
    <row r="4" spans="1:61">
      <c r="A4" s="2" t="s">
        <v>3</v>
      </c>
    </row>
    <row r="5" spans="1:61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  <c r="BI5" s="16"/>
    </row>
    <row r="6" spans="1:61" ht="26.25" customHeight="1">
      <c r="A6" s="93" t="s">
        <v>90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E6" s="16"/>
      <c r="BI6" s="16"/>
    </row>
    <row r="7" spans="1:61" s="16" customFormat="1" ht="20.25">
      <c r="A7" s="40" t="s">
        <v>47</v>
      </c>
      <c r="B7" s="41" t="s">
        <v>48</v>
      </c>
      <c r="C7" s="96" t="s">
        <v>69</v>
      </c>
      <c r="D7" s="96" t="s">
        <v>82</v>
      </c>
      <c r="E7" s="96" t="s">
        <v>49</v>
      </c>
      <c r="F7" s="96" t="s">
        <v>83</v>
      </c>
      <c r="G7" s="96" t="s">
        <v>52</v>
      </c>
      <c r="H7" s="87" t="s">
        <v>186</v>
      </c>
      <c r="I7" s="87" t="s">
        <v>187</v>
      </c>
      <c r="J7" s="87" t="s">
        <v>191</v>
      </c>
      <c r="K7" s="87" t="s">
        <v>55</v>
      </c>
      <c r="L7" s="87" t="s">
        <v>72</v>
      </c>
      <c r="M7" s="87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f>H11+H50</f>
        <v>6073922.3300000001</v>
      </c>
      <c r="I10" s="7"/>
      <c r="J10" s="63">
        <v>729.42152999999996</v>
      </c>
      <c r="K10" s="63">
        <v>584198.73710822489</v>
      </c>
      <c r="L10" s="7"/>
      <c r="M10" s="64">
        <v>1</v>
      </c>
      <c r="N10" s="64">
        <v>0.52380000000000004</v>
      </c>
      <c r="BE10" s="14"/>
      <c r="BF10" s="16"/>
      <c r="BG10" s="14"/>
      <c r="BI10" s="14"/>
    </row>
    <row r="11" spans="1:61">
      <c r="A11" s="67" t="s">
        <v>203</v>
      </c>
      <c r="D11" s="14"/>
      <c r="E11" s="14"/>
      <c r="F11" s="14"/>
      <c r="H11" s="69">
        <f>H12+H26+H39+H48</f>
        <v>4967734.33</v>
      </c>
      <c r="J11" s="69">
        <v>578.76675</v>
      </c>
      <c r="K11" s="69">
        <v>144896.00645860491</v>
      </c>
      <c r="M11" s="68">
        <v>0.248</v>
      </c>
      <c r="N11" s="68">
        <v>0.12989999999999999</v>
      </c>
    </row>
    <row r="12" spans="1:61">
      <c r="A12" s="67" t="s">
        <v>269</v>
      </c>
      <c r="D12" s="14"/>
      <c r="E12" s="14"/>
      <c r="F12" s="14"/>
      <c r="H12" s="69">
        <f>SUM(H13:H25)</f>
        <v>3183512</v>
      </c>
      <c r="J12" s="69">
        <v>32.591790000000003</v>
      </c>
      <c r="K12" s="69">
        <v>94145.268877704919</v>
      </c>
      <c r="M12" s="68">
        <v>0.16120000000000001</v>
      </c>
      <c r="N12" s="68">
        <v>8.4400000000000003E-2</v>
      </c>
    </row>
    <row r="13" spans="1:61">
      <c r="A13" t="s">
        <v>272</v>
      </c>
      <c r="B13">
        <v>11415710</v>
      </c>
      <c r="C13" t="s">
        <v>99</v>
      </c>
      <c r="D13" t="s">
        <v>122</v>
      </c>
      <c r="E13" t="s">
        <v>270</v>
      </c>
      <c r="F13" t="s">
        <v>271</v>
      </c>
      <c r="G13" t="s">
        <v>101</v>
      </c>
      <c r="H13" s="65">
        <v>118000</v>
      </c>
      <c r="I13" s="65">
        <f>K13*1000/H13*100</f>
        <v>3085.6065573770516</v>
      </c>
      <c r="J13" s="65">
        <v>0</v>
      </c>
      <c r="K13" s="65">
        <f>3754.76-113.74426229508</f>
        <v>3641.0157377049204</v>
      </c>
      <c r="L13" s="66">
        <v>5.9999999999999995E-4</v>
      </c>
      <c r="M13" s="66">
        <v>6.4000000000000003E-3</v>
      </c>
      <c r="N13" s="66">
        <v>3.3999999999999998E-3</v>
      </c>
    </row>
    <row r="14" spans="1:61">
      <c r="A14" t="s">
        <v>273</v>
      </c>
      <c r="B14" t="s">
        <v>274</v>
      </c>
      <c r="C14" t="s">
        <v>99</v>
      </c>
      <c r="D14" t="s">
        <v>122</v>
      </c>
      <c r="E14" t="s">
        <v>275</v>
      </c>
      <c r="F14" t="s">
        <v>276</v>
      </c>
      <c r="G14" t="s">
        <v>101</v>
      </c>
      <c r="H14" s="65">
        <v>7475</v>
      </c>
      <c r="I14" s="65">
        <v>42200</v>
      </c>
      <c r="J14" s="65">
        <v>0</v>
      </c>
      <c r="K14" s="65">
        <v>3154.45</v>
      </c>
      <c r="L14" s="66">
        <v>2.0000000000000001E-4</v>
      </c>
      <c r="M14" s="66">
        <v>5.4000000000000003E-3</v>
      </c>
      <c r="N14" s="66">
        <v>2.8E-3</v>
      </c>
    </row>
    <row r="15" spans="1:61">
      <c r="A15" t="s">
        <v>277</v>
      </c>
      <c r="B15" t="s">
        <v>278</v>
      </c>
      <c r="C15" t="s">
        <v>99</v>
      </c>
      <c r="D15" t="s">
        <v>122</v>
      </c>
      <c r="E15" t="s">
        <v>279</v>
      </c>
      <c r="F15" t="s">
        <v>280</v>
      </c>
      <c r="G15" t="s">
        <v>101</v>
      </c>
      <c r="H15" s="65">
        <v>20500</v>
      </c>
      <c r="I15" s="65">
        <v>10440</v>
      </c>
      <c r="J15" s="65">
        <v>0</v>
      </c>
      <c r="K15" s="65">
        <v>2140.1999999999998</v>
      </c>
      <c r="L15" s="66">
        <v>2.0000000000000001E-4</v>
      </c>
      <c r="M15" s="66">
        <v>3.7000000000000002E-3</v>
      </c>
      <c r="N15" s="66">
        <v>1.9E-3</v>
      </c>
    </row>
    <row r="16" spans="1:61">
      <c r="A16" t="s">
        <v>281</v>
      </c>
      <c r="B16" t="s">
        <v>282</v>
      </c>
      <c r="C16" t="s">
        <v>99</v>
      </c>
      <c r="D16" t="s">
        <v>122</v>
      </c>
      <c r="E16" t="s">
        <v>283</v>
      </c>
      <c r="F16" t="s">
        <v>280</v>
      </c>
      <c r="G16" t="s">
        <v>101</v>
      </c>
      <c r="H16" s="65">
        <v>392500</v>
      </c>
      <c r="I16" s="65">
        <v>1552</v>
      </c>
      <c r="J16" s="65">
        <v>0</v>
      </c>
      <c r="K16" s="65">
        <v>6091.6</v>
      </c>
      <c r="L16" s="66">
        <v>2.9999999999999997E-4</v>
      </c>
      <c r="M16" s="66">
        <v>1.04E-2</v>
      </c>
      <c r="N16" s="66">
        <v>5.4999999999999997E-3</v>
      </c>
    </row>
    <row r="17" spans="1:14">
      <c r="A17" t="s">
        <v>284</v>
      </c>
      <c r="B17" t="s">
        <v>285</v>
      </c>
      <c r="C17" t="s">
        <v>99</v>
      </c>
      <c r="D17" t="s">
        <v>122</v>
      </c>
      <c r="E17" t="s">
        <v>286</v>
      </c>
      <c r="F17" t="s">
        <v>280</v>
      </c>
      <c r="G17" t="s">
        <v>101</v>
      </c>
      <c r="H17" s="65">
        <v>590000</v>
      </c>
      <c r="I17" s="65">
        <v>2476</v>
      </c>
      <c r="J17" s="65">
        <v>0</v>
      </c>
      <c r="K17" s="65">
        <v>14608.4</v>
      </c>
      <c r="L17" s="66">
        <v>4.0000000000000002E-4</v>
      </c>
      <c r="M17" s="66">
        <v>2.5000000000000001E-2</v>
      </c>
      <c r="N17" s="66">
        <v>1.3100000000000001E-2</v>
      </c>
    </row>
    <row r="18" spans="1:14">
      <c r="A18" t="s">
        <v>287</v>
      </c>
      <c r="B18" t="s">
        <v>288</v>
      </c>
      <c r="C18" t="s">
        <v>99</v>
      </c>
      <c r="D18" t="s">
        <v>122</v>
      </c>
      <c r="E18" t="s">
        <v>289</v>
      </c>
      <c r="F18" t="s">
        <v>280</v>
      </c>
      <c r="G18" t="s">
        <v>101</v>
      </c>
      <c r="H18" s="65">
        <v>531250</v>
      </c>
      <c r="I18" s="65">
        <v>2616</v>
      </c>
      <c r="J18" s="65">
        <v>0</v>
      </c>
      <c r="K18" s="65">
        <v>13897.5</v>
      </c>
      <c r="L18" s="66">
        <v>4.0000000000000002E-4</v>
      </c>
      <c r="M18" s="66">
        <v>2.3800000000000002E-2</v>
      </c>
      <c r="N18" s="66">
        <v>1.2500000000000001E-2</v>
      </c>
    </row>
    <row r="19" spans="1:14">
      <c r="A19" t="s">
        <v>290</v>
      </c>
      <c r="B19" t="s">
        <v>291</v>
      </c>
      <c r="C19" t="s">
        <v>99</v>
      </c>
      <c r="D19" t="s">
        <v>122</v>
      </c>
      <c r="E19" t="s">
        <v>292</v>
      </c>
      <c r="F19" t="s">
        <v>293</v>
      </c>
      <c r="G19" t="s">
        <v>101</v>
      </c>
      <c r="H19" s="65">
        <v>366000</v>
      </c>
      <c r="I19" s="65">
        <v>2211</v>
      </c>
      <c r="J19" s="65">
        <v>0</v>
      </c>
      <c r="K19" s="65">
        <v>8092.26</v>
      </c>
      <c r="L19" s="66">
        <v>2.9999999999999997E-4</v>
      </c>
      <c r="M19" s="66">
        <v>1.3899999999999999E-2</v>
      </c>
      <c r="N19" s="66">
        <v>7.3000000000000001E-3</v>
      </c>
    </row>
    <row r="20" spans="1:14">
      <c r="A20" t="s">
        <v>294</v>
      </c>
      <c r="B20" t="s">
        <v>295</v>
      </c>
      <c r="C20" t="s">
        <v>99</v>
      </c>
      <c r="D20" t="s">
        <v>122</v>
      </c>
      <c r="E20" t="s">
        <v>296</v>
      </c>
      <c r="F20" t="s">
        <v>297</v>
      </c>
      <c r="G20" t="s">
        <v>101</v>
      </c>
      <c r="H20" s="65">
        <v>383910</v>
      </c>
      <c r="I20" s="65">
        <v>2594</v>
      </c>
      <c r="J20" s="65">
        <v>0</v>
      </c>
      <c r="K20" s="65">
        <v>9958.6254000000008</v>
      </c>
      <c r="L20" s="66">
        <v>1.4E-3</v>
      </c>
      <c r="M20" s="66">
        <v>1.7000000000000001E-2</v>
      </c>
      <c r="N20" s="66">
        <v>8.8999999999999999E-3</v>
      </c>
    </row>
    <row r="21" spans="1:14">
      <c r="A21" t="s">
        <v>298</v>
      </c>
      <c r="B21" t="s">
        <v>299</v>
      </c>
      <c r="C21" t="s">
        <v>99</v>
      </c>
      <c r="D21" t="s">
        <v>122</v>
      </c>
      <c r="E21" t="s">
        <v>300</v>
      </c>
      <c r="F21" t="s">
        <v>301</v>
      </c>
      <c r="G21" t="s">
        <v>101</v>
      </c>
      <c r="H21" s="65">
        <v>244227</v>
      </c>
      <c r="I21" s="65">
        <v>2485</v>
      </c>
      <c r="J21" s="65">
        <v>0</v>
      </c>
      <c r="K21" s="65">
        <v>6069.0409499999996</v>
      </c>
      <c r="L21" s="66">
        <v>6.9999999999999999E-4</v>
      </c>
      <c r="M21" s="66">
        <v>1.04E-2</v>
      </c>
      <c r="N21" s="66">
        <v>5.4000000000000003E-3</v>
      </c>
    </row>
    <row r="22" spans="1:14">
      <c r="A22" t="s">
        <v>302</v>
      </c>
      <c r="B22" t="s">
        <v>303</v>
      </c>
      <c r="C22" t="s">
        <v>99</v>
      </c>
      <c r="D22" t="s">
        <v>122</v>
      </c>
      <c r="E22" t="s">
        <v>304</v>
      </c>
      <c r="F22" t="s">
        <v>305</v>
      </c>
      <c r="G22" t="s">
        <v>101</v>
      </c>
      <c r="H22" s="65">
        <v>265000</v>
      </c>
      <c r="I22" s="65">
        <v>4540</v>
      </c>
      <c r="J22" s="65">
        <v>0</v>
      </c>
      <c r="K22" s="65">
        <v>12031</v>
      </c>
      <c r="L22" s="66">
        <v>1.5E-3</v>
      </c>
      <c r="M22" s="66">
        <v>2.06E-2</v>
      </c>
      <c r="N22" s="66">
        <v>1.0800000000000001E-2</v>
      </c>
    </row>
    <row r="23" spans="1:14">
      <c r="A23" t="s">
        <v>306</v>
      </c>
      <c r="B23" t="s">
        <v>307</v>
      </c>
      <c r="C23" t="s">
        <v>99</v>
      </c>
      <c r="D23" t="s">
        <v>122</v>
      </c>
      <c r="E23" t="s">
        <v>308</v>
      </c>
      <c r="F23" t="s">
        <v>305</v>
      </c>
      <c r="G23" t="s">
        <v>101</v>
      </c>
      <c r="H23" s="65">
        <v>222000</v>
      </c>
      <c r="I23" s="65">
        <v>2138</v>
      </c>
      <c r="J23" s="65">
        <v>0</v>
      </c>
      <c r="K23" s="65">
        <v>4746.3599999999997</v>
      </c>
      <c r="L23" s="66">
        <v>5.0000000000000001E-4</v>
      </c>
      <c r="M23" s="66">
        <v>8.0999999999999996E-3</v>
      </c>
      <c r="N23" s="66">
        <v>4.3E-3</v>
      </c>
    </row>
    <row r="24" spans="1:14">
      <c r="A24" t="s">
        <v>309</v>
      </c>
      <c r="B24" t="s">
        <v>310</v>
      </c>
      <c r="C24" t="s">
        <v>99</v>
      </c>
      <c r="D24" t="s">
        <v>122</v>
      </c>
      <c r="E24" t="s">
        <v>311</v>
      </c>
      <c r="F24" t="s">
        <v>305</v>
      </c>
      <c r="G24" t="s">
        <v>101</v>
      </c>
      <c r="H24" s="65">
        <v>16300</v>
      </c>
      <c r="I24" s="65">
        <v>22300</v>
      </c>
      <c r="J24" s="65">
        <v>0</v>
      </c>
      <c r="K24" s="65">
        <v>3634.9</v>
      </c>
      <c r="L24" s="66">
        <v>2.9999999999999997E-4</v>
      </c>
      <c r="M24" s="66">
        <v>6.1999999999999998E-3</v>
      </c>
      <c r="N24" s="66">
        <v>3.3E-3</v>
      </c>
    </row>
    <row r="25" spans="1:14">
      <c r="A25" t="s">
        <v>312</v>
      </c>
      <c r="B25" t="s">
        <v>313</v>
      </c>
      <c r="C25" t="s">
        <v>99</v>
      </c>
      <c r="D25" t="s">
        <v>122</v>
      </c>
      <c r="E25" t="s">
        <v>314</v>
      </c>
      <c r="F25" t="s">
        <v>305</v>
      </c>
      <c r="G25" t="s">
        <v>101</v>
      </c>
      <c r="H25" s="65">
        <v>26350</v>
      </c>
      <c r="I25" s="65">
        <v>22950</v>
      </c>
      <c r="J25" s="65">
        <v>32.591790000000003</v>
      </c>
      <c r="K25" s="65">
        <v>6079.9167900000002</v>
      </c>
      <c r="L25" s="66">
        <v>2.0000000000000001E-4</v>
      </c>
      <c r="M25" s="66">
        <v>1.04E-2</v>
      </c>
      <c r="N25" s="66">
        <v>5.4999999999999997E-3</v>
      </c>
    </row>
    <row r="26" spans="1:14">
      <c r="A26" s="67" t="s">
        <v>315</v>
      </c>
      <c r="D26" s="14"/>
      <c r="E26" s="14"/>
      <c r="F26" s="14"/>
      <c r="H26" s="69">
        <v>1230490.6200000001</v>
      </c>
      <c r="J26" s="69">
        <v>541.20000000000005</v>
      </c>
      <c r="K26" s="69">
        <v>43652.499813199996</v>
      </c>
      <c r="M26" s="68">
        <v>7.4700000000000003E-2</v>
      </c>
      <c r="N26" s="68">
        <v>3.9100000000000003E-2</v>
      </c>
    </row>
    <row r="27" spans="1:14">
      <c r="A27" t="s">
        <v>316</v>
      </c>
      <c r="B27" t="s">
        <v>317</v>
      </c>
      <c r="C27" t="s">
        <v>99</v>
      </c>
      <c r="D27" t="s">
        <v>122</v>
      </c>
      <c r="E27" t="s">
        <v>318</v>
      </c>
      <c r="F27" t="s">
        <v>100</v>
      </c>
      <c r="G27" t="s">
        <v>101</v>
      </c>
      <c r="H27" s="65">
        <v>23750</v>
      </c>
      <c r="I27" s="65">
        <v>37340</v>
      </c>
      <c r="J27" s="65">
        <v>0</v>
      </c>
      <c r="K27" s="65">
        <v>8868.25</v>
      </c>
      <c r="L27" s="66">
        <v>1.6999999999999999E-3</v>
      </c>
      <c r="M27" s="66">
        <v>1.52E-2</v>
      </c>
      <c r="N27" s="66">
        <v>8.0000000000000002E-3</v>
      </c>
    </row>
    <row r="28" spans="1:14">
      <c r="A28" t="s">
        <v>319</v>
      </c>
      <c r="B28" t="s">
        <v>320</v>
      </c>
      <c r="C28" t="s">
        <v>99</v>
      </c>
      <c r="D28" t="s">
        <v>122</v>
      </c>
      <c r="E28" t="s">
        <v>321</v>
      </c>
      <c r="F28" t="s">
        <v>322</v>
      </c>
      <c r="G28" t="s">
        <v>101</v>
      </c>
      <c r="H28" s="65">
        <v>16800</v>
      </c>
      <c r="I28" s="65">
        <v>7458</v>
      </c>
      <c r="J28" s="65">
        <v>0</v>
      </c>
      <c r="K28" s="65">
        <v>1252.944</v>
      </c>
      <c r="L28" s="66">
        <v>5.0000000000000001E-4</v>
      </c>
      <c r="M28" s="66">
        <v>2.0999999999999999E-3</v>
      </c>
      <c r="N28" s="66">
        <v>1.1000000000000001E-3</v>
      </c>
    </row>
    <row r="29" spans="1:14">
      <c r="A29" t="s">
        <v>323</v>
      </c>
      <c r="B29" t="s">
        <v>324</v>
      </c>
      <c r="C29" t="s">
        <v>99</v>
      </c>
      <c r="D29" t="s">
        <v>122</v>
      </c>
      <c r="E29" t="s">
        <v>325</v>
      </c>
      <c r="F29" t="s">
        <v>265</v>
      </c>
      <c r="G29" t="s">
        <v>101</v>
      </c>
      <c r="H29" s="65">
        <v>9700</v>
      </c>
      <c r="I29" s="65">
        <v>7143</v>
      </c>
      <c r="J29" s="65">
        <v>0</v>
      </c>
      <c r="K29" s="65">
        <v>692.87099999999998</v>
      </c>
      <c r="L29" s="66">
        <v>4.0000000000000002E-4</v>
      </c>
      <c r="M29" s="66">
        <v>1.1999999999999999E-3</v>
      </c>
      <c r="N29" s="66">
        <v>5.9999999999999995E-4</v>
      </c>
    </row>
    <row r="30" spans="1:14">
      <c r="A30" t="s">
        <v>326</v>
      </c>
      <c r="B30" t="s">
        <v>327</v>
      </c>
      <c r="C30" t="s">
        <v>99</v>
      </c>
      <c r="D30" t="s">
        <v>122</v>
      </c>
      <c r="E30" t="s">
        <v>328</v>
      </c>
      <c r="F30" t="s">
        <v>297</v>
      </c>
      <c r="G30" t="s">
        <v>101</v>
      </c>
      <c r="H30" s="65">
        <v>225500</v>
      </c>
      <c r="I30" s="65">
        <v>4280</v>
      </c>
      <c r="J30" s="65">
        <v>541.20000000000005</v>
      </c>
      <c r="K30" s="65">
        <v>10192.6</v>
      </c>
      <c r="L30" s="66">
        <v>2.3999999999999998E-3</v>
      </c>
      <c r="M30" s="66">
        <v>1.7399999999999999E-2</v>
      </c>
      <c r="N30" s="66">
        <v>9.1000000000000004E-3</v>
      </c>
    </row>
    <row r="31" spans="1:14">
      <c r="A31" t="s">
        <v>329</v>
      </c>
      <c r="B31" t="s">
        <v>330</v>
      </c>
      <c r="C31" t="s">
        <v>99</v>
      </c>
      <c r="D31" t="s">
        <v>122</v>
      </c>
      <c r="E31" t="s">
        <v>331</v>
      </c>
      <c r="F31" t="s">
        <v>297</v>
      </c>
      <c r="G31" t="s">
        <v>101</v>
      </c>
      <c r="H31" s="65">
        <v>20000</v>
      </c>
      <c r="I31" s="65">
        <v>6650</v>
      </c>
      <c r="J31" s="65">
        <v>0</v>
      </c>
      <c r="K31" s="65">
        <v>1330</v>
      </c>
      <c r="L31" s="66">
        <v>8.0000000000000004E-4</v>
      </c>
      <c r="M31" s="66">
        <v>2.3E-3</v>
      </c>
      <c r="N31" s="66">
        <v>1.1999999999999999E-3</v>
      </c>
    </row>
    <row r="32" spans="1:14">
      <c r="A32" t="s">
        <v>332</v>
      </c>
      <c r="B32" t="s">
        <v>333</v>
      </c>
      <c r="C32" t="s">
        <v>99</v>
      </c>
      <c r="D32" t="s">
        <v>122</v>
      </c>
      <c r="E32" t="s">
        <v>334</v>
      </c>
      <c r="F32" t="s">
        <v>297</v>
      </c>
      <c r="G32" t="s">
        <v>101</v>
      </c>
      <c r="H32" s="65">
        <v>247500</v>
      </c>
      <c r="I32" s="65">
        <v>1220</v>
      </c>
      <c r="J32" s="65">
        <v>0</v>
      </c>
      <c r="K32" s="65">
        <v>3019.5</v>
      </c>
      <c r="L32" s="66">
        <v>1.6000000000000001E-3</v>
      </c>
      <c r="M32" s="66">
        <v>5.1999999999999998E-3</v>
      </c>
      <c r="N32" s="66">
        <v>2.7000000000000001E-3</v>
      </c>
    </row>
    <row r="33" spans="1:14">
      <c r="A33" t="s">
        <v>335</v>
      </c>
      <c r="B33" t="s">
        <v>336</v>
      </c>
      <c r="C33" t="s">
        <v>99</v>
      </c>
      <c r="D33" t="s">
        <v>122</v>
      </c>
      <c r="E33" t="s">
        <v>337</v>
      </c>
      <c r="F33" t="s">
        <v>297</v>
      </c>
      <c r="G33" t="s">
        <v>101</v>
      </c>
      <c r="H33" s="65">
        <v>11200</v>
      </c>
      <c r="I33" s="65">
        <v>21440</v>
      </c>
      <c r="J33" s="65">
        <v>0</v>
      </c>
      <c r="K33" s="65">
        <v>2401.2800000000002</v>
      </c>
      <c r="L33" s="66">
        <v>8.0000000000000004E-4</v>
      </c>
      <c r="M33" s="66">
        <v>4.1000000000000003E-3</v>
      </c>
      <c r="N33" s="66">
        <v>2.2000000000000001E-3</v>
      </c>
    </row>
    <row r="34" spans="1:14">
      <c r="A34" t="s">
        <v>338</v>
      </c>
      <c r="B34" t="s">
        <v>339</v>
      </c>
      <c r="C34" t="s">
        <v>99</v>
      </c>
      <c r="D34" t="s">
        <v>122</v>
      </c>
      <c r="E34" t="s">
        <v>340</v>
      </c>
      <c r="F34" t="s">
        <v>301</v>
      </c>
      <c r="G34" t="s">
        <v>101</v>
      </c>
      <c r="H34" s="65">
        <v>272750</v>
      </c>
      <c r="I34" s="65">
        <v>1500</v>
      </c>
      <c r="J34" s="65">
        <v>0</v>
      </c>
      <c r="K34" s="65">
        <v>4091.25</v>
      </c>
      <c r="L34" s="66">
        <v>2.2000000000000001E-3</v>
      </c>
      <c r="M34" s="66">
        <v>7.0000000000000001E-3</v>
      </c>
      <c r="N34" s="66">
        <v>3.7000000000000002E-3</v>
      </c>
    </row>
    <row r="35" spans="1:14">
      <c r="A35" t="s">
        <v>341</v>
      </c>
      <c r="B35" t="s">
        <v>342</v>
      </c>
      <c r="C35" t="s">
        <v>99</v>
      </c>
      <c r="D35" t="s">
        <v>122</v>
      </c>
      <c r="E35" t="s">
        <v>343</v>
      </c>
      <c r="F35" t="s">
        <v>305</v>
      </c>
      <c r="G35" t="s">
        <v>101</v>
      </c>
      <c r="H35" s="65">
        <v>12191</v>
      </c>
      <c r="I35" s="65">
        <v>8579</v>
      </c>
      <c r="J35" s="65">
        <v>0</v>
      </c>
      <c r="K35" s="65">
        <v>1045.86589</v>
      </c>
      <c r="L35" s="66">
        <v>8.0000000000000004E-4</v>
      </c>
      <c r="M35" s="66">
        <v>1.8E-3</v>
      </c>
      <c r="N35" s="66">
        <v>8.9999999999999998E-4</v>
      </c>
    </row>
    <row r="36" spans="1:14">
      <c r="A36" t="s">
        <v>344</v>
      </c>
      <c r="B36" t="s">
        <v>345</v>
      </c>
      <c r="C36" t="s">
        <v>99</v>
      </c>
      <c r="D36" t="s">
        <v>122</v>
      </c>
      <c r="E36" t="s">
        <v>346</v>
      </c>
      <c r="F36" t="s">
        <v>305</v>
      </c>
      <c r="G36" t="s">
        <v>101</v>
      </c>
      <c r="H36" s="65">
        <v>308000</v>
      </c>
      <c r="I36" s="65">
        <v>1722</v>
      </c>
      <c r="J36" s="65">
        <v>0</v>
      </c>
      <c r="K36" s="65">
        <v>5303.76</v>
      </c>
      <c r="L36" s="66">
        <v>1.6999999999999999E-3</v>
      </c>
      <c r="M36" s="66">
        <v>9.1000000000000004E-3</v>
      </c>
      <c r="N36" s="66">
        <v>4.7999999999999996E-3</v>
      </c>
    </row>
    <row r="37" spans="1:14">
      <c r="A37" t="s">
        <v>347</v>
      </c>
      <c r="B37" t="s">
        <v>348</v>
      </c>
      <c r="C37" t="s">
        <v>99</v>
      </c>
      <c r="D37" t="s">
        <v>122</v>
      </c>
      <c r="E37" t="s">
        <v>349</v>
      </c>
      <c r="F37" t="s">
        <v>350</v>
      </c>
      <c r="G37" t="s">
        <v>101</v>
      </c>
      <c r="H37" s="65">
        <v>30200</v>
      </c>
      <c r="I37" s="65">
        <v>15720</v>
      </c>
      <c r="J37" s="65">
        <v>0</v>
      </c>
      <c r="K37" s="65">
        <v>4747.4399999999996</v>
      </c>
      <c r="L37" s="66">
        <v>1.2999999999999999E-3</v>
      </c>
      <c r="M37" s="66">
        <v>8.0999999999999996E-3</v>
      </c>
      <c r="N37" s="66">
        <v>4.3E-3</v>
      </c>
    </row>
    <row r="38" spans="1:14">
      <c r="A38" t="s">
        <v>351</v>
      </c>
      <c r="B38" t="s">
        <v>352</v>
      </c>
      <c r="C38" t="s">
        <v>99</v>
      </c>
      <c r="D38" t="s">
        <v>122</v>
      </c>
      <c r="E38" t="s">
        <v>353</v>
      </c>
      <c r="F38" t="s">
        <v>354</v>
      </c>
      <c r="G38" t="s">
        <v>101</v>
      </c>
      <c r="H38" s="65">
        <v>52899.62</v>
      </c>
      <c r="I38" s="65">
        <v>1336</v>
      </c>
      <c r="J38" s="65">
        <v>0</v>
      </c>
      <c r="K38" s="65">
        <v>706.73892320000004</v>
      </c>
      <c r="L38" s="66">
        <v>2.9999999999999997E-4</v>
      </c>
      <c r="M38" s="66">
        <v>1.1999999999999999E-3</v>
      </c>
      <c r="N38" s="66">
        <v>5.9999999999999995E-4</v>
      </c>
    </row>
    <row r="39" spans="1:14">
      <c r="A39" s="67" t="s">
        <v>355</v>
      </c>
      <c r="D39" s="14"/>
      <c r="E39" s="14"/>
      <c r="F39" s="14"/>
      <c r="H39" s="69">
        <v>553731.71</v>
      </c>
      <c r="J39" s="69">
        <v>4.9749600000000003</v>
      </c>
      <c r="K39" s="69">
        <v>7098.2377677000004</v>
      </c>
      <c r="M39" s="68">
        <v>1.2200000000000001E-2</v>
      </c>
      <c r="N39" s="68">
        <v>6.4000000000000003E-3</v>
      </c>
    </row>
    <row r="40" spans="1:14">
      <c r="A40" t="s">
        <v>356</v>
      </c>
      <c r="B40" t="s">
        <v>357</v>
      </c>
      <c r="C40" t="s">
        <v>99</v>
      </c>
      <c r="D40" t="s">
        <v>122</v>
      </c>
      <c r="E40" t="s">
        <v>358</v>
      </c>
      <c r="F40" t="s">
        <v>359</v>
      </c>
      <c r="G40" t="s">
        <v>101</v>
      </c>
      <c r="H40" s="65">
        <v>47000</v>
      </c>
      <c r="I40" s="65">
        <v>2486</v>
      </c>
      <c r="J40" s="65">
        <v>0</v>
      </c>
      <c r="K40" s="65">
        <v>1168.42</v>
      </c>
      <c r="L40" s="66">
        <v>1.4E-3</v>
      </c>
      <c r="M40" s="66">
        <v>2E-3</v>
      </c>
      <c r="N40" s="66">
        <v>1E-3</v>
      </c>
    </row>
    <row r="41" spans="1:14">
      <c r="A41" t="s">
        <v>360</v>
      </c>
      <c r="B41" t="s">
        <v>361</v>
      </c>
      <c r="C41" t="s">
        <v>99</v>
      </c>
      <c r="D41" t="s">
        <v>122</v>
      </c>
      <c r="E41" t="s">
        <v>362</v>
      </c>
      <c r="F41" t="s">
        <v>359</v>
      </c>
      <c r="G41" t="s">
        <v>101</v>
      </c>
      <c r="H41" s="65">
        <v>16000</v>
      </c>
      <c r="I41" s="65">
        <v>4159</v>
      </c>
      <c r="J41" s="65">
        <v>4.9749600000000003</v>
      </c>
      <c r="K41" s="65">
        <v>670.41495999999995</v>
      </c>
      <c r="L41" s="66">
        <v>4.0000000000000002E-4</v>
      </c>
      <c r="M41" s="66">
        <v>1.1000000000000001E-3</v>
      </c>
      <c r="N41" s="66">
        <v>5.9999999999999995E-4</v>
      </c>
    </row>
    <row r="42" spans="1:14">
      <c r="A42" t="s">
        <v>363</v>
      </c>
      <c r="B42" t="s">
        <v>364</v>
      </c>
      <c r="C42" t="s">
        <v>99</v>
      </c>
      <c r="D42" t="s">
        <v>122</v>
      </c>
      <c r="E42" t="s">
        <v>365</v>
      </c>
      <c r="F42" t="s">
        <v>322</v>
      </c>
      <c r="G42" t="s">
        <v>101</v>
      </c>
      <c r="H42" s="65">
        <v>154285.71</v>
      </c>
      <c r="I42" s="65">
        <v>87</v>
      </c>
      <c r="J42" s="65">
        <v>0</v>
      </c>
      <c r="K42" s="65">
        <v>134.22856770000001</v>
      </c>
      <c r="L42" s="66">
        <v>1E-3</v>
      </c>
      <c r="M42" s="66">
        <v>2.0000000000000001E-4</v>
      </c>
      <c r="N42" s="66">
        <v>1E-4</v>
      </c>
    </row>
    <row r="43" spans="1:14">
      <c r="A43" t="s">
        <v>366</v>
      </c>
      <c r="B43" t="s">
        <v>367</v>
      </c>
      <c r="C43" t="s">
        <v>99</v>
      </c>
      <c r="D43" t="s">
        <v>122</v>
      </c>
      <c r="E43" t="s">
        <v>368</v>
      </c>
      <c r="F43" t="s">
        <v>369</v>
      </c>
      <c r="G43" t="s">
        <v>101</v>
      </c>
      <c r="H43" s="65">
        <v>8700</v>
      </c>
      <c r="I43" s="65">
        <v>4251</v>
      </c>
      <c r="J43" s="65">
        <v>0</v>
      </c>
      <c r="K43" s="65">
        <v>369.83699999999999</v>
      </c>
      <c r="L43" s="66">
        <v>8.9999999999999998E-4</v>
      </c>
      <c r="M43" s="66">
        <v>5.9999999999999995E-4</v>
      </c>
      <c r="N43" s="66">
        <v>2.9999999999999997E-4</v>
      </c>
    </row>
    <row r="44" spans="1:14">
      <c r="A44" t="s">
        <v>370</v>
      </c>
      <c r="B44" t="s">
        <v>371</v>
      </c>
      <c r="C44" t="s">
        <v>99</v>
      </c>
      <c r="D44" t="s">
        <v>122</v>
      </c>
      <c r="E44" t="s">
        <v>372</v>
      </c>
      <c r="F44" t="s">
        <v>297</v>
      </c>
      <c r="G44" t="s">
        <v>101</v>
      </c>
      <c r="H44" s="65">
        <v>2996</v>
      </c>
      <c r="I44" s="65">
        <v>6294</v>
      </c>
      <c r="J44" s="65">
        <v>0</v>
      </c>
      <c r="K44" s="65">
        <v>188.56824</v>
      </c>
      <c r="L44" s="66">
        <v>1E-4</v>
      </c>
      <c r="M44" s="66">
        <v>2.9999999999999997E-4</v>
      </c>
      <c r="N44" s="66">
        <v>2.0000000000000001E-4</v>
      </c>
    </row>
    <row r="45" spans="1:14">
      <c r="A45" t="s">
        <v>373</v>
      </c>
      <c r="B45" t="s">
        <v>374</v>
      </c>
      <c r="C45" t="s">
        <v>99</v>
      </c>
      <c r="D45" t="s">
        <v>122</v>
      </c>
      <c r="E45" t="s">
        <v>375</v>
      </c>
      <c r="F45" t="s">
        <v>305</v>
      </c>
      <c r="G45" t="s">
        <v>101</v>
      </c>
      <c r="H45" s="65">
        <v>23750</v>
      </c>
      <c r="I45" s="65">
        <v>16330</v>
      </c>
      <c r="J45" s="65">
        <v>0</v>
      </c>
      <c r="K45" s="65">
        <v>3878.375</v>
      </c>
      <c r="L45" s="66">
        <v>1.1000000000000001E-3</v>
      </c>
      <c r="M45" s="66">
        <v>6.6E-3</v>
      </c>
      <c r="N45" s="66">
        <v>3.5000000000000001E-3</v>
      </c>
    </row>
    <row r="46" spans="1:14">
      <c r="A46" t="s">
        <v>376</v>
      </c>
      <c r="B46" t="s">
        <v>377</v>
      </c>
      <c r="C46" t="s">
        <v>99</v>
      </c>
      <c r="D46" t="s">
        <v>122</v>
      </c>
      <c r="E46" t="s">
        <v>378</v>
      </c>
      <c r="F46" t="s">
        <v>379</v>
      </c>
      <c r="G46" t="s">
        <v>101</v>
      </c>
      <c r="H46" s="65">
        <v>175000</v>
      </c>
      <c r="I46" s="65">
        <v>95</v>
      </c>
      <c r="J46" s="65">
        <v>0</v>
      </c>
      <c r="K46" s="65">
        <v>166.25</v>
      </c>
      <c r="L46" s="66">
        <v>1.4E-3</v>
      </c>
      <c r="M46" s="66">
        <v>2.9999999999999997E-4</v>
      </c>
      <c r="N46" s="66">
        <v>1E-4</v>
      </c>
    </row>
    <row r="47" spans="1:14">
      <c r="A47" t="s">
        <v>380</v>
      </c>
      <c r="B47" t="s">
        <v>381</v>
      </c>
      <c r="C47" t="s">
        <v>99</v>
      </c>
      <c r="D47" t="s">
        <v>122</v>
      </c>
      <c r="E47" t="s">
        <v>382</v>
      </c>
      <c r="F47" t="s">
        <v>379</v>
      </c>
      <c r="G47" t="s">
        <v>101</v>
      </c>
      <c r="H47" s="65">
        <v>126000</v>
      </c>
      <c r="I47" s="65">
        <v>414.4</v>
      </c>
      <c r="J47" s="65">
        <v>0</v>
      </c>
      <c r="K47" s="65">
        <v>522.14400000000001</v>
      </c>
      <c r="L47" s="66">
        <v>1.5E-3</v>
      </c>
      <c r="M47" s="66">
        <v>8.9999999999999998E-4</v>
      </c>
      <c r="N47" s="66">
        <v>5.0000000000000001E-4</v>
      </c>
    </row>
    <row r="48" spans="1:14">
      <c r="A48" s="67" t="s">
        <v>383</v>
      </c>
      <c r="D48" s="14"/>
      <c r="E48" s="14"/>
      <c r="F48" s="14"/>
      <c r="H48" s="69">
        <v>0</v>
      </c>
      <c r="J48" s="69">
        <v>0</v>
      </c>
      <c r="K48" s="69">
        <v>0</v>
      </c>
      <c r="M48" s="68">
        <v>0</v>
      </c>
      <c r="N48" s="68">
        <v>0</v>
      </c>
    </row>
    <row r="49" spans="1:14">
      <c r="A49" t="s">
        <v>225</v>
      </c>
      <c r="B49" t="s">
        <v>225</v>
      </c>
      <c r="D49" s="14"/>
      <c r="E49" s="14"/>
      <c r="F49" t="s">
        <v>225</v>
      </c>
      <c r="G49" t="s">
        <v>225</v>
      </c>
      <c r="H49" s="65">
        <v>0</v>
      </c>
      <c r="I49" s="65">
        <v>0</v>
      </c>
      <c r="K49" s="65">
        <v>0</v>
      </c>
      <c r="L49" s="66">
        <v>0</v>
      </c>
      <c r="M49" s="66">
        <v>0</v>
      </c>
      <c r="N49" s="66">
        <v>0</v>
      </c>
    </row>
    <row r="50" spans="1:14">
      <c r="A50" s="67" t="s">
        <v>230</v>
      </c>
      <c r="D50" s="14"/>
      <c r="E50" s="14"/>
      <c r="F50" s="14"/>
      <c r="H50" s="69">
        <v>1106188</v>
      </c>
      <c r="J50" s="69">
        <v>150.65477999999999</v>
      </c>
      <c r="K50" s="69">
        <v>439302.73064962</v>
      </c>
      <c r="M50" s="68">
        <v>0.752</v>
      </c>
      <c r="N50" s="68">
        <v>0.39389999999999997</v>
      </c>
    </row>
    <row r="51" spans="1:14">
      <c r="A51" s="67" t="s">
        <v>260</v>
      </c>
      <c r="D51" s="14"/>
      <c r="E51" s="14"/>
      <c r="F51" s="14"/>
      <c r="H51" s="69">
        <v>28250</v>
      </c>
      <c r="J51" s="69">
        <v>0</v>
      </c>
      <c r="K51" s="69">
        <v>15378.756600000001</v>
      </c>
      <c r="M51" s="68">
        <v>2.63E-2</v>
      </c>
      <c r="N51" s="68">
        <v>1.38E-2</v>
      </c>
    </row>
    <row r="52" spans="1:14">
      <c r="A52" t="s">
        <v>384</v>
      </c>
      <c r="B52" t="s">
        <v>385</v>
      </c>
      <c r="C52" t="s">
        <v>386</v>
      </c>
      <c r="D52" t="s">
        <v>387</v>
      </c>
      <c r="E52" t="s">
        <v>388</v>
      </c>
      <c r="F52" t="s">
        <v>389</v>
      </c>
      <c r="G52" t="s">
        <v>105</v>
      </c>
      <c r="H52" s="65">
        <v>20000</v>
      </c>
      <c r="I52" s="65">
        <v>11613</v>
      </c>
      <c r="J52" s="65">
        <v>0</v>
      </c>
      <c r="K52" s="65">
        <v>7571.6760000000004</v>
      </c>
      <c r="L52" s="66">
        <v>1E-4</v>
      </c>
      <c r="M52" s="66">
        <v>1.2999999999999999E-2</v>
      </c>
      <c r="N52" s="66">
        <v>6.7999999999999996E-3</v>
      </c>
    </row>
    <row r="53" spans="1:14">
      <c r="A53" t="s">
        <v>390</v>
      </c>
      <c r="B53" t="s">
        <v>391</v>
      </c>
      <c r="C53" t="s">
        <v>392</v>
      </c>
      <c r="D53" t="s">
        <v>387</v>
      </c>
      <c r="E53" t="s">
        <v>393</v>
      </c>
      <c r="F53" t="s">
        <v>389</v>
      </c>
      <c r="G53" t="s">
        <v>105</v>
      </c>
      <c r="H53" s="65">
        <v>8250</v>
      </c>
      <c r="I53" s="65">
        <v>29028</v>
      </c>
      <c r="J53" s="65">
        <v>0</v>
      </c>
      <c r="K53" s="65">
        <v>7807.0806000000002</v>
      </c>
      <c r="L53" s="66">
        <v>1E-4</v>
      </c>
      <c r="M53" s="66">
        <v>1.34E-2</v>
      </c>
      <c r="N53" s="66">
        <v>7.0000000000000001E-3</v>
      </c>
    </row>
    <row r="54" spans="1:14">
      <c r="A54" s="67" t="s">
        <v>261</v>
      </c>
      <c r="D54" s="14"/>
      <c r="E54" s="14"/>
      <c r="F54" s="14"/>
      <c r="H54" s="69">
        <v>1077938</v>
      </c>
      <c r="J54" s="69">
        <v>150.65477999999999</v>
      </c>
      <c r="K54" s="69">
        <v>423923.97404961998</v>
      </c>
      <c r="M54" s="68">
        <v>0.72570000000000001</v>
      </c>
      <c r="N54" s="68">
        <v>0.38009999999999999</v>
      </c>
    </row>
    <row r="55" spans="1:14">
      <c r="A55" t="s">
        <v>394</v>
      </c>
      <c r="B55" t="s">
        <v>395</v>
      </c>
      <c r="C55" t="s">
        <v>396</v>
      </c>
      <c r="D55" t="s">
        <v>387</v>
      </c>
      <c r="E55" t="s">
        <v>397</v>
      </c>
      <c r="F55" t="s">
        <v>398</v>
      </c>
      <c r="G55" t="s">
        <v>112</v>
      </c>
      <c r="H55" s="65">
        <v>72000</v>
      </c>
      <c r="I55" s="65">
        <v>300.60000000000002</v>
      </c>
      <c r="J55" s="65">
        <v>0</v>
      </c>
      <c r="K55" s="65">
        <v>977.7748464</v>
      </c>
      <c r="L55" s="66">
        <v>0</v>
      </c>
      <c r="M55" s="66">
        <v>1.6999999999999999E-3</v>
      </c>
      <c r="N55" s="66">
        <v>8.9999999999999998E-4</v>
      </c>
    </row>
    <row r="56" spans="1:14">
      <c r="A56" t="s">
        <v>399</v>
      </c>
      <c r="B56" t="s">
        <v>400</v>
      </c>
      <c r="C56" t="s">
        <v>386</v>
      </c>
      <c r="D56" t="s">
        <v>387</v>
      </c>
      <c r="E56" t="s">
        <v>401</v>
      </c>
      <c r="F56" t="s">
        <v>398</v>
      </c>
      <c r="G56" t="s">
        <v>105</v>
      </c>
      <c r="H56" s="65">
        <v>41850</v>
      </c>
      <c r="I56" s="65">
        <v>14102</v>
      </c>
      <c r="J56" s="65">
        <v>0</v>
      </c>
      <c r="K56" s="65">
        <v>19239.499619999999</v>
      </c>
      <c r="L56" s="66">
        <v>0</v>
      </c>
      <c r="M56" s="66">
        <v>3.2899999999999999E-2</v>
      </c>
      <c r="N56" s="66">
        <v>1.7299999999999999E-2</v>
      </c>
    </row>
    <row r="57" spans="1:14">
      <c r="A57" t="s">
        <v>402</v>
      </c>
      <c r="B57" t="s">
        <v>403</v>
      </c>
      <c r="C57" t="s">
        <v>122</v>
      </c>
      <c r="D57" t="s">
        <v>387</v>
      </c>
      <c r="E57" t="s">
        <v>404</v>
      </c>
      <c r="F57" t="s">
        <v>405</v>
      </c>
      <c r="G57" t="s">
        <v>109</v>
      </c>
      <c r="H57" s="65">
        <v>27125</v>
      </c>
      <c r="I57" s="65">
        <v>5937</v>
      </c>
      <c r="J57" s="65">
        <v>0</v>
      </c>
      <c r="K57" s="65">
        <v>6240.0215115000001</v>
      </c>
      <c r="L57" s="66">
        <v>0</v>
      </c>
      <c r="M57" s="66">
        <v>1.0699999999999999E-2</v>
      </c>
      <c r="N57" s="66">
        <v>5.5999999999999999E-3</v>
      </c>
    </row>
    <row r="58" spans="1:14">
      <c r="A58" t="s">
        <v>406</v>
      </c>
      <c r="B58" t="s">
        <v>407</v>
      </c>
      <c r="C58" t="s">
        <v>386</v>
      </c>
      <c r="D58" t="s">
        <v>387</v>
      </c>
      <c r="E58" t="s">
        <v>408</v>
      </c>
      <c r="F58" t="s">
        <v>405</v>
      </c>
      <c r="G58" t="s">
        <v>105</v>
      </c>
      <c r="H58" s="65">
        <v>20000</v>
      </c>
      <c r="I58" s="65">
        <v>5273</v>
      </c>
      <c r="J58" s="65">
        <v>0</v>
      </c>
      <c r="K58" s="65">
        <v>3437.9960000000001</v>
      </c>
      <c r="L58" s="66">
        <v>2.0000000000000001E-4</v>
      </c>
      <c r="M58" s="66">
        <v>5.8999999999999999E-3</v>
      </c>
      <c r="N58" s="66">
        <v>3.0999999999999999E-3</v>
      </c>
    </row>
    <row r="59" spans="1:14">
      <c r="A59" t="s">
        <v>409</v>
      </c>
      <c r="B59" t="s">
        <v>410</v>
      </c>
      <c r="C59" t="s">
        <v>122</v>
      </c>
      <c r="D59" t="s">
        <v>387</v>
      </c>
      <c r="E59" t="s">
        <v>411</v>
      </c>
      <c r="F59" t="s">
        <v>405</v>
      </c>
      <c r="G59" t="s">
        <v>109</v>
      </c>
      <c r="H59" s="65">
        <v>19300</v>
      </c>
      <c r="I59" s="65">
        <v>4936.5</v>
      </c>
      <c r="J59" s="65">
        <v>0</v>
      </c>
      <c r="K59" s="65">
        <v>3691.6943885999999</v>
      </c>
      <c r="L59" s="66">
        <v>0</v>
      </c>
      <c r="M59" s="66">
        <v>6.3E-3</v>
      </c>
      <c r="N59" s="66">
        <v>3.3E-3</v>
      </c>
    </row>
    <row r="60" spans="1:14">
      <c r="A60" t="s">
        <v>412</v>
      </c>
      <c r="B60" t="s">
        <v>413</v>
      </c>
      <c r="C60" t="s">
        <v>386</v>
      </c>
      <c r="D60" t="s">
        <v>387</v>
      </c>
      <c r="E60" t="s">
        <v>414</v>
      </c>
      <c r="F60" t="s">
        <v>405</v>
      </c>
      <c r="G60" t="s">
        <v>105</v>
      </c>
      <c r="H60" s="65">
        <v>10050</v>
      </c>
      <c r="I60" s="65">
        <v>23382</v>
      </c>
      <c r="J60" s="65">
        <v>0</v>
      </c>
      <c r="K60" s="65">
        <v>7660.6446599999999</v>
      </c>
      <c r="L60" s="66">
        <v>0</v>
      </c>
      <c r="M60" s="66">
        <v>1.3100000000000001E-2</v>
      </c>
      <c r="N60" s="66">
        <v>6.8999999999999999E-3</v>
      </c>
    </row>
    <row r="61" spans="1:14">
      <c r="A61" t="s">
        <v>415</v>
      </c>
      <c r="B61" t="s">
        <v>416</v>
      </c>
      <c r="C61" t="s">
        <v>386</v>
      </c>
      <c r="D61" t="s">
        <v>387</v>
      </c>
      <c r="E61" t="s">
        <v>417</v>
      </c>
      <c r="F61" t="s">
        <v>418</v>
      </c>
      <c r="G61" t="s">
        <v>105</v>
      </c>
      <c r="H61" s="65">
        <v>2220</v>
      </c>
      <c r="I61" s="65">
        <v>87497</v>
      </c>
      <c r="J61" s="65">
        <v>0</v>
      </c>
      <c r="K61" s="65">
        <v>6332.3328840000004</v>
      </c>
      <c r="L61" s="66">
        <v>0</v>
      </c>
      <c r="M61" s="66">
        <v>1.0800000000000001E-2</v>
      </c>
      <c r="N61" s="66">
        <v>5.7000000000000002E-3</v>
      </c>
    </row>
    <row r="62" spans="1:14">
      <c r="A62" t="s">
        <v>419</v>
      </c>
      <c r="B62" t="s">
        <v>420</v>
      </c>
      <c r="C62" t="s">
        <v>386</v>
      </c>
      <c r="D62" t="s">
        <v>387</v>
      </c>
      <c r="E62" t="s">
        <v>421</v>
      </c>
      <c r="F62" t="s">
        <v>418</v>
      </c>
      <c r="G62" t="s">
        <v>105</v>
      </c>
      <c r="H62" s="65">
        <v>6375</v>
      </c>
      <c r="I62" s="65">
        <v>36509</v>
      </c>
      <c r="J62" s="65">
        <v>0</v>
      </c>
      <c r="K62" s="65">
        <v>7587.4829250000003</v>
      </c>
      <c r="L62" s="66">
        <v>0</v>
      </c>
      <c r="M62" s="66">
        <v>1.2999999999999999E-2</v>
      </c>
      <c r="N62" s="66">
        <v>6.7999999999999996E-3</v>
      </c>
    </row>
    <row r="63" spans="1:14">
      <c r="A63" t="s">
        <v>422</v>
      </c>
      <c r="B63" t="s">
        <v>423</v>
      </c>
      <c r="C63" t="s">
        <v>122</v>
      </c>
      <c r="D63" t="s">
        <v>387</v>
      </c>
      <c r="E63" t="s">
        <v>424</v>
      </c>
      <c r="F63" t="s">
        <v>425</v>
      </c>
      <c r="G63" t="s">
        <v>200</v>
      </c>
      <c r="H63" s="65">
        <v>86500</v>
      </c>
      <c r="I63" s="65">
        <v>21900</v>
      </c>
      <c r="J63" s="65">
        <v>0</v>
      </c>
      <c r="K63" s="65">
        <v>7209.8960999999999</v>
      </c>
      <c r="L63" s="66">
        <v>2.0000000000000001E-4</v>
      </c>
      <c r="M63" s="66">
        <v>1.23E-2</v>
      </c>
      <c r="N63" s="66">
        <v>6.4999999999999997E-3</v>
      </c>
    </row>
    <row r="64" spans="1:14">
      <c r="A64" t="s">
        <v>426</v>
      </c>
      <c r="B64" t="s">
        <v>427</v>
      </c>
      <c r="C64" t="s">
        <v>122</v>
      </c>
      <c r="D64" t="s">
        <v>387</v>
      </c>
      <c r="E64" t="s">
        <v>428</v>
      </c>
      <c r="F64" t="s">
        <v>429</v>
      </c>
      <c r="G64" t="s">
        <v>199</v>
      </c>
      <c r="H64" s="65">
        <v>59348</v>
      </c>
      <c r="I64" s="65">
        <v>11522</v>
      </c>
      <c r="J64" s="65">
        <v>0</v>
      </c>
      <c r="K64" s="65">
        <v>24152.086409920001</v>
      </c>
      <c r="L64" s="66">
        <v>0</v>
      </c>
      <c r="M64" s="66">
        <v>4.1300000000000003E-2</v>
      </c>
      <c r="N64" s="66">
        <v>2.1700000000000001E-2</v>
      </c>
    </row>
    <row r="65" spans="1:14">
      <c r="A65" t="s">
        <v>430</v>
      </c>
      <c r="B65" t="s">
        <v>431</v>
      </c>
      <c r="C65" t="s">
        <v>386</v>
      </c>
      <c r="D65" t="s">
        <v>387</v>
      </c>
      <c r="E65" t="s">
        <v>432</v>
      </c>
      <c r="F65" t="s">
        <v>433</v>
      </c>
      <c r="G65" t="s">
        <v>105</v>
      </c>
      <c r="H65" s="65">
        <v>27825</v>
      </c>
      <c r="I65" s="65">
        <v>7293</v>
      </c>
      <c r="J65" s="65">
        <v>0</v>
      </c>
      <c r="K65" s="65">
        <v>6615.443835</v>
      </c>
      <c r="L65" s="66">
        <v>0</v>
      </c>
      <c r="M65" s="66">
        <v>1.1299999999999999E-2</v>
      </c>
      <c r="N65" s="66">
        <v>5.8999999999999999E-3</v>
      </c>
    </row>
    <row r="66" spans="1:14">
      <c r="A66" t="s">
        <v>434</v>
      </c>
      <c r="B66" t="s">
        <v>435</v>
      </c>
      <c r="C66" t="s">
        <v>99</v>
      </c>
      <c r="D66" t="s">
        <v>387</v>
      </c>
      <c r="E66" t="s">
        <v>436</v>
      </c>
      <c r="F66" t="s">
        <v>437</v>
      </c>
      <c r="G66" t="s">
        <v>105</v>
      </c>
      <c r="H66" s="65">
        <v>7740</v>
      </c>
      <c r="I66" s="65">
        <v>34771</v>
      </c>
      <c r="J66" s="65">
        <v>0</v>
      </c>
      <c r="K66" s="65">
        <v>8773.557804</v>
      </c>
      <c r="L66" s="66">
        <v>0</v>
      </c>
      <c r="M66" s="66">
        <v>1.4999999999999999E-2</v>
      </c>
      <c r="N66" s="66">
        <v>7.9000000000000008E-3</v>
      </c>
    </row>
    <row r="67" spans="1:14">
      <c r="A67" t="s">
        <v>438</v>
      </c>
      <c r="B67" t="s">
        <v>439</v>
      </c>
      <c r="C67" t="s">
        <v>440</v>
      </c>
      <c r="D67" t="s">
        <v>387</v>
      </c>
      <c r="E67" t="s">
        <v>441</v>
      </c>
      <c r="F67" t="s">
        <v>437</v>
      </c>
      <c r="G67" t="s">
        <v>105</v>
      </c>
      <c r="H67" s="65">
        <v>4990</v>
      </c>
      <c r="I67" s="65">
        <v>178350</v>
      </c>
      <c r="J67" s="65">
        <v>0</v>
      </c>
      <c r="K67" s="65">
        <v>29012.907899999998</v>
      </c>
      <c r="L67" s="66">
        <v>0</v>
      </c>
      <c r="M67" s="66">
        <v>4.9700000000000001E-2</v>
      </c>
      <c r="N67" s="66">
        <v>2.5999999999999999E-2</v>
      </c>
    </row>
    <row r="68" spans="1:14">
      <c r="A68" t="s">
        <v>442</v>
      </c>
      <c r="B68" t="s">
        <v>443</v>
      </c>
      <c r="C68" t="s">
        <v>392</v>
      </c>
      <c r="D68" t="s">
        <v>387</v>
      </c>
      <c r="E68" t="s">
        <v>444</v>
      </c>
      <c r="F68" t="s">
        <v>445</v>
      </c>
      <c r="G68" t="s">
        <v>105</v>
      </c>
      <c r="H68" s="65">
        <v>8586</v>
      </c>
      <c r="I68" s="65">
        <v>199</v>
      </c>
      <c r="J68" s="65">
        <v>0</v>
      </c>
      <c r="K68" s="65">
        <v>55.700816400000001</v>
      </c>
      <c r="L68" s="66">
        <v>1E-4</v>
      </c>
      <c r="M68" s="66">
        <v>1E-4</v>
      </c>
      <c r="N68" s="66">
        <v>0</v>
      </c>
    </row>
    <row r="69" spans="1:14">
      <c r="A69" t="s">
        <v>446</v>
      </c>
      <c r="B69" t="s">
        <v>447</v>
      </c>
      <c r="C69" t="s">
        <v>386</v>
      </c>
      <c r="D69" t="s">
        <v>387</v>
      </c>
      <c r="E69" t="s">
        <v>448</v>
      </c>
      <c r="F69" t="s">
        <v>445</v>
      </c>
      <c r="G69" t="s">
        <v>105</v>
      </c>
      <c r="H69" s="65">
        <v>87000</v>
      </c>
      <c r="I69" s="65">
        <v>3916</v>
      </c>
      <c r="J69" s="65">
        <v>0</v>
      </c>
      <c r="K69" s="65">
        <v>11106.5592</v>
      </c>
      <c r="L69" s="66">
        <v>0</v>
      </c>
      <c r="M69" s="66">
        <v>1.9E-2</v>
      </c>
      <c r="N69" s="66">
        <v>0.01</v>
      </c>
    </row>
    <row r="70" spans="1:14">
      <c r="A70" t="s">
        <v>449</v>
      </c>
      <c r="B70" t="s">
        <v>450</v>
      </c>
      <c r="C70" t="s">
        <v>451</v>
      </c>
      <c r="D70" t="s">
        <v>387</v>
      </c>
      <c r="E70" t="s">
        <v>452</v>
      </c>
      <c r="F70" t="s">
        <v>445</v>
      </c>
      <c r="G70" t="s">
        <v>199</v>
      </c>
      <c r="H70" s="65">
        <v>8385</v>
      </c>
      <c r="I70" s="65">
        <v>34855</v>
      </c>
      <c r="J70" s="65">
        <v>0</v>
      </c>
      <c r="K70" s="65">
        <v>10322.594061</v>
      </c>
      <c r="L70" s="66">
        <v>0</v>
      </c>
      <c r="M70" s="66">
        <v>1.77E-2</v>
      </c>
      <c r="N70" s="66">
        <v>9.2999999999999992E-3</v>
      </c>
    </row>
    <row r="71" spans="1:14">
      <c r="A71" t="s">
        <v>453</v>
      </c>
      <c r="B71" t="s">
        <v>454</v>
      </c>
      <c r="C71" t="s">
        <v>386</v>
      </c>
      <c r="D71" t="s">
        <v>387</v>
      </c>
      <c r="E71" t="s">
        <v>455</v>
      </c>
      <c r="F71" t="s">
        <v>456</v>
      </c>
      <c r="G71" t="s">
        <v>105</v>
      </c>
      <c r="H71" s="65">
        <v>15300</v>
      </c>
      <c r="I71" s="65">
        <v>16194</v>
      </c>
      <c r="J71" s="65">
        <v>0</v>
      </c>
      <c r="K71" s="65">
        <v>8077.2433199999996</v>
      </c>
      <c r="L71" s="66">
        <v>5.9999999999999995E-4</v>
      </c>
      <c r="M71" s="66">
        <v>1.38E-2</v>
      </c>
      <c r="N71" s="66">
        <v>7.1999999999999998E-3</v>
      </c>
    </row>
    <row r="72" spans="1:14">
      <c r="A72" t="s">
        <v>457</v>
      </c>
      <c r="B72" t="s">
        <v>458</v>
      </c>
      <c r="C72" t="s">
        <v>386</v>
      </c>
      <c r="D72" t="s">
        <v>387</v>
      </c>
      <c r="E72" t="s">
        <v>459</v>
      </c>
      <c r="F72" t="s">
        <v>456</v>
      </c>
      <c r="G72" t="s">
        <v>105</v>
      </c>
      <c r="H72" s="65">
        <v>18370</v>
      </c>
      <c r="I72" s="65">
        <v>13048</v>
      </c>
      <c r="J72" s="65">
        <v>63.131259999999997</v>
      </c>
      <c r="K72" s="65">
        <v>7877.0826360000001</v>
      </c>
      <c r="L72" s="66">
        <v>1E-4</v>
      </c>
      <c r="M72" s="66">
        <v>1.35E-2</v>
      </c>
      <c r="N72" s="66">
        <v>7.1000000000000004E-3</v>
      </c>
    </row>
    <row r="73" spans="1:14">
      <c r="A73" t="s">
        <v>460</v>
      </c>
      <c r="B73" t="s">
        <v>461</v>
      </c>
      <c r="C73" t="s">
        <v>122</v>
      </c>
      <c r="D73" t="s">
        <v>387</v>
      </c>
      <c r="E73" t="s">
        <v>462</v>
      </c>
      <c r="F73" t="s">
        <v>463</v>
      </c>
      <c r="G73" t="s">
        <v>109</v>
      </c>
      <c r="H73" s="65">
        <v>63650</v>
      </c>
      <c r="I73" s="65">
        <v>3382</v>
      </c>
      <c r="J73" s="65">
        <v>0</v>
      </c>
      <c r="K73" s="65">
        <v>8341.0610964000007</v>
      </c>
      <c r="L73" s="66">
        <v>0</v>
      </c>
      <c r="M73" s="66">
        <v>1.43E-2</v>
      </c>
      <c r="N73" s="66">
        <v>7.4999999999999997E-3</v>
      </c>
    </row>
    <row r="74" spans="1:14">
      <c r="A74" t="s">
        <v>464</v>
      </c>
      <c r="B74" t="s">
        <v>465</v>
      </c>
      <c r="C74" t="s">
        <v>386</v>
      </c>
      <c r="D74" t="s">
        <v>387</v>
      </c>
      <c r="E74" t="s">
        <v>466</v>
      </c>
      <c r="F74" t="s">
        <v>463</v>
      </c>
      <c r="G74" t="s">
        <v>105</v>
      </c>
      <c r="H74" s="65">
        <v>97950</v>
      </c>
      <c r="I74" s="65">
        <v>12016</v>
      </c>
      <c r="J74" s="65">
        <v>87.523520000000005</v>
      </c>
      <c r="K74" s="65">
        <v>38456.654240000003</v>
      </c>
      <c r="L74" s="66">
        <v>0</v>
      </c>
      <c r="M74" s="66">
        <v>6.5799999999999997E-2</v>
      </c>
      <c r="N74" s="66">
        <v>3.4500000000000003E-2</v>
      </c>
    </row>
    <row r="75" spans="1:14">
      <c r="A75" t="s">
        <v>467</v>
      </c>
      <c r="B75" t="s">
        <v>468</v>
      </c>
      <c r="C75" t="s">
        <v>392</v>
      </c>
      <c r="D75" t="s">
        <v>387</v>
      </c>
      <c r="E75" t="s">
        <v>469</v>
      </c>
      <c r="F75" t="s">
        <v>389</v>
      </c>
      <c r="G75" t="s">
        <v>105</v>
      </c>
      <c r="H75" s="65">
        <v>13600</v>
      </c>
      <c r="I75" s="65">
        <v>9544</v>
      </c>
      <c r="J75" s="65">
        <v>0</v>
      </c>
      <c r="K75" s="65">
        <v>4231.4278400000003</v>
      </c>
      <c r="L75" s="66">
        <v>0</v>
      </c>
      <c r="M75" s="66">
        <v>7.1999999999999998E-3</v>
      </c>
      <c r="N75" s="66">
        <v>3.8E-3</v>
      </c>
    </row>
    <row r="76" spans="1:14">
      <c r="A76" t="s">
        <v>470</v>
      </c>
      <c r="B76" t="s">
        <v>471</v>
      </c>
      <c r="C76" t="s">
        <v>386</v>
      </c>
      <c r="D76" t="s">
        <v>387</v>
      </c>
      <c r="E76" t="s">
        <v>472</v>
      </c>
      <c r="F76" t="s">
        <v>389</v>
      </c>
      <c r="G76" t="s">
        <v>105</v>
      </c>
      <c r="H76" s="65">
        <v>32300</v>
      </c>
      <c r="I76" s="65">
        <v>22678</v>
      </c>
      <c r="J76" s="65">
        <v>0</v>
      </c>
      <c r="K76" s="65">
        <v>23879.480439999999</v>
      </c>
      <c r="L76" s="66">
        <v>0</v>
      </c>
      <c r="M76" s="66">
        <v>4.0899999999999999E-2</v>
      </c>
      <c r="N76" s="66">
        <v>2.1399999999999999E-2</v>
      </c>
    </row>
    <row r="77" spans="1:14">
      <c r="A77" t="s">
        <v>473</v>
      </c>
      <c r="B77" t="s">
        <v>474</v>
      </c>
      <c r="C77" t="s">
        <v>386</v>
      </c>
      <c r="D77" t="s">
        <v>387</v>
      </c>
      <c r="E77" t="s">
        <v>475</v>
      </c>
      <c r="F77" t="s">
        <v>389</v>
      </c>
      <c r="G77" t="s">
        <v>105</v>
      </c>
      <c r="H77" s="65">
        <v>1752</v>
      </c>
      <c r="I77" s="65">
        <v>344016</v>
      </c>
      <c r="J77" s="65">
        <v>0</v>
      </c>
      <c r="K77" s="65">
        <v>19648.542643199999</v>
      </c>
      <c r="L77" s="66">
        <v>0</v>
      </c>
      <c r="M77" s="66">
        <v>3.3599999999999998E-2</v>
      </c>
      <c r="N77" s="66">
        <v>1.7600000000000001E-2</v>
      </c>
    </row>
    <row r="78" spans="1:14">
      <c r="A78" t="s">
        <v>476</v>
      </c>
      <c r="B78" t="s">
        <v>477</v>
      </c>
      <c r="C78" t="s">
        <v>386</v>
      </c>
      <c r="D78" t="s">
        <v>387</v>
      </c>
      <c r="E78" t="s">
        <v>478</v>
      </c>
      <c r="F78" t="s">
        <v>389</v>
      </c>
      <c r="G78" t="s">
        <v>105</v>
      </c>
      <c r="H78" s="65">
        <v>8725</v>
      </c>
      <c r="I78" s="65">
        <v>14383</v>
      </c>
      <c r="J78" s="65">
        <v>0</v>
      </c>
      <c r="K78" s="65">
        <v>4091.028605</v>
      </c>
      <c r="L78" s="66">
        <v>0</v>
      </c>
      <c r="M78" s="66">
        <v>7.0000000000000001E-3</v>
      </c>
      <c r="N78" s="66">
        <v>3.7000000000000002E-3</v>
      </c>
    </row>
    <row r="79" spans="1:14">
      <c r="A79" t="s">
        <v>479</v>
      </c>
      <c r="B79" t="s">
        <v>480</v>
      </c>
      <c r="C79" t="s">
        <v>386</v>
      </c>
      <c r="D79" t="s">
        <v>387</v>
      </c>
      <c r="E79" t="s">
        <v>481</v>
      </c>
      <c r="F79" t="s">
        <v>389</v>
      </c>
      <c r="G79" t="s">
        <v>105</v>
      </c>
      <c r="H79" s="65">
        <v>43500</v>
      </c>
      <c r="I79" s="65">
        <v>27090</v>
      </c>
      <c r="J79" s="65">
        <v>0</v>
      </c>
      <c r="K79" s="65">
        <v>38416.328999999998</v>
      </c>
      <c r="L79" s="66">
        <v>0</v>
      </c>
      <c r="M79" s="66">
        <v>6.5799999999999997E-2</v>
      </c>
      <c r="N79" s="66">
        <v>3.44E-2</v>
      </c>
    </row>
    <row r="80" spans="1:14">
      <c r="A80" t="s">
        <v>482</v>
      </c>
      <c r="B80" t="s">
        <v>483</v>
      </c>
      <c r="C80" t="s">
        <v>122</v>
      </c>
      <c r="D80" t="s">
        <v>387</v>
      </c>
      <c r="E80" t="s">
        <v>484</v>
      </c>
      <c r="F80" t="s">
        <v>389</v>
      </c>
      <c r="G80" t="s">
        <v>201</v>
      </c>
      <c r="H80" s="65">
        <v>2450</v>
      </c>
      <c r="I80" s="65">
        <v>6462000</v>
      </c>
      <c r="J80" s="65">
        <v>0</v>
      </c>
      <c r="K80" s="65">
        <v>4670.0938619999997</v>
      </c>
      <c r="L80" s="66">
        <v>0</v>
      </c>
      <c r="M80" s="66">
        <v>8.0000000000000002E-3</v>
      </c>
      <c r="N80" s="66">
        <v>4.1999999999999997E-3</v>
      </c>
    </row>
    <row r="81" spans="1:14">
      <c r="A81" t="s">
        <v>485</v>
      </c>
      <c r="B81" t="s">
        <v>486</v>
      </c>
      <c r="C81" t="s">
        <v>386</v>
      </c>
      <c r="D81" t="s">
        <v>387</v>
      </c>
      <c r="E81" t="s">
        <v>487</v>
      </c>
      <c r="F81" t="s">
        <v>389</v>
      </c>
      <c r="G81" t="s">
        <v>105</v>
      </c>
      <c r="H81" s="65">
        <v>13000</v>
      </c>
      <c r="I81" s="65">
        <v>37105</v>
      </c>
      <c r="J81" s="65">
        <v>0</v>
      </c>
      <c r="K81" s="65">
        <v>15725.099</v>
      </c>
      <c r="L81" s="66">
        <v>1E-4</v>
      </c>
      <c r="M81" s="66">
        <v>2.69E-2</v>
      </c>
      <c r="N81" s="66">
        <v>1.41E-2</v>
      </c>
    </row>
    <row r="82" spans="1:14">
      <c r="A82" t="s">
        <v>488</v>
      </c>
      <c r="B82" t="s">
        <v>489</v>
      </c>
      <c r="C82" t="s">
        <v>392</v>
      </c>
      <c r="D82" t="s">
        <v>387</v>
      </c>
      <c r="E82" t="s">
        <v>490</v>
      </c>
      <c r="F82" t="s">
        <v>389</v>
      </c>
      <c r="G82" t="s">
        <v>105</v>
      </c>
      <c r="H82" s="65">
        <v>3251</v>
      </c>
      <c r="I82" s="65">
        <v>17702</v>
      </c>
      <c r="J82" s="65">
        <v>0</v>
      </c>
      <c r="K82" s="65">
        <v>1876.1039851999999</v>
      </c>
      <c r="L82" s="66">
        <v>0</v>
      </c>
      <c r="M82" s="66">
        <v>3.2000000000000002E-3</v>
      </c>
      <c r="N82" s="66">
        <v>1.6999999999999999E-3</v>
      </c>
    </row>
    <row r="83" spans="1:14">
      <c r="A83" t="s">
        <v>491</v>
      </c>
      <c r="B83" t="s">
        <v>492</v>
      </c>
      <c r="C83" t="s">
        <v>386</v>
      </c>
      <c r="D83" t="s">
        <v>387</v>
      </c>
      <c r="E83" t="s">
        <v>493</v>
      </c>
      <c r="F83" t="s">
        <v>389</v>
      </c>
      <c r="G83" t="s">
        <v>202</v>
      </c>
      <c r="H83" s="65">
        <v>38725</v>
      </c>
      <c r="I83" s="65">
        <v>58400</v>
      </c>
      <c r="J83" s="65">
        <v>0</v>
      </c>
      <c r="K83" s="65">
        <v>9493.9449199999999</v>
      </c>
      <c r="L83" s="66">
        <v>0</v>
      </c>
      <c r="M83" s="66">
        <v>1.6299999999999999E-2</v>
      </c>
      <c r="N83" s="66">
        <v>8.5000000000000006E-3</v>
      </c>
    </row>
    <row r="84" spans="1:14">
      <c r="A84" t="s">
        <v>494</v>
      </c>
      <c r="B84" t="s">
        <v>495</v>
      </c>
      <c r="C84" t="s">
        <v>386</v>
      </c>
      <c r="D84" t="s">
        <v>387</v>
      </c>
      <c r="E84" t="s">
        <v>496</v>
      </c>
      <c r="F84" t="s">
        <v>497</v>
      </c>
      <c r="G84" t="s">
        <v>105</v>
      </c>
      <c r="H84" s="65">
        <v>65250</v>
      </c>
      <c r="I84" s="65">
        <v>13696</v>
      </c>
      <c r="J84" s="65">
        <v>0</v>
      </c>
      <c r="K84" s="65">
        <v>29133.446400000001</v>
      </c>
      <c r="L84" s="66">
        <v>0</v>
      </c>
      <c r="M84" s="66">
        <v>4.99E-2</v>
      </c>
      <c r="N84" s="66">
        <v>2.6100000000000002E-2</v>
      </c>
    </row>
    <row r="85" spans="1:14">
      <c r="A85" t="s">
        <v>498</v>
      </c>
      <c r="B85" t="s">
        <v>499</v>
      </c>
      <c r="C85" t="s">
        <v>386</v>
      </c>
      <c r="D85" t="s">
        <v>387</v>
      </c>
      <c r="E85" t="s">
        <v>500</v>
      </c>
      <c r="F85" t="s">
        <v>497</v>
      </c>
      <c r="G85" t="s">
        <v>105</v>
      </c>
      <c r="H85" s="65">
        <v>9550</v>
      </c>
      <c r="I85" s="65">
        <v>20390</v>
      </c>
      <c r="J85" s="65">
        <v>0</v>
      </c>
      <c r="K85" s="65">
        <v>6348.0186999999996</v>
      </c>
      <c r="L85" s="66">
        <v>0</v>
      </c>
      <c r="M85" s="66">
        <v>1.09E-2</v>
      </c>
      <c r="N85" s="66">
        <v>5.7000000000000002E-3</v>
      </c>
    </row>
    <row r="86" spans="1:14">
      <c r="A86" t="s">
        <v>501</v>
      </c>
      <c r="B86" t="s">
        <v>502</v>
      </c>
      <c r="C86" t="s">
        <v>386</v>
      </c>
      <c r="D86" t="s">
        <v>387</v>
      </c>
      <c r="E86" t="s">
        <v>503</v>
      </c>
      <c r="F86" t="s">
        <v>497</v>
      </c>
      <c r="G86" t="s">
        <v>105</v>
      </c>
      <c r="H86" s="65">
        <v>17250</v>
      </c>
      <c r="I86" s="65">
        <v>23819</v>
      </c>
      <c r="J86" s="65">
        <v>0</v>
      </c>
      <c r="K86" s="65">
        <v>13394.61465</v>
      </c>
      <c r="L86" s="66">
        <v>1E-4</v>
      </c>
      <c r="M86" s="66">
        <v>2.29E-2</v>
      </c>
      <c r="N86" s="66">
        <v>1.2E-2</v>
      </c>
    </row>
    <row r="87" spans="1:14">
      <c r="A87" t="s">
        <v>504</v>
      </c>
      <c r="B87" t="s">
        <v>505</v>
      </c>
      <c r="C87" t="s">
        <v>386</v>
      </c>
      <c r="D87" t="s">
        <v>387</v>
      </c>
      <c r="E87" t="s">
        <v>506</v>
      </c>
      <c r="F87" t="s">
        <v>497</v>
      </c>
      <c r="G87" t="s">
        <v>105</v>
      </c>
      <c r="H87" s="65">
        <v>2171</v>
      </c>
      <c r="I87" s="65">
        <v>250632</v>
      </c>
      <c r="J87" s="65">
        <v>0</v>
      </c>
      <c r="K87" s="65">
        <v>17738.379547199998</v>
      </c>
      <c r="L87" s="66">
        <v>0</v>
      </c>
      <c r="M87" s="66">
        <v>3.04E-2</v>
      </c>
      <c r="N87" s="66">
        <v>1.5900000000000001E-2</v>
      </c>
    </row>
    <row r="88" spans="1:14">
      <c r="A88" t="s">
        <v>507</v>
      </c>
      <c r="B88" t="s">
        <v>508</v>
      </c>
      <c r="C88" t="s">
        <v>386</v>
      </c>
      <c r="D88" t="s">
        <v>387</v>
      </c>
      <c r="E88" t="s">
        <v>509</v>
      </c>
      <c r="F88" t="s">
        <v>497</v>
      </c>
      <c r="G88" t="s">
        <v>105</v>
      </c>
      <c r="H88" s="65">
        <v>26375</v>
      </c>
      <c r="I88" s="65">
        <v>9722</v>
      </c>
      <c r="J88" s="65">
        <v>0</v>
      </c>
      <c r="K88" s="65">
        <v>8359.2186500000007</v>
      </c>
      <c r="L88" s="66">
        <v>0</v>
      </c>
      <c r="M88" s="66">
        <v>1.43E-2</v>
      </c>
      <c r="N88" s="66">
        <v>7.4999999999999997E-3</v>
      </c>
    </row>
    <row r="89" spans="1:14">
      <c r="A89" t="s">
        <v>510</v>
      </c>
      <c r="B89" t="s">
        <v>511</v>
      </c>
      <c r="C89" t="s">
        <v>122</v>
      </c>
      <c r="D89" t="s">
        <v>387</v>
      </c>
      <c r="E89" t="s">
        <v>512</v>
      </c>
      <c r="F89" t="s">
        <v>513</v>
      </c>
      <c r="G89" t="s">
        <v>105</v>
      </c>
      <c r="H89" s="65">
        <v>81000</v>
      </c>
      <c r="I89" s="65">
        <v>1548</v>
      </c>
      <c r="J89" s="65">
        <v>0</v>
      </c>
      <c r="K89" s="65">
        <v>4087.6487999999999</v>
      </c>
      <c r="L89" s="66">
        <v>1E-4</v>
      </c>
      <c r="M89" s="66">
        <v>7.0000000000000001E-3</v>
      </c>
      <c r="N89" s="66">
        <v>3.7000000000000002E-3</v>
      </c>
    </row>
    <row r="90" spans="1:14">
      <c r="A90" t="s">
        <v>514</v>
      </c>
      <c r="B90" t="s">
        <v>515</v>
      </c>
      <c r="C90" t="s">
        <v>440</v>
      </c>
      <c r="D90" t="s">
        <v>387</v>
      </c>
      <c r="E90" t="s">
        <v>516</v>
      </c>
      <c r="F90" t="s">
        <v>379</v>
      </c>
      <c r="G90" t="s">
        <v>109</v>
      </c>
      <c r="H90" s="65">
        <v>34475</v>
      </c>
      <c r="I90" s="65">
        <v>5736</v>
      </c>
      <c r="J90" s="65">
        <v>0</v>
      </c>
      <c r="K90" s="65">
        <v>7662.3627527999997</v>
      </c>
      <c r="L90" s="66">
        <v>0</v>
      </c>
      <c r="M90" s="66">
        <v>1.3100000000000001E-2</v>
      </c>
      <c r="N90" s="66">
        <v>6.8999999999999999E-3</v>
      </c>
    </row>
    <row r="91" spans="1:14">
      <c r="A91" s="79" t="s">
        <v>232</v>
      </c>
      <c r="D91" s="14"/>
      <c r="E91" s="14"/>
      <c r="F91" s="14"/>
    </row>
    <row r="92" spans="1:14">
      <c r="A92" s="79" t="s">
        <v>254</v>
      </c>
      <c r="D92" s="14"/>
      <c r="E92" s="14"/>
      <c r="F92" s="14"/>
    </row>
    <row r="93" spans="1:14">
      <c r="A93" s="79" t="s">
        <v>255</v>
      </c>
      <c r="D93" s="14"/>
      <c r="E93" s="14"/>
      <c r="F93" s="14"/>
    </row>
    <row r="94" spans="1:14">
      <c r="A94" s="79" t="s">
        <v>256</v>
      </c>
      <c r="D94" s="14"/>
      <c r="E94" s="14"/>
      <c r="F94" s="14"/>
    </row>
    <row r="95" spans="1:14">
      <c r="A95" s="79" t="s">
        <v>257</v>
      </c>
      <c r="D95" s="14"/>
      <c r="E95" s="14"/>
      <c r="F95" s="14"/>
    </row>
    <row r="96" spans="1:14" hidden="1">
      <c r="D96" s="14"/>
      <c r="E96" s="14"/>
      <c r="F96" s="14"/>
    </row>
    <row r="97" spans="4:6" hidden="1">
      <c r="D97" s="14"/>
      <c r="E97" s="14"/>
      <c r="F97" s="14"/>
    </row>
    <row r="98" spans="4:6" hidden="1">
      <c r="D98" s="14"/>
      <c r="E98" s="14"/>
      <c r="F98" s="14"/>
    </row>
    <row r="99" spans="4:6" hidden="1">
      <c r="D99" s="14"/>
      <c r="E99" s="14"/>
      <c r="F99" s="14"/>
    </row>
    <row r="100" spans="4:6" hidden="1">
      <c r="D100" s="14"/>
      <c r="E100" s="14"/>
      <c r="F100" s="14"/>
    </row>
    <row r="101" spans="4:6" hidden="1">
      <c r="D101" s="14"/>
      <c r="E101" s="14"/>
      <c r="F101" s="14"/>
    </row>
    <row r="102" spans="4:6" hidden="1">
      <c r="D102" s="14"/>
      <c r="E102" s="14"/>
      <c r="F102" s="14"/>
    </row>
    <row r="103" spans="4:6" hidden="1">
      <c r="D103" s="14"/>
      <c r="E103" s="14"/>
      <c r="F103" s="14"/>
    </row>
    <row r="104" spans="4:6" hidden="1">
      <c r="D104" s="14"/>
      <c r="E104" s="14"/>
      <c r="F104" s="14"/>
    </row>
    <row r="105" spans="4:6" hidden="1">
      <c r="D105" s="14"/>
      <c r="E105" s="14"/>
      <c r="F105" s="14"/>
    </row>
    <row r="106" spans="4:6" hidden="1">
      <c r="D106" s="14"/>
      <c r="E106" s="14"/>
      <c r="F106" s="14"/>
    </row>
    <row r="107" spans="4:6" hidden="1">
      <c r="D107" s="14"/>
      <c r="E107" s="14"/>
      <c r="F107" s="14"/>
    </row>
    <row r="108" spans="4:6" hidden="1">
      <c r="D108" s="14"/>
      <c r="E108" s="14"/>
      <c r="F108" s="14"/>
    </row>
    <row r="109" spans="4:6" hidden="1">
      <c r="D109" s="14"/>
      <c r="E109" s="14"/>
      <c r="F109" s="14"/>
    </row>
    <row r="110" spans="4:6" hidden="1">
      <c r="D110" s="14"/>
      <c r="E110" s="14"/>
      <c r="F110" s="14"/>
    </row>
    <row r="111" spans="4:6" hidden="1">
      <c r="D111" s="14"/>
      <c r="E111" s="14"/>
      <c r="F111" s="14"/>
    </row>
    <row r="112" spans="4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A248" s="14"/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6"/>
      <c r="D250" s="14"/>
      <c r="E250" s="14"/>
      <c r="F250" s="14"/>
    </row>
    <row r="251" spans="1:6" hidden="1"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A269" s="14"/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6"/>
      <c r="D271" s="14"/>
      <c r="E271" s="14"/>
      <c r="F271" s="14"/>
    </row>
    <row r="272" spans="1:6" hidden="1"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1:6" hidden="1">
      <c r="D321" s="14"/>
      <c r="E321" s="14"/>
      <c r="F321" s="14"/>
    </row>
    <row r="322" spans="1:6" hidden="1">
      <c r="D322" s="14"/>
      <c r="E322" s="14"/>
      <c r="F322" s="14"/>
    </row>
    <row r="323" spans="1:6" hidden="1">
      <c r="D323" s="14"/>
      <c r="E323" s="14"/>
      <c r="F323" s="14"/>
    </row>
    <row r="324" spans="1:6" hidden="1">
      <c r="D324" s="14"/>
      <c r="E324" s="14"/>
      <c r="F324" s="14"/>
    </row>
    <row r="325" spans="1:6" hidden="1">
      <c r="D325" s="14"/>
      <c r="E325" s="14"/>
      <c r="F325" s="14"/>
    </row>
    <row r="326" spans="1:6" hidden="1">
      <c r="D326" s="14"/>
      <c r="E326" s="14"/>
      <c r="F326" s="14"/>
    </row>
    <row r="327" spans="1:6" hidden="1">
      <c r="D327" s="14"/>
      <c r="E327" s="14"/>
      <c r="F327" s="14"/>
    </row>
    <row r="328" spans="1:6" hidden="1">
      <c r="D328" s="14"/>
      <c r="E328" s="14"/>
      <c r="F328" s="14"/>
    </row>
    <row r="329" spans="1:6" hidden="1">
      <c r="D329" s="14"/>
      <c r="E329" s="14"/>
      <c r="F329" s="14"/>
    </row>
    <row r="330" spans="1:6" hidden="1">
      <c r="D330" s="14"/>
      <c r="E330" s="14"/>
      <c r="F330" s="14"/>
    </row>
    <row r="331" spans="1:6" hidden="1">
      <c r="D331" s="14"/>
      <c r="E331" s="14"/>
      <c r="F331" s="14"/>
    </row>
    <row r="332" spans="1:6" hidden="1">
      <c r="D332" s="14"/>
      <c r="E332" s="14"/>
      <c r="F332" s="14"/>
    </row>
    <row r="333" spans="1:6" hidden="1">
      <c r="D333" s="14"/>
      <c r="E333" s="14"/>
      <c r="F333" s="14"/>
    </row>
    <row r="334" spans="1:6" hidden="1">
      <c r="D334" s="14"/>
      <c r="E334" s="14"/>
      <c r="F334" s="14"/>
    </row>
    <row r="335" spans="1:6" hidden="1">
      <c r="D335" s="14"/>
      <c r="E335" s="14"/>
      <c r="F335" s="14"/>
    </row>
    <row r="336" spans="1:6" hidden="1">
      <c r="A336" s="14"/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6"/>
    </row>
    <row r="339" spans="1:6" hidden="1"/>
  </sheetData>
  <dataValidations count="4">
    <dataValidation allowBlank="1" showInputMessage="1" showErrorMessage="1" sqref="J8"/>
    <dataValidation type="list" allowBlank="1" showInputMessage="1" showErrorMessage="1" sqref="F11:F338">
      <formula1>$BG$5:$BG$10</formula1>
    </dataValidation>
    <dataValidation type="list" allowBlank="1" showInputMessage="1" showErrorMessage="1" sqref="G11:G332">
      <formula1>$BI$5:$BI$10</formula1>
    </dataValidation>
    <dataValidation type="list" allowBlank="1" showInputMessage="1" showErrorMessage="1" sqref="D11:D332">
      <formula1>$BE$5:$BE$10</formula1>
    </dataValidation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topLeftCell="A13" workbookViewId="0">
      <selection activeCell="A7" sqref="A7"/>
    </sheetView>
  </sheetViews>
  <sheetFormatPr defaultColWidth="0" defaultRowHeight="18" zeroHeight="1"/>
  <cols>
    <col min="1" max="1" width="44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 customWidth="1"/>
    <col min="15" max="15" width="6.7109375" style="14" hidden="1" customWidth="1"/>
    <col min="16" max="16" width="7.7109375" style="14" hidden="1" customWidth="1"/>
    <col min="17" max="17" width="7.140625" style="14" hidden="1" customWidth="1"/>
    <col min="18" max="18" width="6" style="14" hidden="1" customWidth="1"/>
    <col min="19" max="19" width="7.85546875" style="14" hidden="1" customWidth="1"/>
    <col min="20" max="20" width="8.140625" style="14" hidden="1" customWidth="1"/>
    <col min="21" max="21" width="6.28515625" style="14" hidden="1" customWidth="1"/>
    <col min="22" max="22" width="8" style="14" hidden="1" customWidth="1"/>
    <col min="23" max="23" width="8.7109375" style="14" hidden="1" customWidth="1"/>
    <col min="24" max="24" width="10" style="14" hidden="1" customWidth="1"/>
    <col min="25" max="25" width="9.5703125" style="14" hidden="1" customWidth="1"/>
    <col min="26" max="26" width="6.140625" style="14" hidden="1" customWidth="1"/>
    <col min="27" max="28" width="5.7109375" style="14" hidden="1" customWidth="1"/>
    <col min="29" max="29" width="6.85546875" style="14" hidden="1" customWidth="1"/>
    <col min="30" max="30" width="6.42578125" style="14" hidden="1" customWidth="1"/>
    <col min="31" max="31" width="6.7109375" style="14" hidden="1" customWidth="1"/>
    <col min="32" max="32" width="7.28515625" style="14" hidden="1" customWidth="1"/>
    <col min="33" max="44" width="5.7109375" style="14" hidden="1" customWidth="1"/>
    <col min="45" max="45" width="9.140625" style="14" hidden="1" customWidth="1"/>
    <col min="46" max="63" width="0" style="14" hidden="1" customWidth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</row>
    <row r="3" spans="1:62">
      <c r="A3" s="2" t="s">
        <v>2</v>
      </c>
      <c r="B3" t="s">
        <v>197</v>
      </c>
    </row>
    <row r="4" spans="1:62">
      <c r="A4" s="2" t="s">
        <v>3</v>
      </c>
    </row>
    <row r="5" spans="1:62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5"/>
      <c r="BJ5" s="16"/>
    </row>
    <row r="6" spans="1:62" ht="26.25" customHeight="1">
      <c r="A6" s="93" t="s">
        <v>193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87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2216450</v>
      </c>
      <c r="H10" s="7"/>
      <c r="I10" s="63">
        <v>57.140106400000001</v>
      </c>
      <c r="J10" s="63">
        <v>203660.38147640001</v>
      </c>
      <c r="K10" s="7"/>
      <c r="L10" s="64">
        <v>1</v>
      </c>
      <c r="M10" s="64">
        <v>0.18260000000000001</v>
      </c>
      <c r="N10" s="30"/>
      <c r="BG10" s="14"/>
      <c r="BH10" s="16"/>
      <c r="BJ10" s="14"/>
    </row>
    <row r="11" spans="1:62">
      <c r="A11" s="67" t="s">
        <v>203</v>
      </c>
      <c r="C11" s="14"/>
      <c r="D11" s="14"/>
      <c r="E11" s="14"/>
      <c r="F11" s="14"/>
      <c r="G11" s="69">
        <v>838000</v>
      </c>
      <c r="I11" s="69">
        <v>0</v>
      </c>
      <c r="J11" s="69">
        <v>54842.76</v>
      </c>
      <c r="L11" s="68">
        <v>0.26929999999999998</v>
      </c>
      <c r="M11" s="68">
        <v>4.9200000000000001E-2</v>
      </c>
    </row>
    <row r="12" spans="1:62">
      <c r="A12" s="67" t="s">
        <v>517</v>
      </c>
      <c r="C12" s="14"/>
      <c r="D12" s="14"/>
      <c r="E12" s="14"/>
      <c r="F12" s="14"/>
      <c r="G12" s="69">
        <v>0</v>
      </c>
      <c r="I12" s="69">
        <v>0</v>
      </c>
      <c r="J12" s="69">
        <v>0</v>
      </c>
      <c r="L12" s="68">
        <v>0</v>
      </c>
      <c r="M12" s="68">
        <v>0</v>
      </c>
    </row>
    <row r="13" spans="1:62">
      <c r="A13" t="s">
        <v>225</v>
      </c>
      <c r="B13" t="s">
        <v>225</v>
      </c>
      <c r="C13" s="14"/>
      <c r="D13" s="14"/>
      <c r="E13" t="s">
        <v>225</v>
      </c>
      <c r="F13" t="s">
        <v>225</v>
      </c>
      <c r="G13" s="65">
        <v>0</v>
      </c>
      <c r="H13" s="65">
        <v>0</v>
      </c>
      <c r="J13" s="65">
        <v>0</v>
      </c>
      <c r="K13" s="66">
        <v>0</v>
      </c>
      <c r="L13" s="66">
        <v>0</v>
      </c>
      <c r="M13" s="66">
        <v>0</v>
      </c>
    </row>
    <row r="14" spans="1:62">
      <c r="A14" s="67" t="s">
        <v>518</v>
      </c>
      <c r="C14" s="14"/>
      <c r="D14" s="14"/>
      <c r="E14" s="14"/>
      <c r="F14" s="14"/>
      <c r="G14" s="69">
        <v>838000</v>
      </c>
      <c r="I14" s="69">
        <v>0</v>
      </c>
      <c r="J14" s="69">
        <v>54842.76</v>
      </c>
      <c r="L14" s="68">
        <v>0.26929999999999998</v>
      </c>
      <c r="M14" s="68">
        <v>4.9200000000000001E-2</v>
      </c>
    </row>
    <row r="15" spans="1:62">
      <c r="A15" t="s">
        <v>519</v>
      </c>
      <c r="B15" t="s">
        <v>520</v>
      </c>
      <c r="C15" t="s">
        <v>99</v>
      </c>
      <c r="D15" t="s">
        <v>521</v>
      </c>
      <c r="E15" t="s">
        <v>522</v>
      </c>
      <c r="F15" t="s">
        <v>101</v>
      </c>
      <c r="G15" s="65">
        <v>754000</v>
      </c>
      <c r="H15" s="65">
        <v>5754</v>
      </c>
      <c r="I15" s="65">
        <v>0</v>
      </c>
      <c r="J15" s="65">
        <v>43385.16</v>
      </c>
      <c r="K15" s="66">
        <v>3.09E-2</v>
      </c>
      <c r="L15" s="66">
        <v>0.21299999999999999</v>
      </c>
      <c r="M15" s="66">
        <v>3.8899999999999997E-2</v>
      </c>
    </row>
    <row r="16" spans="1:62">
      <c r="A16" t="s">
        <v>523</v>
      </c>
      <c r="B16" t="s">
        <v>524</v>
      </c>
      <c r="C16" t="s">
        <v>99</v>
      </c>
      <c r="D16" t="s">
        <v>525</v>
      </c>
      <c r="E16" t="s">
        <v>522</v>
      </c>
      <c r="F16" t="s">
        <v>101</v>
      </c>
      <c r="G16" s="65">
        <v>84000</v>
      </c>
      <c r="H16" s="65">
        <v>13640</v>
      </c>
      <c r="I16" s="65">
        <v>0</v>
      </c>
      <c r="J16" s="65">
        <v>11457.6</v>
      </c>
      <c r="K16" s="66">
        <v>2.3999999999999998E-3</v>
      </c>
      <c r="L16" s="66">
        <v>5.6300000000000003E-2</v>
      </c>
      <c r="M16" s="66">
        <v>1.03E-2</v>
      </c>
    </row>
    <row r="17" spans="1:13">
      <c r="A17" s="67" t="s">
        <v>526</v>
      </c>
      <c r="C17" s="14"/>
      <c r="D17" s="14"/>
      <c r="E17" s="14"/>
      <c r="F17" s="14"/>
      <c r="G17" s="69">
        <v>0</v>
      </c>
      <c r="I17" s="69">
        <v>0</v>
      </c>
      <c r="J17" s="69">
        <v>0</v>
      </c>
      <c r="L17" s="68">
        <v>0</v>
      </c>
      <c r="M17" s="68">
        <v>0</v>
      </c>
    </row>
    <row r="18" spans="1:13">
      <c r="A18" t="s">
        <v>225</v>
      </c>
      <c r="B18" t="s">
        <v>225</v>
      </c>
      <c r="C18" s="14"/>
      <c r="D18" s="14"/>
      <c r="E18" t="s">
        <v>225</v>
      </c>
      <c r="F18" t="s">
        <v>225</v>
      </c>
      <c r="G18" s="65">
        <v>0</v>
      </c>
      <c r="H18" s="65">
        <v>0</v>
      </c>
      <c r="J18" s="65">
        <v>0</v>
      </c>
      <c r="K18" s="66">
        <v>0</v>
      </c>
      <c r="L18" s="66">
        <v>0</v>
      </c>
      <c r="M18" s="66">
        <v>0</v>
      </c>
    </row>
    <row r="19" spans="1:13">
      <c r="A19" s="67" t="s">
        <v>527</v>
      </c>
      <c r="C19" s="14"/>
      <c r="D19" s="14"/>
      <c r="E19" s="14"/>
      <c r="F19" s="14"/>
      <c r="G19" s="69">
        <v>0</v>
      </c>
      <c r="I19" s="69">
        <v>0</v>
      </c>
      <c r="J19" s="69">
        <v>0</v>
      </c>
      <c r="L19" s="68">
        <v>0</v>
      </c>
      <c r="M19" s="68">
        <v>0</v>
      </c>
    </row>
    <row r="20" spans="1:13">
      <c r="A20" t="s">
        <v>225</v>
      </c>
      <c r="B20" t="s">
        <v>225</v>
      </c>
      <c r="C20" s="14"/>
      <c r="D20" s="14"/>
      <c r="E20" t="s">
        <v>225</v>
      </c>
      <c r="F20" t="s">
        <v>225</v>
      </c>
      <c r="G20" s="65">
        <v>0</v>
      </c>
      <c r="H20" s="65">
        <v>0</v>
      </c>
      <c r="J20" s="65">
        <v>0</v>
      </c>
      <c r="K20" s="66">
        <v>0</v>
      </c>
      <c r="L20" s="66">
        <v>0</v>
      </c>
      <c r="M20" s="66">
        <v>0</v>
      </c>
    </row>
    <row r="21" spans="1:13">
      <c r="A21" s="67" t="s">
        <v>268</v>
      </c>
      <c r="C21" s="14"/>
      <c r="D21" s="14"/>
      <c r="E21" s="14"/>
      <c r="F21" s="14"/>
      <c r="G21" s="69">
        <v>0</v>
      </c>
      <c r="I21" s="69">
        <v>0</v>
      </c>
      <c r="J21" s="69">
        <v>0</v>
      </c>
      <c r="L21" s="68">
        <v>0</v>
      </c>
      <c r="M21" s="68">
        <v>0</v>
      </c>
    </row>
    <row r="22" spans="1:13">
      <c r="A22" t="s">
        <v>225</v>
      </c>
      <c r="B22" t="s">
        <v>225</v>
      </c>
      <c r="C22" s="14"/>
      <c r="D22" s="14"/>
      <c r="E22" t="s">
        <v>225</v>
      </c>
      <c r="F22" t="s">
        <v>225</v>
      </c>
      <c r="G22" s="65">
        <v>0</v>
      </c>
      <c r="H22" s="65">
        <v>0</v>
      </c>
      <c r="J22" s="65">
        <v>0</v>
      </c>
      <c r="K22" s="66">
        <v>0</v>
      </c>
      <c r="L22" s="66">
        <v>0</v>
      </c>
      <c r="M22" s="66">
        <v>0</v>
      </c>
    </row>
    <row r="23" spans="1:13">
      <c r="A23" s="67" t="s">
        <v>528</v>
      </c>
      <c r="C23" s="14"/>
      <c r="D23" s="14"/>
      <c r="E23" s="14"/>
      <c r="F23" s="14"/>
      <c r="G23" s="69">
        <v>0</v>
      </c>
      <c r="I23" s="69">
        <v>0</v>
      </c>
      <c r="J23" s="69">
        <v>0</v>
      </c>
      <c r="L23" s="68">
        <v>0</v>
      </c>
      <c r="M23" s="68">
        <v>0</v>
      </c>
    </row>
    <row r="24" spans="1:13">
      <c r="A24" t="s">
        <v>225</v>
      </c>
      <c r="B24" t="s">
        <v>225</v>
      </c>
      <c r="C24" s="14"/>
      <c r="D24" s="14"/>
      <c r="E24" t="s">
        <v>225</v>
      </c>
      <c r="F24" t="s">
        <v>225</v>
      </c>
      <c r="G24" s="65">
        <v>0</v>
      </c>
      <c r="H24" s="65">
        <v>0</v>
      </c>
      <c r="J24" s="65">
        <v>0</v>
      </c>
      <c r="K24" s="66">
        <v>0</v>
      </c>
      <c r="L24" s="66">
        <v>0</v>
      </c>
      <c r="M24" s="66">
        <v>0</v>
      </c>
    </row>
    <row r="25" spans="1:13">
      <c r="A25" s="67" t="s">
        <v>230</v>
      </c>
      <c r="C25" s="14"/>
      <c r="D25" s="14"/>
      <c r="E25" s="14"/>
      <c r="F25" s="14"/>
      <c r="G25" s="69">
        <v>1378450</v>
      </c>
      <c r="I25" s="69">
        <v>57.140106400000001</v>
      </c>
      <c r="J25" s="69">
        <v>148817.6214764</v>
      </c>
      <c r="L25" s="68">
        <v>0.73070000000000002</v>
      </c>
      <c r="M25" s="68">
        <v>0.13339999999999999</v>
      </c>
    </row>
    <row r="26" spans="1:13">
      <c r="A26" s="67" t="s">
        <v>529</v>
      </c>
      <c r="C26" s="14"/>
      <c r="D26" s="14"/>
      <c r="E26" s="14"/>
      <c r="F26" s="14"/>
      <c r="G26" s="69">
        <v>1058450</v>
      </c>
      <c r="I26" s="69">
        <v>57.140106400000001</v>
      </c>
      <c r="J26" s="69">
        <v>109212.5334764</v>
      </c>
      <c r="L26" s="68">
        <v>0.53620000000000001</v>
      </c>
      <c r="M26" s="68">
        <v>9.7900000000000001E-2</v>
      </c>
    </row>
    <row r="27" spans="1:13">
      <c r="A27" t="s">
        <v>530</v>
      </c>
      <c r="B27" t="s">
        <v>531</v>
      </c>
      <c r="C27" t="s">
        <v>386</v>
      </c>
      <c r="D27" t="s">
        <v>417</v>
      </c>
      <c r="E27" t="s">
        <v>522</v>
      </c>
      <c r="F27" t="s">
        <v>105</v>
      </c>
      <c r="G27" s="65">
        <v>109800</v>
      </c>
      <c r="H27" s="65">
        <v>9318</v>
      </c>
      <c r="I27" s="65">
        <v>0</v>
      </c>
      <c r="J27" s="65">
        <v>33353.594640000003</v>
      </c>
      <c r="K27" s="66">
        <v>0</v>
      </c>
      <c r="L27" s="66">
        <v>0.1638</v>
      </c>
      <c r="M27" s="66">
        <v>2.9899999999999999E-2</v>
      </c>
    </row>
    <row r="28" spans="1:13">
      <c r="A28" t="s">
        <v>532</v>
      </c>
      <c r="B28" t="s">
        <v>533</v>
      </c>
      <c r="C28" t="s">
        <v>534</v>
      </c>
      <c r="D28" t="s">
        <v>535</v>
      </c>
      <c r="E28" t="s">
        <v>522</v>
      </c>
      <c r="F28" t="s">
        <v>105</v>
      </c>
      <c r="G28" s="65">
        <v>210000</v>
      </c>
      <c r="H28" s="65">
        <v>1925</v>
      </c>
      <c r="I28" s="65">
        <v>0</v>
      </c>
      <c r="J28" s="65">
        <v>13178.55</v>
      </c>
      <c r="K28" s="66">
        <v>1E-4</v>
      </c>
      <c r="L28" s="66">
        <v>6.4699999999999994E-2</v>
      </c>
      <c r="M28" s="66">
        <v>1.18E-2</v>
      </c>
    </row>
    <row r="29" spans="1:13">
      <c r="A29" t="s">
        <v>536</v>
      </c>
      <c r="B29" t="s">
        <v>537</v>
      </c>
      <c r="C29" t="s">
        <v>386</v>
      </c>
      <c r="D29" t="s">
        <v>538</v>
      </c>
      <c r="E29" t="s">
        <v>522</v>
      </c>
      <c r="F29" t="s">
        <v>105</v>
      </c>
      <c r="G29" s="65">
        <v>13150</v>
      </c>
      <c r="H29" s="65">
        <v>39352</v>
      </c>
      <c r="I29" s="65">
        <v>57.140106400000001</v>
      </c>
      <c r="J29" s="65">
        <v>16926.948986399999</v>
      </c>
      <c r="K29" s="66">
        <v>0</v>
      </c>
      <c r="L29" s="66">
        <v>8.3099999999999993E-2</v>
      </c>
      <c r="M29" s="66">
        <v>1.52E-2</v>
      </c>
    </row>
    <row r="30" spans="1:13">
      <c r="A30" t="s">
        <v>539</v>
      </c>
      <c r="B30" t="s">
        <v>540</v>
      </c>
      <c r="C30" t="s">
        <v>396</v>
      </c>
      <c r="D30" t="s">
        <v>541</v>
      </c>
      <c r="E30" t="s">
        <v>522</v>
      </c>
      <c r="F30" t="s">
        <v>105</v>
      </c>
      <c r="G30" s="65">
        <v>725500</v>
      </c>
      <c r="H30" s="65">
        <v>1934.5</v>
      </c>
      <c r="I30" s="65">
        <v>0</v>
      </c>
      <c r="J30" s="65">
        <v>45753.439850000002</v>
      </c>
      <c r="K30" s="66">
        <v>4.0000000000000002E-4</v>
      </c>
      <c r="L30" s="66">
        <v>0.22470000000000001</v>
      </c>
      <c r="M30" s="66">
        <v>4.1000000000000002E-2</v>
      </c>
    </row>
    <row r="31" spans="1:13">
      <c r="A31" s="67" t="s">
        <v>542</v>
      </c>
      <c r="C31" s="14"/>
      <c r="D31" s="14"/>
      <c r="E31" s="14"/>
      <c r="F31" s="14"/>
      <c r="G31" s="69">
        <v>0</v>
      </c>
      <c r="I31" s="69">
        <v>0</v>
      </c>
      <c r="J31" s="69">
        <v>0</v>
      </c>
      <c r="L31" s="68">
        <v>0</v>
      </c>
      <c r="M31" s="68">
        <v>0</v>
      </c>
    </row>
    <row r="32" spans="1:13">
      <c r="A32" t="s">
        <v>225</v>
      </c>
      <c r="B32" t="s">
        <v>225</v>
      </c>
      <c r="C32" s="14"/>
      <c r="D32" s="14"/>
      <c r="E32" t="s">
        <v>225</v>
      </c>
      <c r="F32" t="s">
        <v>225</v>
      </c>
      <c r="G32" s="65">
        <v>0</v>
      </c>
      <c r="H32" s="65">
        <v>0</v>
      </c>
      <c r="J32" s="65">
        <v>0</v>
      </c>
      <c r="K32" s="66">
        <v>0</v>
      </c>
      <c r="L32" s="66">
        <v>0</v>
      </c>
      <c r="M32" s="66">
        <v>0</v>
      </c>
    </row>
    <row r="33" spans="1:13">
      <c r="A33" s="67" t="s">
        <v>268</v>
      </c>
      <c r="C33" s="14"/>
      <c r="D33" s="14"/>
      <c r="E33" s="14"/>
      <c r="F33" s="14"/>
      <c r="G33" s="69">
        <v>320000</v>
      </c>
      <c r="I33" s="69">
        <v>0</v>
      </c>
      <c r="J33" s="69">
        <v>39605.088000000003</v>
      </c>
      <c r="L33" s="68">
        <v>0.19450000000000001</v>
      </c>
      <c r="M33" s="68">
        <v>3.5499999999999997E-2</v>
      </c>
    </row>
    <row r="34" spans="1:13">
      <c r="A34" t="s">
        <v>543</v>
      </c>
      <c r="B34" t="s">
        <v>544</v>
      </c>
      <c r="C34" t="s">
        <v>396</v>
      </c>
      <c r="D34" t="s">
        <v>545</v>
      </c>
      <c r="E34" t="s">
        <v>522</v>
      </c>
      <c r="F34" t="s">
        <v>105</v>
      </c>
      <c r="G34" s="65">
        <v>320000</v>
      </c>
      <c r="H34" s="65">
        <v>3796.5</v>
      </c>
      <c r="I34" s="65">
        <v>0</v>
      </c>
      <c r="J34" s="65">
        <v>39605.088000000003</v>
      </c>
      <c r="K34" s="66">
        <v>4.0000000000000002E-4</v>
      </c>
      <c r="L34" s="66">
        <v>0.19450000000000001</v>
      </c>
      <c r="M34" s="66">
        <v>3.5499999999999997E-2</v>
      </c>
    </row>
    <row r="35" spans="1:13">
      <c r="A35" s="67" t="s">
        <v>528</v>
      </c>
      <c r="C35" s="14"/>
      <c r="D35" s="14"/>
      <c r="E35" s="14"/>
      <c r="F35" s="14"/>
      <c r="G35" s="69">
        <v>0</v>
      </c>
      <c r="I35" s="69">
        <v>0</v>
      </c>
      <c r="J35" s="69">
        <v>0</v>
      </c>
      <c r="L35" s="68">
        <v>0</v>
      </c>
      <c r="M35" s="68">
        <v>0</v>
      </c>
    </row>
    <row r="36" spans="1:13">
      <c r="A36" t="s">
        <v>225</v>
      </c>
      <c r="B36" t="s">
        <v>225</v>
      </c>
      <c r="C36" s="14"/>
      <c r="D36" s="14"/>
      <c r="E36" t="s">
        <v>225</v>
      </c>
      <c r="F36" t="s">
        <v>225</v>
      </c>
      <c r="G36" s="65">
        <v>0</v>
      </c>
      <c r="H36" s="65">
        <v>0</v>
      </c>
      <c r="J36" s="65">
        <v>0</v>
      </c>
      <c r="K36" s="66">
        <v>0</v>
      </c>
      <c r="L36" s="66">
        <v>0</v>
      </c>
      <c r="M36" s="66">
        <v>0</v>
      </c>
    </row>
    <row r="37" spans="1:13">
      <c r="A37" s="79" t="s">
        <v>232</v>
      </c>
      <c r="C37" s="14"/>
      <c r="D37" s="14"/>
      <c r="E37" s="14"/>
      <c r="F37" s="14"/>
    </row>
    <row r="38" spans="1:13">
      <c r="A38" s="79" t="s">
        <v>254</v>
      </c>
      <c r="C38" s="14"/>
      <c r="D38" s="14"/>
      <c r="E38" s="14"/>
      <c r="F38" s="14"/>
    </row>
    <row r="39" spans="1:13">
      <c r="A39" s="79" t="s">
        <v>255</v>
      </c>
      <c r="C39" s="14"/>
      <c r="D39" s="14"/>
      <c r="E39" s="14"/>
      <c r="F39" s="14"/>
    </row>
    <row r="40" spans="1:13">
      <c r="A40" s="79" t="s">
        <v>256</v>
      </c>
      <c r="C40" s="14"/>
      <c r="D40" s="14"/>
      <c r="E40" s="14"/>
      <c r="F40" s="14"/>
    </row>
    <row r="41" spans="1:13">
      <c r="A41" s="79" t="s">
        <v>257</v>
      </c>
      <c r="C41" s="14"/>
      <c r="D41" s="14"/>
      <c r="E41" s="14"/>
      <c r="F41" s="14"/>
    </row>
    <row r="42" spans="1:13" hidden="1">
      <c r="C42" s="14"/>
      <c r="D42" s="14"/>
      <c r="E42" s="14"/>
      <c r="F42" s="14"/>
    </row>
    <row r="43" spans="1:13" hidden="1">
      <c r="C43" s="14"/>
      <c r="D43" s="14"/>
      <c r="E43" s="14"/>
      <c r="F43" s="14"/>
    </row>
    <row r="44" spans="1:13" hidden="1">
      <c r="C44" s="14"/>
      <c r="D44" s="14"/>
      <c r="E44" s="14"/>
      <c r="F44" s="14"/>
    </row>
    <row r="45" spans="1:13" hidden="1">
      <c r="C45" s="14"/>
      <c r="D45" s="14"/>
      <c r="E45" s="14"/>
      <c r="F45" s="14"/>
    </row>
    <row r="46" spans="1:13" hidden="1">
      <c r="C46" s="14"/>
      <c r="D46" s="14"/>
      <c r="E46" s="14"/>
      <c r="F46" s="14"/>
    </row>
    <row r="47" spans="1:13" hidden="1">
      <c r="C47" s="14"/>
      <c r="D47" s="14"/>
      <c r="E47" s="14"/>
      <c r="F47" s="14"/>
    </row>
    <row r="48" spans="1:13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</row>
    <row r="6" spans="1:64" ht="26.25" customHeight="1">
      <c r="A6" s="93" t="s">
        <v>92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97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695770.71</v>
      </c>
      <c r="J10" s="7"/>
      <c r="K10" s="63">
        <v>124322.23856334848</v>
      </c>
      <c r="L10" s="7"/>
      <c r="M10" s="64">
        <v>1</v>
      </c>
      <c r="N10" s="64">
        <v>0.1115</v>
      </c>
      <c r="O10" s="30"/>
      <c r="BF10" s="14"/>
      <c r="BG10" s="16"/>
      <c r="BH10" s="14"/>
      <c r="BL10" s="14"/>
    </row>
    <row r="11" spans="1:64">
      <c r="A11" s="67" t="s">
        <v>203</v>
      </c>
      <c r="B11" s="14"/>
      <c r="C11" s="14"/>
      <c r="D11" s="14"/>
      <c r="I11" s="69">
        <v>0</v>
      </c>
      <c r="K11" s="69">
        <v>0</v>
      </c>
      <c r="M11" s="68">
        <v>0</v>
      </c>
      <c r="N11" s="68">
        <v>0</v>
      </c>
    </row>
    <row r="12" spans="1:64">
      <c r="A12" s="67" t="s">
        <v>546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225</v>
      </c>
      <c r="B13" t="s">
        <v>225</v>
      </c>
      <c r="C13" s="14"/>
      <c r="D13" s="14"/>
      <c r="E13" t="s">
        <v>225</v>
      </c>
      <c r="F13" t="s">
        <v>225</v>
      </c>
      <c r="H13" t="s">
        <v>225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547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225</v>
      </c>
      <c r="B15" t="s">
        <v>225</v>
      </c>
      <c r="C15" s="14"/>
      <c r="D15" s="14"/>
      <c r="E15" t="s">
        <v>225</v>
      </c>
      <c r="F15" t="s">
        <v>225</v>
      </c>
      <c r="H15" t="s">
        <v>225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91</v>
      </c>
      <c r="B16" s="14"/>
      <c r="C16" s="14"/>
      <c r="D16" s="14"/>
      <c r="I16" s="69">
        <v>0</v>
      </c>
      <c r="K16" s="69">
        <v>0</v>
      </c>
      <c r="M16" s="68">
        <v>0</v>
      </c>
      <c r="N16" s="68">
        <v>0</v>
      </c>
    </row>
    <row r="17" spans="1:14">
      <c r="A17" t="s">
        <v>225</v>
      </c>
      <c r="B17" t="s">
        <v>225</v>
      </c>
      <c r="C17" s="14"/>
      <c r="D17" s="14"/>
      <c r="E17" t="s">
        <v>225</v>
      </c>
      <c r="F17" t="s">
        <v>225</v>
      </c>
      <c r="H17" t="s">
        <v>225</v>
      </c>
      <c r="I17" s="65">
        <v>0</v>
      </c>
      <c r="J17" s="65">
        <v>0</v>
      </c>
      <c r="K17" s="65">
        <v>0</v>
      </c>
      <c r="L17" s="66">
        <v>0</v>
      </c>
      <c r="M17" s="66">
        <v>0</v>
      </c>
      <c r="N17" s="66">
        <v>0</v>
      </c>
    </row>
    <row r="18" spans="1:14">
      <c r="A18" s="67" t="s">
        <v>268</v>
      </c>
      <c r="B18" s="14"/>
      <c r="C18" s="14"/>
      <c r="D18" s="14"/>
      <c r="I18" s="69">
        <v>0</v>
      </c>
      <c r="K18" s="69">
        <v>0</v>
      </c>
      <c r="M18" s="68">
        <v>0</v>
      </c>
      <c r="N18" s="68">
        <v>0</v>
      </c>
    </row>
    <row r="19" spans="1:14">
      <c r="A19" t="s">
        <v>225</v>
      </c>
      <c r="B19" t="s">
        <v>225</v>
      </c>
      <c r="C19" s="14"/>
      <c r="D19" s="14"/>
      <c r="E19" t="s">
        <v>225</v>
      </c>
      <c r="F19" t="s">
        <v>225</v>
      </c>
      <c r="H19" t="s">
        <v>225</v>
      </c>
      <c r="I19" s="65">
        <v>0</v>
      </c>
      <c r="J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230</v>
      </c>
      <c r="B20" s="14"/>
      <c r="C20" s="14"/>
      <c r="D20" s="14"/>
      <c r="I20" s="69">
        <v>695770.71</v>
      </c>
      <c r="K20" s="69">
        <v>124322.23856334848</v>
      </c>
      <c r="M20" s="68">
        <v>1</v>
      </c>
      <c r="N20" s="68">
        <v>0.1115</v>
      </c>
    </row>
    <row r="21" spans="1:14">
      <c r="A21" s="67" t="s">
        <v>546</v>
      </c>
      <c r="B21" s="14"/>
      <c r="C21" s="14"/>
      <c r="D21" s="14"/>
      <c r="I21" s="69">
        <v>0</v>
      </c>
      <c r="K21" s="69">
        <v>0</v>
      </c>
      <c r="M21" s="68">
        <v>0</v>
      </c>
      <c r="N21" s="68">
        <v>0</v>
      </c>
    </row>
    <row r="22" spans="1:14">
      <c r="A22" t="s">
        <v>225</v>
      </c>
      <c r="B22" t="s">
        <v>225</v>
      </c>
      <c r="C22" s="14"/>
      <c r="D22" s="14"/>
      <c r="E22" t="s">
        <v>225</v>
      </c>
      <c r="F22" t="s">
        <v>225</v>
      </c>
      <c r="H22" t="s">
        <v>225</v>
      </c>
      <c r="I22" s="65">
        <v>0</v>
      </c>
      <c r="J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547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225</v>
      </c>
      <c r="B24" t="s">
        <v>225</v>
      </c>
      <c r="C24" s="14"/>
      <c r="D24" s="14"/>
      <c r="E24" t="s">
        <v>225</v>
      </c>
      <c r="F24" t="s">
        <v>225</v>
      </c>
      <c r="H24" t="s">
        <v>225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91</v>
      </c>
      <c r="B25" s="14"/>
      <c r="C25" s="14"/>
      <c r="D25" s="14"/>
      <c r="I25" s="69">
        <v>695770.71</v>
      </c>
      <c r="K25" s="69">
        <v>124322.23856334848</v>
      </c>
      <c r="M25" s="68">
        <v>1</v>
      </c>
      <c r="N25" s="68">
        <v>0.1115</v>
      </c>
    </row>
    <row r="26" spans="1:14">
      <c r="A26" t="s">
        <v>548</v>
      </c>
      <c r="B26" t="s">
        <v>549</v>
      </c>
      <c r="C26" t="s">
        <v>122</v>
      </c>
      <c r="D26" t="s">
        <v>550</v>
      </c>
      <c r="E26" t="s">
        <v>522</v>
      </c>
      <c r="F26" t="s">
        <v>225</v>
      </c>
      <c r="G26" t="s">
        <v>266</v>
      </c>
      <c r="H26" t="s">
        <v>105</v>
      </c>
      <c r="I26" s="65">
        <v>37000</v>
      </c>
      <c r="J26" s="65">
        <v>3676</v>
      </c>
      <c r="K26" s="65">
        <v>4433.9912000000004</v>
      </c>
      <c r="L26" s="66">
        <v>0</v>
      </c>
      <c r="M26" s="66">
        <v>3.5700000000000003E-2</v>
      </c>
      <c r="N26" s="66">
        <v>4.0000000000000001E-3</v>
      </c>
    </row>
    <row r="27" spans="1:14">
      <c r="A27" t="s">
        <v>551</v>
      </c>
      <c r="B27" t="s">
        <v>552</v>
      </c>
      <c r="C27" t="s">
        <v>122</v>
      </c>
      <c r="D27" t="s">
        <v>553</v>
      </c>
      <c r="E27" t="s">
        <v>522</v>
      </c>
      <c r="F27" t="s">
        <v>225</v>
      </c>
      <c r="G27" t="s">
        <v>266</v>
      </c>
      <c r="H27" t="s">
        <v>105</v>
      </c>
      <c r="I27" s="65">
        <v>7200</v>
      </c>
      <c r="J27" s="65">
        <v>19248</v>
      </c>
      <c r="K27" s="65">
        <v>4517.8905599999998</v>
      </c>
      <c r="L27" s="66">
        <v>0</v>
      </c>
      <c r="M27" s="66">
        <v>3.6299999999999999E-2</v>
      </c>
      <c r="N27" s="66">
        <v>4.1000000000000003E-3</v>
      </c>
    </row>
    <row r="28" spans="1:14">
      <c r="A28" t="s">
        <v>554</v>
      </c>
      <c r="B28" t="s">
        <v>555</v>
      </c>
      <c r="C28" t="s">
        <v>122</v>
      </c>
      <c r="D28" t="s">
        <v>556</v>
      </c>
      <c r="E28" t="s">
        <v>522</v>
      </c>
      <c r="F28" t="s">
        <v>225</v>
      </c>
      <c r="G28" t="s">
        <v>266</v>
      </c>
      <c r="H28" t="s">
        <v>105</v>
      </c>
      <c r="I28" s="65">
        <v>860</v>
      </c>
      <c r="J28" s="65">
        <v>154517</v>
      </c>
      <c r="K28" s="65">
        <v>4332.0386120000003</v>
      </c>
      <c r="L28" s="66">
        <v>0</v>
      </c>
      <c r="M28" s="66">
        <v>3.4799999999999998E-2</v>
      </c>
      <c r="N28" s="66">
        <v>3.8999999999999998E-3</v>
      </c>
    </row>
    <row r="29" spans="1:14">
      <c r="A29" t="s">
        <v>557</v>
      </c>
      <c r="B29" t="s">
        <v>558</v>
      </c>
      <c r="C29" t="s">
        <v>122</v>
      </c>
      <c r="D29" t="s">
        <v>559</v>
      </c>
      <c r="E29" t="s">
        <v>522</v>
      </c>
      <c r="F29" t="s">
        <v>225</v>
      </c>
      <c r="G29" t="s">
        <v>266</v>
      </c>
      <c r="H29" t="s">
        <v>109</v>
      </c>
      <c r="I29" s="65">
        <v>44250</v>
      </c>
      <c r="J29" s="65">
        <v>6006</v>
      </c>
      <c r="K29" s="65">
        <v>10297.881594</v>
      </c>
      <c r="L29" s="66">
        <v>0</v>
      </c>
      <c r="M29" s="66">
        <v>8.2799999999999999E-2</v>
      </c>
      <c r="N29" s="66">
        <v>9.1999999999999998E-3</v>
      </c>
    </row>
    <row r="30" spans="1:14">
      <c r="A30" t="s">
        <v>560</v>
      </c>
      <c r="B30" t="s">
        <v>561</v>
      </c>
      <c r="C30" t="s">
        <v>122</v>
      </c>
      <c r="D30" t="s">
        <v>559</v>
      </c>
      <c r="E30" t="s">
        <v>522</v>
      </c>
      <c r="F30" t="s">
        <v>225</v>
      </c>
      <c r="G30" t="s">
        <v>266</v>
      </c>
      <c r="H30" t="s">
        <v>201</v>
      </c>
      <c r="I30" s="65">
        <v>78000</v>
      </c>
      <c r="J30" s="65">
        <v>193300</v>
      </c>
      <c r="K30" s="65">
        <v>4447.5314520000002</v>
      </c>
      <c r="L30" s="66">
        <v>0</v>
      </c>
      <c r="M30" s="66">
        <v>3.5799999999999998E-2</v>
      </c>
      <c r="N30" s="66">
        <v>4.0000000000000001E-3</v>
      </c>
    </row>
    <row r="31" spans="1:14">
      <c r="A31" t="s">
        <v>562</v>
      </c>
      <c r="B31" t="s">
        <v>563</v>
      </c>
      <c r="C31" t="s">
        <v>122</v>
      </c>
      <c r="D31" t="s">
        <v>564</v>
      </c>
      <c r="E31" t="s">
        <v>522</v>
      </c>
      <c r="F31" t="s">
        <v>225</v>
      </c>
      <c r="G31" t="s">
        <v>266</v>
      </c>
      <c r="H31" t="s">
        <v>105</v>
      </c>
      <c r="I31" s="65">
        <v>1175</v>
      </c>
      <c r="J31" s="65">
        <v>201800</v>
      </c>
      <c r="K31" s="65">
        <v>7729.9489999999996</v>
      </c>
      <c r="L31" s="66">
        <v>0</v>
      </c>
      <c r="M31" s="66">
        <v>6.2199999999999998E-2</v>
      </c>
      <c r="N31" s="66">
        <v>6.8999999999999999E-3</v>
      </c>
    </row>
    <row r="32" spans="1:14">
      <c r="A32" t="s">
        <v>565</v>
      </c>
      <c r="B32" t="s">
        <v>566</v>
      </c>
      <c r="C32" t="s">
        <v>386</v>
      </c>
      <c r="D32" t="s">
        <v>567</v>
      </c>
      <c r="E32" t="s">
        <v>522</v>
      </c>
      <c r="F32" t="s">
        <v>225</v>
      </c>
      <c r="G32" t="s">
        <v>266</v>
      </c>
      <c r="H32" t="s">
        <v>199</v>
      </c>
      <c r="I32" s="65">
        <v>2525</v>
      </c>
      <c r="J32" s="65">
        <v>35550</v>
      </c>
      <c r="K32" s="65">
        <v>3170.4556499999999</v>
      </c>
      <c r="L32" s="66">
        <v>0</v>
      </c>
      <c r="M32" s="66">
        <v>2.5499999999999998E-2</v>
      </c>
      <c r="N32" s="66">
        <v>2.8E-3</v>
      </c>
    </row>
    <row r="33" spans="1:14">
      <c r="A33" t="s">
        <v>568</v>
      </c>
      <c r="B33" t="s">
        <v>569</v>
      </c>
      <c r="C33" t="s">
        <v>122</v>
      </c>
      <c r="D33" t="s">
        <v>570</v>
      </c>
      <c r="E33" t="s">
        <v>522</v>
      </c>
      <c r="F33" t="s">
        <v>225</v>
      </c>
      <c r="G33" t="s">
        <v>266</v>
      </c>
      <c r="H33" t="s">
        <v>105</v>
      </c>
      <c r="I33" s="65">
        <v>4000</v>
      </c>
      <c r="J33" s="65">
        <v>25361.71</v>
      </c>
      <c r="K33" s="65">
        <v>3307.166984</v>
      </c>
      <c r="L33" s="66">
        <v>0</v>
      </c>
      <c r="M33" s="66">
        <v>2.6599999999999999E-2</v>
      </c>
      <c r="N33" s="66">
        <v>3.0000000000000001E-3</v>
      </c>
    </row>
    <row r="34" spans="1:14">
      <c r="A34" t="s">
        <v>571</v>
      </c>
      <c r="B34" t="s">
        <v>572</v>
      </c>
      <c r="C34" t="s">
        <v>122</v>
      </c>
      <c r="D34" t="s">
        <v>573</v>
      </c>
      <c r="E34" t="s">
        <v>522</v>
      </c>
      <c r="F34" t="s">
        <v>225</v>
      </c>
      <c r="G34" t="s">
        <v>266</v>
      </c>
      <c r="H34" t="s">
        <v>105</v>
      </c>
      <c r="I34" s="65">
        <v>113500.67</v>
      </c>
      <c r="J34" s="65">
        <v>2272.64</v>
      </c>
      <c r="K34" s="65">
        <v>8409.0449030028794</v>
      </c>
      <c r="L34" s="66">
        <v>1E-4</v>
      </c>
      <c r="M34" s="66">
        <v>6.7599999999999993E-2</v>
      </c>
      <c r="N34" s="66">
        <v>7.4999999999999997E-3</v>
      </c>
    </row>
    <row r="35" spans="1:14">
      <c r="A35" t="s">
        <v>574</v>
      </c>
      <c r="B35" t="s">
        <v>575</v>
      </c>
      <c r="C35" t="s">
        <v>122</v>
      </c>
      <c r="D35" t="s">
        <v>576</v>
      </c>
      <c r="E35" t="s">
        <v>522</v>
      </c>
      <c r="F35" t="s">
        <v>225</v>
      </c>
      <c r="G35" t="s">
        <v>266</v>
      </c>
      <c r="H35" t="s">
        <v>112</v>
      </c>
      <c r="I35" s="65">
        <v>161000</v>
      </c>
      <c r="J35" s="65">
        <v>615.20000000000005</v>
      </c>
      <c r="K35" s="65">
        <v>4474.6553543999999</v>
      </c>
      <c r="L35" s="66">
        <v>1E-4</v>
      </c>
      <c r="M35" s="66">
        <v>3.5999999999999997E-2</v>
      </c>
      <c r="N35" s="66">
        <v>4.0000000000000001E-3</v>
      </c>
    </row>
    <row r="36" spans="1:14">
      <c r="A36" t="s">
        <v>577</v>
      </c>
      <c r="B36" t="s">
        <v>578</v>
      </c>
      <c r="C36" t="s">
        <v>122</v>
      </c>
      <c r="D36" s="14"/>
      <c r="E36" t="s">
        <v>579</v>
      </c>
      <c r="F36" t="s">
        <v>225</v>
      </c>
      <c r="G36" t="s">
        <v>266</v>
      </c>
      <c r="H36" t="s">
        <v>105</v>
      </c>
      <c r="I36" s="65">
        <v>7150</v>
      </c>
      <c r="J36" s="65">
        <v>18739</v>
      </c>
      <c r="K36" s="65">
        <v>4367.8735100000004</v>
      </c>
      <c r="L36" s="66">
        <v>0</v>
      </c>
      <c r="M36" s="66">
        <v>3.5099999999999999E-2</v>
      </c>
      <c r="N36" s="66">
        <v>3.8999999999999998E-3</v>
      </c>
    </row>
    <row r="37" spans="1:14">
      <c r="A37" t="s">
        <v>580</v>
      </c>
      <c r="B37" t="s">
        <v>581</v>
      </c>
      <c r="C37" t="s">
        <v>122</v>
      </c>
      <c r="D37" t="s">
        <v>582</v>
      </c>
      <c r="E37" t="s">
        <v>522</v>
      </c>
      <c r="F37" t="s">
        <v>225</v>
      </c>
      <c r="G37" t="s">
        <v>266</v>
      </c>
      <c r="H37" t="s">
        <v>105</v>
      </c>
      <c r="I37" s="65">
        <v>27500</v>
      </c>
      <c r="J37" s="65">
        <v>15181.87</v>
      </c>
      <c r="K37" s="65">
        <v>13610.546455</v>
      </c>
      <c r="L37" s="66">
        <v>0</v>
      </c>
      <c r="M37" s="66">
        <v>0.1095</v>
      </c>
      <c r="N37" s="66">
        <v>1.2200000000000001E-2</v>
      </c>
    </row>
    <row r="38" spans="1:14">
      <c r="A38" t="s">
        <v>583</v>
      </c>
      <c r="B38" t="s">
        <v>584</v>
      </c>
      <c r="C38" t="s">
        <v>122</v>
      </c>
      <c r="D38" t="s">
        <v>585</v>
      </c>
      <c r="E38" t="s">
        <v>522</v>
      </c>
      <c r="F38" t="s">
        <v>225</v>
      </c>
      <c r="G38" t="s">
        <v>266</v>
      </c>
      <c r="H38" t="s">
        <v>105</v>
      </c>
      <c r="I38" s="65">
        <v>85500</v>
      </c>
      <c r="J38" s="65">
        <v>1987.6</v>
      </c>
      <c r="K38" s="65">
        <v>5540.03748</v>
      </c>
      <c r="L38" s="66">
        <v>1E-4</v>
      </c>
      <c r="M38" s="66">
        <v>4.4600000000000001E-2</v>
      </c>
      <c r="N38" s="66">
        <v>5.0000000000000001E-3</v>
      </c>
    </row>
    <row r="39" spans="1:14">
      <c r="A39" t="s">
        <v>586</v>
      </c>
      <c r="B39" t="s">
        <v>587</v>
      </c>
      <c r="C39" t="s">
        <v>122</v>
      </c>
      <c r="D39" t="s">
        <v>588</v>
      </c>
      <c r="E39" t="s">
        <v>522</v>
      </c>
      <c r="F39" t="s">
        <v>225</v>
      </c>
      <c r="G39" t="s">
        <v>266</v>
      </c>
      <c r="H39" t="s">
        <v>109</v>
      </c>
      <c r="I39" s="65">
        <v>4250</v>
      </c>
      <c r="J39" s="65">
        <v>11430</v>
      </c>
      <c r="K39" s="65">
        <v>1882.28097</v>
      </c>
      <c r="L39" s="66">
        <v>0</v>
      </c>
      <c r="M39" s="66">
        <v>1.5100000000000001E-2</v>
      </c>
      <c r="N39" s="66">
        <v>1.6999999999999999E-3</v>
      </c>
    </row>
    <row r="40" spans="1:14">
      <c r="A40" t="s">
        <v>589</v>
      </c>
      <c r="B40" t="s">
        <v>590</v>
      </c>
      <c r="C40" t="s">
        <v>122</v>
      </c>
      <c r="D40" t="s">
        <v>591</v>
      </c>
      <c r="E40" t="s">
        <v>522</v>
      </c>
      <c r="F40" t="s">
        <v>225</v>
      </c>
      <c r="G40" t="s">
        <v>266</v>
      </c>
      <c r="H40" t="s">
        <v>105</v>
      </c>
      <c r="I40" s="65">
        <v>11975</v>
      </c>
      <c r="J40" s="65">
        <v>29517</v>
      </c>
      <c r="K40" s="65">
        <v>11522.994044999999</v>
      </c>
      <c r="L40" s="66">
        <v>0</v>
      </c>
      <c r="M40" s="66">
        <v>9.2700000000000005E-2</v>
      </c>
      <c r="N40" s="66">
        <v>1.03E-2</v>
      </c>
    </row>
    <row r="41" spans="1:14">
      <c r="A41" t="s">
        <v>592</v>
      </c>
      <c r="B41" t="s">
        <v>593</v>
      </c>
      <c r="C41" t="s">
        <v>122</v>
      </c>
      <c r="D41" t="s">
        <v>591</v>
      </c>
      <c r="E41" t="s">
        <v>522</v>
      </c>
      <c r="F41" t="s">
        <v>225</v>
      </c>
      <c r="G41" t="s">
        <v>266</v>
      </c>
      <c r="H41" t="s">
        <v>105</v>
      </c>
      <c r="I41" s="65">
        <v>54150</v>
      </c>
      <c r="J41" s="65">
        <v>16136</v>
      </c>
      <c r="K41" s="65">
        <v>28484.719440000001</v>
      </c>
      <c r="L41" s="66">
        <v>0</v>
      </c>
      <c r="M41" s="66">
        <v>0.2291</v>
      </c>
      <c r="N41" s="66">
        <v>2.5499999999999998E-2</v>
      </c>
    </row>
    <row r="42" spans="1:14">
      <c r="A42" t="s">
        <v>594</v>
      </c>
      <c r="B42" t="s">
        <v>595</v>
      </c>
      <c r="C42" t="s">
        <v>122</v>
      </c>
      <c r="D42" t="s">
        <v>596</v>
      </c>
      <c r="E42" t="s">
        <v>522</v>
      </c>
      <c r="F42" t="s">
        <v>225</v>
      </c>
      <c r="G42" t="s">
        <v>266</v>
      </c>
      <c r="H42" t="s">
        <v>105</v>
      </c>
      <c r="I42" s="65">
        <v>55735.040000000001</v>
      </c>
      <c r="J42" s="65">
        <v>2087.65</v>
      </c>
      <c r="K42" s="65">
        <v>3793.1813539456002</v>
      </c>
      <c r="L42" s="66">
        <v>1E-4</v>
      </c>
      <c r="M42" s="66">
        <v>3.0499999999999999E-2</v>
      </c>
      <c r="N42" s="66">
        <v>3.3999999999999998E-3</v>
      </c>
    </row>
    <row r="43" spans="1:14">
      <c r="A43" s="67" t="s">
        <v>268</v>
      </c>
      <c r="B43" s="14"/>
      <c r="C43" s="14"/>
      <c r="D43" s="14"/>
      <c r="I43" s="69">
        <v>0</v>
      </c>
      <c r="K43" s="69">
        <v>0</v>
      </c>
      <c r="M43" s="68">
        <v>0</v>
      </c>
      <c r="N43" s="68">
        <v>0</v>
      </c>
    </row>
    <row r="44" spans="1:14">
      <c r="A44" t="s">
        <v>225</v>
      </c>
      <c r="B44" t="s">
        <v>225</v>
      </c>
      <c r="C44" s="14"/>
      <c r="D44" s="14"/>
      <c r="E44" t="s">
        <v>225</v>
      </c>
      <c r="F44" t="s">
        <v>225</v>
      </c>
      <c r="H44" t="s">
        <v>225</v>
      </c>
      <c r="I44" s="65">
        <v>0</v>
      </c>
      <c r="J44" s="65">
        <v>0</v>
      </c>
      <c r="K44" s="65">
        <v>0</v>
      </c>
      <c r="L44" s="66">
        <v>0</v>
      </c>
      <c r="M44" s="66">
        <v>0</v>
      </c>
      <c r="N44" s="66">
        <v>0</v>
      </c>
    </row>
    <row r="45" spans="1:14">
      <c r="A45" s="79" t="s">
        <v>232</v>
      </c>
      <c r="B45" s="14"/>
      <c r="C45" s="14"/>
      <c r="D45" s="14"/>
    </row>
    <row r="46" spans="1:14">
      <c r="A46" s="79" t="s">
        <v>254</v>
      </c>
      <c r="B46" s="14"/>
      <c r="C46" s="14"/>
      <c r="D46" s="14"/>
    </row>
    <row r="47" spans="1:14">
      <c r="A47" s="79" t="s">
        <v>255</v>
      </c>
      <c r="B47" s="14"/>
      <c r="C47" s="14"/>
      <c r="D47" s="14"/>
    </row>
    <row r="48" spans="1:14">
      <c r="A48" s="79" t="s">
        <v>256</v>
      </c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 customWidth="1"/>
    <col min="13" max="13" width="7.140625" style="14" hidden="1" customWidth="1"/>
    <col min="14" max="14" width="6" style="14" hidden="1" customWidth="1"/>
    <col min="15" max="15" width="7.85546875" style="14" hidden="1" customWidth="1"/>
    <col min="16" max="16" width="8.140625" style="14" hidden="1" customWidth="1"/>
    <col min="17" max="17" width="6.28515625" style="14" hidden="1" customWidth="1"/>
    <col min="18" max="18" width="8" style="14" hidden="1" customWidth="1"/>
    <col min="19" max="19" width="8.7109375" style="14" hidden="1" customWidth="1"/>
    <col min="20" max="20" width="10" style="14" hidden="1" customWidth="1"/>
    <col min="21" max="21" width="9.5703125" style="14" hidden="1" customWidth="1"/>
    <col min="22" max="22" width="6.140625" style="14" hidden="1" customWidth="1"/>
    <col min="23" max="24" width="5.7109375" style="14" hidden="1" customWidth="1"/>
    <col min="25" max="25" width="6.85546875" style="14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59" ht="26.25" customHeight="1">
      <c r="A6" s="93" t="s">
        <v>94</v>
      </c>
      <c r="B6" s="94"/>
      <c r="C6" s="94"/>
      <c r="D6" s="94"/>
      <c r="E6" s="94"/>
      <c r="F6" s="94"/>
      <c r="G6" s="94"/>
      <c r="H6" s="94"/>
      <c r="I6" s="94"/>
      <c r="J6" s="94"/>
      <c r="K6" s="95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B10" s="14"/>
      <c r="BC10" s="16"/>
      <c r="BD10" s="14"/>
      <c r="BF10" s="14"/>
    </row>
    <row r="11" spans="1:59">
      <c r="A11" s="67" t="s">
        <v>203</v>
      </c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59">
      <c r="A12" s="67" t="s">
        <v>597</v>
      </c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59">
      <c r="A13" t="s">
        <v>225</v>
      </c>
      <c r="B13" t="s">
        <v>225</v>
      </c>
      <c r="C13" s="14"/>
      <c r="D13" t="s">
        <v>225</v>
      </c>
      <c r="E13" t="s">
        <v>225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9">
      <c r="A14" s="67" t="s">
        <v>230</v>
      </c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59">
      <c r="A15" s="67" t="s">
        <v>598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t="s">
        <v>225</v>
      </c>
      <c r="B16" t="s">
        <v>225</v>
      </c>
      <c r="C16" s="14"/>
      <c r="D16" t="s">
        <v>225</v>
      </c>
      <c r="E16" t="s">
        <v>225</v>
      </c>
      <c r="F16" s="65">
        <v>0</v>
      </c>
      <c r="G16" s="65">
        <v>0</v>
      </c>
      <c r="H16" s="65">
        <v>0</v>
      </c>
      <c r="I16" s="66">
        <v>0</v>
      </c>
      <c r="J16" s="66">
        <v>0</v>
      </c>
      <c r="K16" s="66">
        <v>0</v>
      </c>
    </row>
    <row r="17" spans="1:4">
      <c r="A17" s="79" t="s">
        <v>232</v>
      </c>
      <c r="C17" s="14"/>
      <c r="D17" s="14"/>
    </row>
    <row r="18" spans="1:4">
      <c r="A18" s="79" t="s">
        <v>254</v>
      </c>
      <c r="C18" s="14"/>
      <c r="D18" s="14"/>
    </row>
    <row r="19" spans="1:4">
      <c r="A19" s="79" t="s">
        <v>255</v>
      </c>
      <c r="C19" s="14"/>
      <c r="D19" s="14"/>
    </row>
    <row r="20" spans="1:4">
      <c r="A20" s="79" t="s">
        <v>256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isFileInUse xmlns="1ca4df27-5183-4bee-9dbd-0c46c9c4aa40">true</isFileInUse>
    <IsAccessible xmlns="1ca4df27-5183-4bee-9dbd-0c46c9c4aa40">כן</IsAccessibl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B17E13-18DE-4581-A2FF-8DC5F2C206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557751-F1F1-4E3E-9147-E708B02DB96F}">
  <ds:schemaRefs>
    <ds:schemaRef ds:uri="1ca4df27-5183-4bee-9dbd-0c46c9c4aa40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C3897B-5AD6-4488-AB8C-9A1F7444F9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520042177_b142_0221</dc:title>
  <dc:creator>Yuli</dc:creator>
  <cp:lastModifiedBy>User</cp:lastModifiedBy>
  <dcterms:created xsi:type="dcterms:W3CDTF">2015-11-10T09:34:27Z</dcterms:created>
  <dcterms:modified xsi:type="dcterms:W3CDTF">2022-01-23T11:15:20Z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bool>false</vt:bool>
  </property>
</Properties>
</file>