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NEL\נכס בודד 31.12.21\נכס בודד לשידור\"/>
    </mc:Choice>
  </mc:AlternateContent>
  <bookViews>
    <workbookView xWindow="0" yWindow="105" windowWidth="24240" windowHeight="12585" tabRatio="100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קונצרני'!$A$11:$BN$49</definedName>
    <definedName name="_xlnm._FilterDatabase" localSheetId="5" hidden="1">מניות!$A$11:$BJ$172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calcChain.xml><?xml version="1.0" encoding="utf-8"?>
<calcChain xmlns="http://schemas.openxmlformats.org/spreadsheetml/2006/main">
  <c r="D43" i="1" l="1"/>
  <c r="D42" i="1"/>
  <c r="D41" i="1"/>
  <c r="D40" i="1"/>
  <c r="D39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2" i="1"/>
  <c r="D21" i="1"/>
  <c r="D20" i="1"/>
  <c r="D19" i="1"/>
  <c r="D18" i="1"/>
  <c r="D17" i="1"/>
  <c r="D16" i="1"/>
  <c r="D15" i="1"/>
  <c r="D14" i="1"/>
  <c r="D13" i="1"/>
  <c r="D11" i="1"/>
  <c r="C42" i="1"/>
  <c r="C11" i="1"/>
  <c r="L27" i="2"/>
  <c r="K27" i="2"/>
  <c r="L26" i="2"/>
  <c r="K26" i="2"/>
  <c r="L25" i="2"/>
  <c r="K25" i="2"/>
  <c r="L24" i="2"/>
  <c r="K24" i="2"/>
  <c r="L23" i="2"/>
  <c r="K23" i="2"/>
  <c r="L22" i="2"/>
  <c r="K22" i="2"/>
  <c r="L21" i="2"/>
  <c r="K21" i="2"/>
  <c r="L20" i="2"/>
  <c r="K20" i="2"/>
  <c r="L19" i="2"/>
  <c r="K19" i="2"/>
  <c r="L18" i="2"/>
  <c r="K18" i="2"/>
  <c r="L17" i="2"/>
  <c r="K17" i="2"/>
  <c r="L16" i="2"/>
  <c r="K16" i="2"/>
  <c r="L15" i="2"/>
  <c r="K15" i="2"/>
  <c r="L14" i="2"/>
  <c r="K14" i="2"/>
  <c r="L13" i="2"/>
  <c r="K13" i="2"/>
  <c r="L12" i="2"/>
  <c r="K12" i="2"/>
  <c r="L11" i="2"/>
  <c r="K11" i="2"/>
  <c r="J11" i="2"/>
  <c r="J12" i="2"/>
  <c r="J13" i="2"/>
  <c r="J14" i="2"/>
  <c r="I11" i="6" l="1"/>
  <c r="I12" i="6"/>
  <c r="I38" i="6"/>
  <c r="O43" i="6"/>
  <c r="O42" i="6"/>
  <c r="N43" i="6"/>
  <c r="N42" i="6"/>
  <c r="J43" i="6"/>
  <c r="J42" i="6"/>
  <c r="L42" i="6"/>
  <c r="L43" i="6"/>
  <c r="U15" i="5"/>
  <c r="T15" i="5"/>
  <c r="P15" i="5"/>
  <c r="R15" i="5"/>
</calcChain>
</file>

<file path=xl/sharedStrings.xml><?xml version="1.0" encoding="utf-8"?>
<sst xmlns="http://schemas.openxmlformats.org/spreadsheetml/2006/main" count="3914" uniqueCount="995">
  <si>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</si>
  <si>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</si>
  <si>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</si>
  <si>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</si>
  <si>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</si>
  <si>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</si>
  <si>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</si>
  <si>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</si>
  <si>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</si>
  <si>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</si>
  <si>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</si>
  <si>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</si>
  <si>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</si>
  <si>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</si>
  <si>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</si>
  <si>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</si>
  <si>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</si>
  <si>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</si>
  <si>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</si>
  <si>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</si>
  <si>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</si>
  <si>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</si>
  <si>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</si>
  <si>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</si>
  <si>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</si>
  <si>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</si>
  <si>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</si>
  <si>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</si>
  <si>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</si>
  <si>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</si>
  <si>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</si>
  <si>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</si>
  <si>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</si>
  <si>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</si>
  <si>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</si>
  <si>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</si>
  <si>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</si>
  <si>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</si>
  <si>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</si>
  <si>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</si>
  <si>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</si>
  <si>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</si>
  <si>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</si>
  <si>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</si>
  <si>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</si>
  <si>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</si>
  <si>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</si>
  <si>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</si>
  <si>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</si>
  <si>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</si>
  <si>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</si>
  <si>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</si>
  <si>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</si>
  <si>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</si>
  <si>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</si>
  <si>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</si>
  <si>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</si>
  <si>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</si>
  <si>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</si>
  <si>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</si>
  <si>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</si>
  <si>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</si>
  <si>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</si>
  <si>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</si>
  <si>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</si>
  <si>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</si>
  <si>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</si>
  <si>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</si>
  <si>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</si>
  <si>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</si>
  <si>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</si>
  <si>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</si>
  <si>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</si>
  <si>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</si>
  <si>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</si>
  <si>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</si>
  <si>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</si>
  <si>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</si>
  <si>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</si>
  <si>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</si>
  <si>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</si>
  <si>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</si>
  <si>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</si>
  <si>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</si>
  <si>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</si>
  <si>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</si>
  <si>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</si>
  <si>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</si>
  <si>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</si>
  <si>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</si>
  <si>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</si>
  <si>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</si>
  <si>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</si>
  <si>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</si>
  <si>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</si>
  <si>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</si>
  <si>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</si>
  <si>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</si>
  <si>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</si>
  <si>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</si>
  <si>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</si>
  <si>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</si>
  <si>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</si>
  <si>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</si>
  <si>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</si>
  <si>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</si>
  <si>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</si>
  <si>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</si>
  <si>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</si>
  <si>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</si>
  <si>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</si>
  <si>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</si>
  <si>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</si>
  <si>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</si>
  <si>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</si>
  <si>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</si>
  <si>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</si>
  <si>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</si>
  <si>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</si>
  <si>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</si>
  <si>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</si>
  <si>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</si>
  <si>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</si>
  <si>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</si>
  <si>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</si>
  <si>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</si>
  <si>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</si>
  <si>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</si>
  <si>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</si>
  <si>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</si>
  <si>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</si>
  <si>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</si>
  <si>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</si>
  <si>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</si>
  <si>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</si>
  <si>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</si>
  <si>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</si>
  <si>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</si>
  <si>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</si>
  <si>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</si>
  <si>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</si>
  <si>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</si>
  <si>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</si>
  <si>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</si>
  <si>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</si>
  <si>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</si>
  <si>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</si>
  <si>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</si>
  <si>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</si>
  <si>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</si>
  <si>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</si>
  <si>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</si>
  <si>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</si>
  <si>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</si>
  <si>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</si>
  <si>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</si>
  <si>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</si>
  <si>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</si>
  <si>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</si>
  <si>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</si>
  <si>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</si>
  <si>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</si>
  <si>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</si>
  <si>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</si>
  <si>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</si>
  <si>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</si>
  <si>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</si>
  <si>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</si>
  <si>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</si>
  <si>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</si>
  <si>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</si>
  <si>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</si>
  <si>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</si>
  <si>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</si>
  <si>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</si>
  <si>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</si>
  <si>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</si>
  <si>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</si>
  <si>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</si>
  <si>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</si>
  <si>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</si>
  <si>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</si>
  <si>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</si>
  <si>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</si>
  <si>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</si>
  <si>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</si>
  <si>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</si>
  <si>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</si>
  <si>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</si>
  <si>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</si>
  <si>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</si>
  <si>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</si>
  <si>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</si>
  <si>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</si>
  <si>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</si>
  <si>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</si>
  <si>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</si>
  <si>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31/12/2021</t>
  </si>
  <si>
    <t>מור מניות</t>
  </si>
  <si>
    <t>בהתאם לשיטה שיושמה בדוח הכספי *</t>
  </si>
  <si>
    <t>פרנק שווצרי</t>
  </si>
  <si>
    <t>כתר דני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</si>
  <si>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</si>
  <si>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</si>
  <si>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</si>
  <si>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</si>
  <si>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</si>
  <si>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ilAAA</t>
  </si>
  <si>
    <t>S&amp;P מעלות</t>
  </si>
  <si>
    <t>סה"כ יתרת מזומנים ועו"ש נקובים במט"ח</t>
  </si>
  <si>
    <t>אירו-100- בנק מזרחי</t>
  </si>
  <si>
    <t>100- 20- בנק מזרחי</t>
  </si>
  <si>
    <t>דולר -20001- בנק מזרחי</t>
  </si>
  <si>
    <t>20001- 20- בנק מזרחי</t>
  </si>
  <si>
    <t>דולר סינגפורי-345- בנק מזרחי</t>
  </si>
  <si>
    <t>345- 20- בנק מזרחי</t>
  </si>
  <si>
    <t>כתר דני - 78- בנק מזרחי</t>
  </si>
  <si>
    <t>78- 20- בנק מזרחי</t>
  </si>
  <si>
    <t>לי"ש - 70002- בנק מזרחי</t>
  </si>
  <si>
    <t>70002- 20- בנק מזרחי</t>
  </si>
  <si>
    <t>פרנק שוויצרי-35- בנק מזרחי</t>
  </si>
  <si>
    <t>35- 20-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</si>
  <si>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</si>
  <si>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</si>
  <si>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</si>
  <si>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</si>
  <si>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</si>
  <si>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</si>
  <si>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</si>
  <si>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</si>
  <si>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</si>
  <si>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</si>
  <si>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</si>
  <si>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</si>
  <si>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</si>
  <si>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סה"כ שחר</t>
  </si>
  <si>
    <t>ממשל שקלי 1024- האוצר - ממשלתית שקלית</t>
  </si>
  <si>
    <t>1175777</t>
  </si>
  <si>
    <t>RF</t>
  </si>
  <si>
    <t>09/12/21</t>
  </si>
  <si>
    <t>ממשל שקלית 1123- האוצר - ממשלתית שקלית</t>
  </si>
  <si>
    <t>1155068</t>
  </si>
  <si>
    <t>19/09/21</t>
  </si>
  <si>
    <t>ממשלתי 0324- האוצר - ממשלתית שקלית</t>
  </si>
  <si>
    <t>1130848</t>
  </si>
  <si>
    <t>26/10/21</t>
  </si>
  <si>
    <t>ממשלתי שקלי 0425- האוצר - ממשלתית שקלית</t>
  </si>
  <si>
    <t>1162668</t>
  </si>
  <si>
    <t>30/12/21</t>
  </si>
  <si>
    <t>ממשלתי שקלי 723</t>
  </si>
  <si>
    <t>1167105</t>
  </si>
  <si>
    <t>14/10/21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</si>
  <si>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</si>
  <si>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</si>
  <si>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</si>
  <si>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</si>
  <si>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</si>
  <si>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</si>
  <si>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</si>
  <si>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</si>
  <si>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</si>
  <si>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</si>
  <si>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</si>
  <si>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</si>
  <si>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טפ הנפ אגח 59- מזרחי טפחות הנפק</t>
  </si>
  <si>
    <t>2310449</t>
  </si>
  <si>
    <t>520032046</t>
  </si>
  <si>
    <t>בנקים</t>
  </si>
  <si>
    <t>Aaa.il</t>
  </si>
  <si>
    <t>15/06/21</t>
  </si>
  <si>
    <t>520033309</t>
  </si>
  <si>
    <t>בנייה</t>
  </si>
  <si>
    <t>ilBBB+</t>
  </si>
  <si>
    <t>19/10/21</t>
  </si>
  <si>
    <t>חג'ג' אג9- חג'ג' נדלן</t>
  </si>
  <si>
    <t>דיסקונט מנפיקים אג"ח יג</t>
  </si>
  <si>
    <t>7480155</t>
  </si>
  <si>
    <t>520029935</t>
  </si>
  <si>
    <t>07/09/20</t>
  </si>
  <si>
    <t>לאומי   אגח 178- לאומי</t>
  </si>
  <si>
    <t>6040323</t>
  </si>
  <si>
    <t>520018078</t>
  </si>
  <si>
    <t>22/12/21</t>
  </si>
  <si>
    <t>מז טפ הנפ אגח 60- מזרחי טפחות הנפק</t>
  </si>
  <si>
    <t>2310456</t>
  </si>
  <si>
    <t>12/12/21</t>
  </si>
  <si>
    <t>מזרחי  טפ הנפק   40</t>
  </si>
  <si>
    <t>2310167</t>
  </si>
  <si>
    <t>מזרחי הנפקות אג"ח   41- מזרחי טפחות הנפק</t>
  </si>
  <si>
    <t>2310175</t>
  </si>
  <si>
    <t>22/04/21</t>
  </si>
  <si>
    <t>מרכנתיל הנפקות אגח ב</t>
  </si>
  <si>
    <t>1138205</t>
  </si>
  <si>
    <t>513686154</t>
  </si>
  <si>
    <t>06/09/20</t>
  </si>
  <si>
    <t>דיסקונט הת11- דיסקונט</t>
  </si>
  <si>
    <t>6910137</t>
  </si>
  <si>
    <t>520007030</t>
  </si>
  <si>
    <t>ilAA+</t>
  </si>
  <si>
    <t>31/12/20</t>
  </si>
  <si>
    <t>חשמל     אגח 26- חשמל</t>
  </si>
  <si>
    <t>6000202</t>
  </si>
  <si>
    <t>520000472</t>
  </si>
  <si>
    <t>אנרגיה</t>
  </si>
  <si>
    <t>פועלים הנפקות הת 16- פועלים הנפקות</t>
  </si>
  <si>
    <t>1940550</t>
  </si>
  <si>
    <t>520032640</t>
  </si>
  <si>
    <t>תעשיה אוירית אג"ח 4</t>
  </si>
  <si>
    <t>1133131</t>
  </si>
  <si>
    <t>520027194</t>
  </si>
  <si>
    <t>ביטחוניות</t>
  </si>
  <si>
    <t>23/01/20</t>
  </si>
  <si>
    <t>אלביט מע' אגח ב- אלביט מערכות</t>
  </si>
  <si>
    <t>1178235</t>
  </si>
  <si>
    <t>520043027</t>
  </si>
  <si>
    <t>ilAA</t>
  </si>
  <si>
    <t>וילאר אגח 7- וילאר</t>
  </si>
  <si>
    <t>4160149</t>
  </si>
  <si>
    <t>520038910</t>
  </si>
  <si>
    <t>נדלן מניב בישראל</t>
  </si>
  <si>
    <t>10/12/20</t>
  </si>
  <si>
    <t>כיל       אגח ה</t>
  </si>
  <si>
    <t>2810299</t>
  </si>
  <si>
    <t>520027830</t>
  </si>
  <si>
    <t>כימיה, גומי ופלסטיק</t>
  </si>
  <si>
    <t>פורמולה אג"ח 1- פורמולה מערכות</t>
  </si>
  <si>
    <t>2560142</t>
  </si>
  <si>
    <t>520036690</t>
  </si>
  <si>
    <t>שרותי מידע</t>
  </si>
  <si>
    <t>ilAA-</t>
  </si>
  <si>
    <t>20/01/21</t>
  </si>
  <si>
    <t>אנרג'יקס אג ב</t>
  </si>
  <si>
    <t>1168483</t>
  </si>
  <si>
    <t>513901371</t>
  </si>
  <si>
    <t>אנרגיה מתחדשת</t>
  </si>
  <si>
    <t>ilA</t>
  </si>
  <si>
    <t>פתאל החזק  אג 1</t>
  </si>
  <si>
    <t>1169721</t>
  </si>
  <si>
    <t>512607888</t>
  </si>
  <si>
    <t>מלונאות ותיירות</t>
  </si>
  <si>
    <t>A3.il</t>
  </si>
  <si>
    <t>12/11/20</t>
  </si>
  <si>
    <t>חג'ג'  אג י- חג'ג' נדלן</t>
  </si>
  <si>
    <t>8230294</t>
  </si>
  <si>
    <t>01/02/21</t>
  </si>
  <si>
    <t>דיסק השק  אגח י- דיסקונט השקעות</t>
  </si>
  <si>
    <t>6390348</t>
  </si>
  <si>
    <t>520023896</t>
  </si>
  <si>
    <t>השקעה ואחזקות</t>
  </si>
  <si>
    <t>ilBBB</t>
  </si>
  <si>
    <t>30/09/20</t>
  </si>
  <si>
    <t>חנן מור אגח י- חנן מור</t>
  </si>
  <si>
    <t>1165299</t>
  </si>
  <si>
    <t>513605519</t>
  </si>
  <si>
    <t>לא מדורג</t>
  </si>
  <si>
    <t>25/02/20</t>
  </si>
  <si>
    <t>חברה לישראל אג"ח 11</t>
  </si>
  <si>
    <t>5760244</t>
  </si>
  <si>
    <t>520028010</t>
  </si>
  <si>
    <t>07/05/20</t>
  </si>
  <si>
    <t>סה"כ אחר</t>
  </si>
  <si>
    <t>TEVA 4.375 09/05/2030- טבע</t>
  </si>
  <si>
    <t>XS2406607171</t>
  </si>
  <si>
    <t>בלומברג</t>
  </si>
  <si>
    <t>520013954</t>
  </si>
  <si>
    <t>Pharmaceuticals</t>
  </si>
  <si>
    <t>BB-</t>
  </si>
  <si>
    <t>S&amp;P</t>
  </si>
  <si>
    <t>02/11/21</t>
  </si>
  <si>
    <t>סה"כ תל אביב 35</t>
  </si>
  <si>
    <t>אורמת טכנו- אורמת טכנו</t>
  </si>
  <si>
    <t>1134402</t>
  </si>
  <si>
    <t>880326081</t>
  </si>
  <si>
    <t>פניקס    1- הפניקס</t>
  </si>
  <si>
    <t>767012</t>
  </si>
  <si>
    <t>520017450</t>
  </si>
  <si>
    <t>ביטוח</t>
  </si>
  <si>
    <t>הראל     1- הראל השקעות</t>
  </si>
  <si>
    <t>585018</t>
  </si>
  <si>
    <t>520033986</t>
  </si>
  <si>
    <t>אלביט מערכות- אלביט מערכות</t>
  </si>
  <si>
    <t>1081124</t>
  </si>
  <si>
    <t>שיכון ובינוי- שיכון ובינוי</t>
  </si>
  <si>
    <t>1081942</t>
  </si>
  <si>
    <t>520036104</t>
  </si>
  <si>
    <t>בינלאומי 5- בינלאומי</t>
  </si>
  <si>
    <t>593038</t>
  </si>
  <si>
    <t>520029083</t>
  </si>
  <si>
    <t>דיסקונט- דיסקונט</t>
  </si>
  <si>
    <t>691212</t>
  </si>
  <si>
    <t>לאומי- לאומי</t>
  </si>
  <si>
    <t>604611</t>
  </si>
  <si>
    <t>מזרחי- מזרחי טפחות</t>
  </si>
  <si>
    <t>695437</t>
  </si>
  <si>
    <t>520000522</t>
  </si>
  <si>
    <t>פועלים- פועלים</t>
  </si>
  <si>
    <t>662577</t>
  </si>
  <si>
    <t>520000118</t>
  </si>
  <si>
    <t>חברה לישראל- חברה לישראל</t>
  </si>
  <si>
    <t>576017</t>
  </si>
  <si>
    <t>איי.סי.אל- איי.סי.אל</t>
  </si>
  <si>
    <t>281014</t>
  </si>
  <si>
    <t>טאואר- טאואר</t>
  </si>
  <si>
    <t>1082379</t>
  </si>
  <si>
    <t>520041997</t>
  </si>
  <si>
    <t>מוליכים למחצה</t>
  </si>
  <si>
    <t>נובה- נובה</t>
  </si>
  <si>
    <t>1084557</t>
  </si>
  <si>
    <t>511812463</t>
  </si>
  <si>
    <t>אירפורט סיטי- איירפורט סיטי</t>
  </si>
  <si>
    <t>1095835</t>
  </si>
  <si>
    <t>511659401</t>
  </si>
  <si>
    <t>אלוני חץ- אלוני חץ</t>
  </si>
  <si>
    <t>390013</t>
  </si>
  <si>
    <t>520038506</t>
  </si>
  <si>
    <t>אמות- אמות</t>
  </si>
  <si>
    <t>1097278</t>
  </si>
  <si>
    <t>520026683</t>
  </si>
  <si>
    <t>ביג- ביג</t>
  </si>
  <si>
    <t>1097260</t>
  </si>
  <si>
    <t>513623314</t>
  </si>
  <si>
    <t>מבני תעשיה- מבנה נדל"ן</t>
  </si>
  <si>
    <t>226019</t>
  </si>
  <si>
    <t>520024126</t>
  </si>
  <si>
    <t>מליסרון- מליסרון</t>
  </si>
  <si>
    <t>323014</t>
  </si>
  <si>
    <t>520037789</t>
  </si>
  <si>
    <t>עזריאלי קבוצה- קבוצת עזריאלי</t>
  </si>
  <si>
    <t>1119478</t>
  </si>
  <si>
    <t>510960719</t>
  </si>
  <si>
    <t>שופרסל- שופרסל</t>
  </si>
  <si>
    <t>777037</t>
  </si>
  <si>
    <t>520022732</t>
  </si>
  <si>
    <t>רשתות שיווק</t>
  </si>
  <si>
    <t>נייס- נייס</t>
  </si>
  <si>
    <t>273011</t>
  </si>
  <si>
    <t>520036872</t>
  </si>
  <si>
    <t>בזק- בזק</t>
  </si>
  <si>
    <t>230011</t>
  </si>
  <si>
    <t>520031931</t>
  </si>
  <si>
    <t>סה"כ תל אביב 90</t>
  </si>
  <si>
    <t>אקוואריוס מנועים- אקוואריוס</t>
  </si>
  <si>
    <t>1170240</t>
  </si>
  <si>
    <t>515114429</t>
  </si>
  <si>
    <t>אלקטרוניקה ואופטיקה</t>
  </si>
  <si>
    <t>ג'נריישן קפיטל- ג'נריישן קפיטל</t>
  </si>
  <si>
    <t>1156926</t>
  </si>
  <si>
    <t>515846558</t>
  </si>
  <si>
    <t>אנלייט אנרגיה- אנלייט אנרגיה</t>
  </si>
  <si>
    <t>720011</t>
  </si>
  <si>
    <t>520041146</t>
  </si>
  <si>
    <t>נופר אנרג'י- נופר אנרג'י</t>
  </si>
  <si>
    <t>514599943</t>
  </si>
  <si>
    <t>מימון ישיר- מימון ישיר קב</t>
  </si>
  <si>
    <t>1168186</t>
  </si>
  <si>
    <t>513893123</t>
  </si>
  <si>
    <t>אשראי חוץ בנקאי</t>
  </si>
  <si>
    <t>כלל ביטוח- כלל עסקי ביטוח</t>
  </si>
  <si>
    <t>224014</t>
  </si>
  <si>
    <t>520036120</t>
  </si>
  <si>
    <t>ישראל קנדה- ישראל קנדה</t>
  </si>
  <si>
    <t>434019</t>
  </si>
  <si>
    <t>520039298</t>
  </si>
  <si>
    <t>קנון- קנון הולדינגס</t>
  </si>
  <si>
    <t>1134139</t>
  </si>
  <si>
    <t>1635</t>
  </si>
  <si>
    <t>קמטק- קמטק</t>
  </si>
  <si>
    <t>1095264</t>
  </si>
  <si>
    <t>511235434</t>
  </si>
  <si>
    <t>פתאל החזקות- פתאל החזקות</t>
  </si>
  <si>
    <t>1143429</t>
  </si>
  <si>
    <t>דיפלומט אחזקות- דיפלומט</t>
  </si>
  <si>
    <t>1173491</t>
  </si>
  <si>
    <t>510400740</t>
  </si>
  <si>
    <t>מסחר</t>
  </si>
  <si>
    <t>נטו מלינדה 1- נטו מלינדה</t>
  </si>
  <si>
    <t>1105097</t>
  </si>
  <si>
    <t>511725459</t>
  </si>
  <si>
    <t>תדיראן הולדינגס- תדיראן הולדינגס</t>
  </si>
  <si>
    <t>258012</t>
  </si>
  <si>
    <t>520036732</t>
  </si>
  <si>
    <t>אינרום- אינרום בניה</t>
  </si>
  <si>
    <t>1132356</t>
  </si>
  <si>
    <t>515001659</t>
  </si>
  <si>
    <t>מתכת ומוצרי בניה</t>
  </si>
  <si>
    <t>ארגו פרופרטיז- ארגו פרופרטיז</t>
  </si>
  <si>
    <t>1175371</t>
  </si>
  <si>
    <t>70252750</t>
  </si>
  <si>
    <t>נדלן מניב בחו"ל</t>
  </si>
  <si>
    <t>סאמיט- סאמיט</t>
  </si>
  <si>
    <t>1081686</t>
  </si>
  <si>
    <t>520043720</t>
  </si>
  <si>
    <t>אייאיאס תעש- אייאיאס</t>
  </si>
  <si>
    <t>431015</t>
  </si>
  <si>
    <t>520039132</t>
  </si>
  <si>
    <t>סלע נדל"ן- סלע קפיטל נדל"ן</t>
  </si>
  <si>
    <t>1109644</t>
  </si>
  <si>
    <t>513992529</t>
  </si>
  <si>
    <t>ריט 1- ריט1</t>
  </si>
  <si>
    <t>1098920</t>
  </si>
  <si>
    <t>513821488</t>
  </si>
  <si>
    <t>נייר חדרה- נייר חדרה</t>
  </si>
  <si>
    <t>632018</t>
  </si>
  <si>
    <t>520018383</t>
  </si>
  <si>
    <t>עץ, נייר ודפוס</t>
  </si>
  <si>
    <t>אוגווינד- אוגווינד</t>
  </si>
  <si>
    <t>1105907</t>
  </si>
  <si>
    <t>513961334</t>
  </si>
  <si>
    <t>אלקטריאון- אלקטריאון וירלס</t>
  </si>
  <si>
    <t>368019</t>
  </si>
  <si>
    <t>520038126</t>
  </si>
  <si>
    <t>אפולו פאוור- אפולו פאוור</t>
  </si>
  <si>
    <t>1082114</t>
  </si>
  <si>
    <t>520043928</t>
  </si>
  <si>
    <t>ג'נסל- ג'נסל</t>
  </si>
  <si>
    <t>1169689</t>
  </si>
  <si>
    <t>514579887</t>
  </si>
  <si>
    <t>ורידיס- ורידיס</t>
  </si>
  <si>
    <t>1176387</t>
  </si>
  <si>
    <t>515935807</t>
  </si>
  <si>
    <t>אלקטרה צריכה- אלקטרה צריכה</t>
  </si>
  <si>
    <t>5010129</t>
  </si>
  <si>
    <t>520039967</t>
  </si>
  <si>
    <t>טרמינל איקס- טרמינל איקס</t>
  </si>
  <si>
    <t>1178714</t>
  </si>
  <si>
    <t>515722536</t>
  </si>
  <si>
    <t>יוחננוף- מ.יוחננוף ובניו (1988) בע"מ</t>
  </si>
  <si>
    <t>1161264</t>
  </si>
  <si>
    <t>511344186</t>
  </si>
  <si>
    <t>פוקס- פוקס</t>
  </si>
  <si>
    <t>1087022</t>
  </si>
  <si>
    <t>512157603</t>
  </si>
  <si>
    <t>ריטיילורס- ריטיילורס</t>
  </si>
  <si>
    <t>1175488</t>
  </si>
  <si>
    <t>514211457</t>
  </si>
  <si>
    <t>דנאל כא- דנאל כא</t>
  </si>
  <si>
    <t>314013</t>
  </si>
  <si>
    <t>520037565</t>
  </si>
  <si>
    <t>שרותים</t>
  </si>
  <si>
    <t>אלטשולר שחם גמל- אלטשולר שחם גמל ופנסיה בע"מ</t>
  </si>
  <si>
    <t>1159037</t>
  </si>
  <si>
    <t>513173393</t>
  </si>
  <si>
    <t>שרותים פיננסים</t>
  </si>
  <si>
    <t>סלקום- סלקום</t>
  </si>
  <si>
    <t>1101534</t>
  </si>
  <si>
    <t>511930125</t>
  </si>
  <si>
    <t>פרטנר- פרטנר</t>
  </si>
  <si>
    <t>1083484</t>
  </si>
  <si>
    <t>520044314</t>
  </si>
  <si>
    <t>סה"כ מניות היתר</t>
  </si>
  <si>
    <t>בליץ- בליץ</t>
  </si>
  <si>
    <t>424010</t>
  </si>
  <si>
    <t>520038779</t>
  </si>
  <si>
    <t>נור- נור אינק אינוביישנס בע"מ</t>
  </si>
  <si>
    <t>1175728</t>
  </si>
  <si>
    <t>515926475</t>
  </si>
  <si>
    <t>נקסט ויז'ן- נקסט ויז'ן</t>
  </si>
  <si>
    <t>1176593</t>
  </si>
  <si>
    <t>514259019</t>
  </si>
  <si>
    <t>סונוביה- סונוביה</t>
  </si>
  <si>
    <t>1170539</t>
  </si>
  <si>
    <t>514997741</t>
  </si>
  <si>
    <t>מכלול מימון- מכלול מימון</t>
  </si>
  <si>
    <t>1179753</t>
  </si>
  <si>
    <t>515763845</t>
  </si>
  <si>
    <t>מלרן- מלרן פרוייקטים</t>
  </si>
  <si>
    <t>1170950</t>
  </si>
  <si>
    <t>514097591</t>
  </si>
  <si>
    <t>מניף- מניף שירותים פיננסים</t>
  </si>
  <si>
    <t>1170893</t>
  </si>
  <si>
    <t>512764408</t>
  </si>
  <si>
    <t>ליברה- ליברה</t>
  </si>
  <si>
    <t>1176981</t>
  </si>
  <si>
    <t>515761625</t>
  </si>
  <si>
    <t>חג'ג' אירופה- חג'ג' אירופה</t>
  </si>
  <si>
    <t>1143635</t>
  </si>
  <si>
    <t>515682292</t>
  </si>
  <si>
    <t>חג'ג' נדל"ן- חג'ג' נדלן</t>
  </si>
  <si>
    <t>823013</t>
  </si>
  <si>
    <t>איי ספאק 1- איי ספאק</t>
  </si>
  <si>
    <t>1179589</t>
  </si>
  <si>
    <t>516247772</t>
  </si>
  <si>
    <t>אלומה תשתיות- אלומה תשתיות</t>
  </si>
  <si>
    <t>1181643</t>
  </si>
  <si>
    <t>516214871</t>
  </si>
  <si>
    <t>ביג-טק 50- ביג טק 50 מו"פ</t>
  </si>
  <si>
    <t>1172295</t>
  </si>
  <si>
    <t>540295417</t>
  </si>
  <si>
    <t>השקעות בהיי טק</t>
  </si>
  <si>
    <t>יוניקורן טכנולוגיות - יוניקורן טכנו</t>
  </si>
  <si>
    <t>1168657</t>
  </si>
  <si>
    <t>540294428</t>
  </si>
  <si>
    <t>מנרה יהש- מנרה ונצ'רס</t>
  </si>
  <si>
    <t>1178474</t>
  </si>
  <si>
    <t>540304045</t>
  </si>
  <si>
    <t>אלמדה יהש- אלמדה ונצ'רס</t>
  </si>
  <si>
    <t>1168962</t>
  </si>
  <si>
    <t>540296795</t>
  </si>
  <si>
    <t>השקעות במדעי החיים</t>
  </si>
  <si>
    <t>סנו- סנו</t>
  </si>
  <si>
    <t>813014</t>
  </si>
  <si>
    <t>520032988</t>
  </si>
  <si>
    <t>פולירם- פולירם</t>
  </si>
  <si>
    <t>1170216</t>
  </si>
  <si>
    <t>515251593</t>
  </si>
  <si>
    <t>אפיטומי מדיקל- אפיטומי</t>
  </si>
  <si>
    <t>1182591</t>
  </si>
  <si>
    <t>513721803</t>
  </si>
  <si>
    <t>מכשור רפואי</t>
  </si>
  <si>
    <t>אריקה כרמל- אריקה כרמל</t>
  </si>
  <si>
    <t>1178912</t>
  </si>
  <si>
    <t>514034123</t>
  </si>
  <si>
    <t>יומן אקסטנשנס- יומן אקסטנשנס</t>
  </si>
  <si>
    <t>1170000</t>
  </si>
  <si>
    <t>514707736</t>
  </si>
  <si>
    <t>בכורי שדה- בכורי שדה</t>
  </si>
  <si>
    <t>1172618</t>
  </si>
  <si>
    <t>512402538</t>
  </si>
  <si>
    <t>גלוברנדס- גלוברנדס גרופ</t>
  </si>
  <si>
    <t>1147487</t>
  </si>
  <si>
    <t>515809499</t>
  </si>
  <si>
    <t>פרימוטק- פרימוטק</t>
  </si>
  <si>
    <t>1175496</t>
  </si>
  <si>
    <t>516292992</t>
  </si>
  <si>
    <t>חמת- חמת</t>
  </si>
  <si>
    <t>384016</t>
  </si>
  <si>
    <t>520038530</t>
  </si>
  <si>
    <t>בית שמש- מנועי בית שמש</t>
  </si>
  <si>
    <t>1081561</t>
  </si>
  <si>
    <t>520043480</t>
  </si>
  <si>
    <t>אפריקה נכסים- אפי נכסים</t>
  </si>
  <si>
    <t>1091354</t>
  </si>
  <si>
    <t>510560188</t>
  </si>
  <si>
    <t>מגוריט- מגוריט</t>
  </si>
  <si>
    <t>1139195</t>
  </si>
  <si>
    <t>515434074</t>
  </si>
  <si>
    <t>רני צים- רני צים</t>
  </si>
  <si>
    <t>1143619</t>
  </si>
  <si>
    <t>514353671</t>
  </si>
  <si>
    <t>טופ גאם- טופ גאם</t>
  </si>
  <si>
    <t>1179142</t>
  </si>
  <si>
    <t>פודטק</t>
  </si>
  <si>
    <t>סבוריט- סבוריט בע"מ</t>
  </si>
  <si>
    <t>1169978</t>
  </si>
  <si>
    <t>515933950</t>
  </si>
  <si>
    <t>הייקון מערכות- הייקון מערכות בע"מ</t>
  </si>
  <si>
    <t>1169945</t>
  </si>
  <si>
    <t>514347160</t>
  </si>
  <si>
    <t>רובוטיקה ותלת מימד</t>
  </si>
  <si>
    <t>מאסיבית- מאסיבית</t>
  </si>
  <si>
    <t>1172972</t>
  </si>
  <si>
    <t>514919810</t>
  </si>
  <si>
    <t>שלוש 3 דיאם- שלוש 3 דיאם</t>
  </si>
  <si>
    <t>1177518</t>
  </si>
  <si>
    <t>515512580</t>
  </si>
  <si>
    <t>אייס קמעונאות- אייס קפיטל קמעונאות</t>
  </si>
  <si>
    <t>1171669</t>
  </si>
  <si>
    <t>515546224</t>
  </si>
  <si>
    <t>טיב טעם- טיב טעם</t>
  </si>
  <si>
    <t>103010</t>
  </si>
  <si>
    <t>520041187</t>
  </si>
  <si>
    <t>איאלדי (ALD) - האב- האב אבטחת מידע</t>
  </si>
  <si>
    <t>1084003</t>
  </si>
  <si>
    <t>511029373</t>
  </si>
  <si>
    <t>אוריין- אוריין</t>
  </si>
  <si>
    <t>1103506</t>
  </si>
  <si>
    <t>511068256</t>
  </si>
  <si>
    <t>אי.טי.ג'י.איי- אי.טי.ג'י.איי</t>
  </si>
  <si>
    <t>1176114</t>
  </si>
  <si>
    <t>513764399</t>
  </si>
  <si>
    <t>הולמס פלייס- הולמס פלייס</t>
  </si>
  <si>
    <t>1142587</t>
  </si>
  <si>
    <t>512466723</t>
  </si>
  <si>
    <t>שגריר- שגריר רכב</t>
  </si>
  <si>
    <t>1138379</t>
  </si>
  <si>
    <t>515158665</t>
  </si>
  <si>
    <t>מגדלור- מגדלור</t>
  </si>
  <si>
    <t>1182567</t>
  </si>
  <si>
    <t>515514263</t>
  </si>
  <si>
    <t>אידומו- אידומו</t>
  </si>
  <si>
    <t>1176346</t>
  </si>
  <si>
    <t>513973727</t>
  </si>
  <si>
    <t>איידנטי- איידנטי הלת'קייר</t>
  </si>
  <si>
    <t>1177450</t>
  </si>
  <si>
    <t>515679405</t>
  </si>
  <si>
    <t>גרופ 107- גרופ 107</t>
  </si>
  <si>
    <t>1180181</t>
  </si>
  <si>
    <t>516199445</t>
  </si>
  <si>
    <t>טופ מערכות- טופ מערכות</t>
  </si>
  <si>
    <t>1083377</t>
  </si>
  <si>
    <t>520044231</t>
  </si>
  <si>
    <t>טראקנט- טראקנט אנטרפרייז</t>
  </si>
  <si>
    <t>1174093</t>
  </si>
  <si>
    <t>515446474</t>
  </si>
  <si>
    <t>פוםוום- פוםוום</t>
  </si>
  <si>
    <t>1173434</t>
  </si>
  <si>
    <t>515236735</t>
  </si>
  <si>
    <t>פיימנט- פיימנט</t>
  </si>
  <si>
    <t>1180876</t>
  </si>
  <si>
    <t>515166544</t>
  </si>
  <si>
    <t>קוויקליזארד- קוויקליזארד</t>
  </si>
  <si>
    <t>1172840</t>
  </si>
  <si>
    <t>514439785</t>
  </si>
  <si>
    <t>קונטיניואל- קונטיניואל</t>
  </si>
  <si>
    <t>1182260</t>
  </si>
  <si>
    <t>514949973</t>
  </si>
  <si>
    <t>שמיים- שמיים אימפרוב</t>
  </si>
  <si>
    <t>1176239</t>
  </si>
  <si>
    <t>515181014</t>
  </si>
  <si>
    <t>סה"כ call 001 אופציות</t>
  </si>
  <si>
    <t>Rada Electronic Industries</t>
  </si>
  <si>
    <t>IL0010826506</t>
  </si>
  <si>
    <t>NASDAQ</t>
  </si>
  <si>
    <t>5204</t>
  </si>
  <si>
    <t>AEROSPACE &amp; DEFENSE</t>
  </si>
  <si>
    <t>G WILLI FOOD INTERNATIONAL</t>
  </si>
  <si>
    <t>IL0010828585</t>
  </si>
  <si>
    <t>520043209</t>
  </si>
  <si>
    <t>Food &amp; Staples Retailing</t>
  </si>
  <si>
    <t>MITC US- MEATECH</t>
  </si>
  <si>
    <t>US5834351026</t>
  </si>
  <si>
    <t>520041955</t>
  </si>
  <si>
    <t>Food Beverage &amp; Tobacco</t>
  </si>
  <si>
    <t>S H L Telemedicine Ltd</t>
  </si>
  <si>
    <t>IL0010855885</t>
  </si>
  <si>
    <t>5261</t>
  </si>
  <si>
    <t>Health Care Equip &amp; Services</t>
  </si>
  <si>
    <t>KORNIT DIGITAL-KRNT</t>
  </si>
  <si>
    <t>IL0011216723</t>
  </si>
  <si>
    <t>NYSE</t>
  </si>
  <si>
    <t>1564</t>
  </si>
  <si>
    <t>INDUSTRIAL</t>
  </si>
  <si>
    <t>Protalix Biotherapeutics Inc</t>
  </si>
  <si>
    <t>US74365A3095</t>
  </si>
  <si>
    <t>1554</t>
  </si>
  <si>
    <t>Pharma &amp; Biotechnology</t>
  </si>
  <si>
    <t>TARO PHARMACEUTICAL INDUS</t>
  </si>
  <si>
    <t>IL0010827181</t>
  </si>
  <si>
    <t>5188</t>
  </si>
  <si>
    <t>PALO ALTO NETWO</t>
  </si>
  <si>
    <t>US6974351057</t>
  </si>
  <si>
    <t>4723</t>
  </si>
  <si>
    <t>Software &amp; Services</t>
  </si>
  <si>
    <t>SimilarWeb- SimilarWeb</t>
  </si>
  <si>
    <t>IL0011751653</t>
  </si>
  <si>
    <t>5283</t>
  </si>
  <si>
    <t>ZIM INTEGRATED- ZIM</t>
  </si>
  <si>
    <t>IL0065100930</t>
  </si>
  <si>
    <t>SCOUTCAM- SCOUTCAM</t>
  </si>
  <si>
    <t>US81063V2043</t>
  </si>
  <si>
    <t>5287</t>
  </si>
  <si>
    <t>Technology Hardware &amp; Equip</t>
  </si>
  <si>
    <t>SOLAREDGE</t>
  </si>
  <si>
    <t>US83417M1045</t>
  </si>
  <si>
    <t>4744</t>
  </si>
  <si>
    <t>GILAT SATELLITE</t>
  </si>
  <si>
    <t>IL0010825102</t>
  </si>
  <si>
    <t>520038936</t>
  </si>
  <si>
    <t>POOL CORP- Pool Corp</t>
  </si>
  <si>
    <t>US73278L1052</t>
  </si>
  <si>
    <t>5272</t>
  </si>
  <si>
    <t>Consumer Durables &amp; Apparel</t>
  </si>
  <si>
    <t>SUNRUN INC</t>
  </si>
  <si>
    <t>US86771W1053</t>
  </si>
  <si>
    <t>Energy</t>
  </si>
  <si>
    <t>NEOEN FP</t>
  </si>
  <si>
    <t>FR0011675362</t>
  </si>
  <si>
    <t>5175</t>
  </si>
  <si>
    <t>ORSTED A/S</t>
  </si>
  <si>
    <t>DK0060094928</t>
  </si>
  <si>
    <t>5232</t>
  </si>
  <si>
    <t>RWE GR</t>
  </si>
  <si>
    <t>DE0007037129</t>
  </si>
  <si>
    <t>5242</t>
  </si>
  <si>
    <t>RWE GY</t>
  </si>
  <si>
    <t>DARIOHEALTH</t>
  </si>
  <si>
    <t>US23725P2092</t>
  </si>
  <si>
    <t>5233</t>
  </si>
  <si>
    <t>ASTRAZENECA PLC</t>
  </si>
  <si>
    <t>US0463531089</t>
  </si>
  <si>
    <t>5238</t>
  </si>
  <si>
    <t>PFIZER INC-PFE- PFIZER</t>
  </si>
  <si>
    <t>US7170811035</t>
  </si>
  <si>
    <t>1190</t>
  </si>
  <si>
    <t>ABBVIE INC</t>
  </si>
  <si>
    <t>US00287Y1091</t>
  </si>
  <si>
    <t>5255</t>
  </si>
  <si>
    <t>SNY - SANOFI AVENTIS- SANOFI AVENTIS</t>
  </si>
  <si>
    <t>US80105N1054</t>
  </si>
  <si>
    <t>5311</t>
  </si>
  <si>
    <t>AROUNDTOWN PROP-ALATP- AROUNDTOWN</t>
  </si>
  <si>
    <t>LU1673108939</t>
  </si>
  <si>
    <t>FWB</t>
  </si>
  <si>
    <t>4845</t>
  </si>
  <si>
    <t>Real Estate</t>
  </si>
  <si>
    <t>BOSTON PROPERTIES</t>
  </si>
  <si>
    <t>US1011211018</t>
  </si>
  <si>
    <t>5214</t>
  </si>
  <si>
    <t>PARK PLAZA  HOTEL</t>
  </si>
  <si>
    <t>GG00B1Z5FH87</t>
  </si>
  <si>
    <t>LSE</t>
  </si>
  <si>
    <t>5123</t>
  </si>
  <si>
    <t>PRIME US REIT</t>
  </si>
  <si>
    <t>SGXC75818630</t>
  </si>
  <si>
    <t>5197</t>
  </si>
  <si>
    <t>JUMBO S.A</t>
  </si>
  <si>
    <t>GRS282183003</t>
  </si>
  <si>
    <t>Retailing</t>
  </si>
  <si>
    <t>SOITEC FP</t>
  </si>
  <si>
    <t>FR0013227113</t>
  </si>
  <si>
    <t>5250</t>
  </si>
  <si>
    <t>Semiconductors &amp; Semicon Equip</t>
  </si>
  <si>
    <t>TSM - TAIWAN SEMICONDUCTOR- TAIWAN SEMI</t>
  </si>
  <si>
    <t>us8740391003</t>
  </si>
  <si>
    <t>5088</t>
  </si>
  <si>
    <t>DocuSign</t>
  </si>
  <si>
    <t>US2561631068</t>
  </si>
  <si>
    <t>5269</t>
  </si>
  <si>
    <t>MOMENTIVE GLOBAL- SURVEY MONKY</t>
  </si>
  <si>
    <t>US60878Y1082</t>
  </si>
  <si>
    <t>5260</t>
  </si>
  <si>
    <t>Amadeus IT Group- Amadeus</t>
  </si>
  <si>
    <t>ES0109067019</t>
  </si>
  <si>
    <t>5273</t>
  </si>
  <si>
    <t>GDS Holdings Ltd- GDS Holdings</t>
  </si>
  <si>
    <t>US36165L1089</t>
  </si>
  <si>
    <t>5258</t>
  </si>
  <si>
    <t>Telecommunication Services</t>
  </si>
  <si>
    <t>ENEL SPA</t>
  </si>
  <si>
    <t>IT0003128367</t>
  </si>
  <si>
    <t>5039</t>
  </si>
  <si>
    <t>Utilities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</si>
  <si>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</si>
  <si>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</si>
  <si>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</si>
  <si>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</si>
  <si>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</si>
  <si>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</si>
  <si>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CHINA-INVESCO</t>
  </si>
  <si>
    <t>LU1549405709</t>
  </si>
  <si>
    <t>EURONEXT</t>
  </si>
  <si>
    <t>1290</t>
  </si>
  <si>
    <t>מניות</t>
  </si>
  <si>
    <t>סה"כ שמחקות מדדים אחרים</t>
  </si>
  <si>
    <t>סה"כ אג"ח ממשלתי</t>
  </si>
  <si>
    <t>סה"כ אגח קונצרני</t>
  </si>
  <si>
    <t>Schroder International Selection Fund China</t>
  </si>
  <si>
    <t>LU2016214293</t>
  </si>
  <si>
    <t>5105</t>
  </si>
  <si>
    <t>סה"כ כתבי אופציות בישראל</t>
  </si>
  <si>
    <t>אייספאק 1  אפ 1_10/12/2023- איי ספאק</t>
  </si>
  <si>
    <t>1179613</t>
  </si>
  <si>
    <t>ביג-טק 50  אופציה 1 09/02/23- ביג טק 50 מו"פ</t>
  </si>
  <si>
    <t>1172303</t>
  </si>
  <si>
    <t>ביג-טק 50 אופציה 2 01/01/23- ביג טק 50 מו"פ</t>
  </si>
  <si>
    <t>1180819</t>
  </si>
  <si>
    <t>יוניקורן טכ אפ2 10/9/23- יוניקורן טכנו</t>
  </si>
  <si>
    <t>1168673</t>
  </si>
  <si>
    <t>יוניקורן טכ אפ3 15/11/22- יוניקורן טכנו</t>
  </si>
  <si>
    <t>1181544</t>
  </si>
  <si>
    <t>אלמדה  אופציה 1 5/4/22</t>
  </si>
  <si>
    <t>1168970</t>
  </si>
  <si>
    <t>אלמדה  אופציה 2 10/10/23</t>
  </si>
  <si>
    <t>1168988</t>
  </si>
  <si>
    <t>אלמדה אופציה 4 19/12/22- אלמדה ונצ'רס</t>
  </si>
  <si>
    <t>1180744</t>
  </si>
  <si>
    <t>פולירם אופציה 1 29/11/22- פולירם</t>
  </si>
  <si>
    <t>1170224</t>
  </si>
  <si>
    <t>אמות אופציה 1 22/12/22- אמות</t>
  </si>
  <si>
    <t>1180546</t>
  </si>
  <si>
    <t>אייס קמעונאות אופציה 1 15/01/23- אייס קפיטל קמעונאות</t>
  </si>
  <si>
    <t>1171677</t>
  </si>
  <si>
    <t>אידומו  אפ 1_ 10/12/2023- אידומו</t>
  </si>
  <si>
    <t>1176353</t>
  </si>
  <si>
    <t>איידנטי  אופציה 1 14/12/22- איידנטי הלת'קייר</t>
  </si>
  <si>
    <t>1177468</t>
  </si>
  <si>
    <t>איידנטי  אופציה 2 14/06/24- איידנטי הלת'קייר</t>
  </si>
  <si>
    <t>1177476</t>
  </si>
  <si>
    <t>גרופ 107 אופציה 1 01/09/24- גרופ 107</t>
  </si>
  <si>
    <t>1180199</t>
  </si>
  <si>
    <t>טראקנט אופציה 1 02/03/25- טראקנט אנטרפרייז</t>
  </si>
  <si>
    <t>1174101</t>
  </si>
  <si>
    <t>פוםוום אופציה 1 28/02/22- פוםוום</t>
  </si>
  <si>
    <t>1173442</t>
  </si>
  <si>
    <t>פיימנט אופציה 1 15/10/24- פיימנט</t>
  </si>
  <si>
    <t>1180884</t>
  </si>
  <si>
    <t>קוויקליזארד אופציה 1 22/02/23- קוויקליזארד</t>
  </si>
  <si>
    <t>1172865</t>
  </si>
  <si>
    <t>קונטיניואל אפ 1 12/12/24- קונטיניואל</t>
  </si>
  <si>
    <t>1182278</t>
  </si>
  <si>
    <t>שמיים  אפ_1 01/06/2025- שמיים אימפרוב</t>
  </si>
  <si>
    <t>1176247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</si>
  <si>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</si>
  <si>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</si>
  <si>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</si>
  <si>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</si>
  <si>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</si>
  <si>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</si>
  <si>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DAX - DFWH2 - 18/03/2022</t>
  </si>
  <si>
    <t>DE000C6EV0A4</t>
  </si>
  <si>
    <t>Other</t>
  </si>
  <si>
    <t>DJIA  MINI-DMH2-18/03/22</t>
  </si>
  <si>
    <t>BBG00ZLJP358</t>
  </si>
  <si>
    <t>FTSE CHINA  A50 - XUF2 - 27/01/2022</t>
  </si>
  <si>
    <t>SGXDB0661783</t>
  </si>
  <si>
    <t>FUT VAL EUR HSBC - רוו"ה מחוזים</t>
  </si>
  <si>
    <t>333740</t>
  </si>
  <si>
    <t>FUT VAL USD - רוו"ה מחוזים</t>
  </si>
  <si>
    <t>415349</t>
  </si>
  <si>
    <t>MINI NASDAQ100-NQH2- 18/03/2022</t>
  </si>
  <si>
    <t>BBG00YGNQF87</t>
  </si>
  <si>
    <t>RUSSELL2000 -RTYH2- 18/03/22</t>
  </si>
  <si>
    <t>BBG00YGNQH74</t>
  </si>
  <si>
    <t>S&amp;P500 E-MINI -ESH2-18/03/2022</t>
  </si>
  <si>
    <t>BBG00YGNQDQ2</t>
  </si>
  <si>
    <t>STOXX 600- SXOH2-18/03/22</t>
  </si>
  <si>
    <t>DE000C6EV2S2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</si>
  <si>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</si>
  <si>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</si>
  <si>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</si>
  <si>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</si>
  <si>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</si>
  <si>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</si>
  <si>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</si>
  <si>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</si>
  <si>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</si>
  <si>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</si>
  <si>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</si>
  <si>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</si>
  <si>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</si>
  <si>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</si>
  <si>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</si>
  <si>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</si>
  <si>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רפאל   אג5מ</t>
  </si>
  <si>
    <t>1140292</t>
  </si>
  <si>
    <t>520042185</t>
  </si>
  <si>
    <t>04/05/21</t>
  </si>
  <si>
    <t>גרופ 11- גרופ 11</t>
  </si>
  <si>
    <t>1181106</t>
  </si>
  <si>
    <t>1992</t>
  </si>
  <si>
    <t>וויו גרופ TASE UP- וויו גרופ</t>
  </si>
  <si>
    <t>1171107</t>
  </si>
  <si>
    <t>1837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</si>
  <si>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</si>
  <si>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</si>
  <si>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</si>
  <si>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</si>
  <si>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</si>
  <si>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</si>
  <si>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</si>
  <si>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</si>
  <si>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</si>
  <si>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MITC US-אופציה לא סחירה 18/05/2023- MEATECH</t>
  </si>
  <si>
    <t>320486391</t>
  </si>
  <si>
    <t>04/08/21</t>
  </si>
  <si>
    <t>18/03/20</t>
  </si>
  <si>
    <t>בליץ אופציה לא סחירה 01/06/24- בליץ</t>
  </si>
  <si>
    <t>42401011</t>
  </si>
  <si>
    <t>08/06/21</t>
  </si>
  <si>
    <t>שיח מדיקל אופציה ב' לא סחירה 10/07/22- שיח מדיקל</t>
  </si>
  <si>
    <t>24901111</t>
  </si>
  <si>
    <t>פארמה</t>
  </si>
  <si>
    <t>10/06/20</t>
  </si>
  <si>
    <t>פנאקסיה ישראל אופציה לא סחירה 09/03/2022- פנאקסיה ישראל</t>
  </si>
  <si>
    <t>11043631</t>
  </si>
  <si>
    <t>קנאביס</t>
  </si>
  <si>
    <t>11/03/20</t>
  </si>
  <si>
    <t>איאלדי (ALD) אופציה לא סחירה 15/02/24 - האב- האב אבטחת מידע</t>
  </si>
  <si>
    <t>10840031</t>
  </si>
  <si>
    <t>17/02/20</t>
  </si>
  <si>
    <t>שגריר- אופציה לא סחירה 22/02/23- שגריר רכב</t>
  </si>
  <si>
    <t>113837911</t>
  </si>
  <si>
    <t>22/02/21</t>
  </si>
  <si>
    <t>סאטקום אופציה לא סחירה 20/1/22- סאטקום מערכות</t>
  </si>
  <si>
    <t>10805971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</si>
  <si>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</si>
  <si>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</si>
  <si>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</si>
  <si>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</si>
  <si>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</si>
  <si>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</si>
  <si>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</si>
  <si>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</si>
  <si>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</si>
  <si>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</si>
  <si>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</si>
  <si>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</si>
  <si>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</si>
  <si>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</si>
  <si>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</si>
  <si>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</si>
  <si>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MONEY EUR HSBC - בטחונות</t>
  </si>
  <si>
    <t>327064</t>
  </si>
  <si>
    <t>MONEY USD HSBC - בטחונות</t>
  </si>
  <si>
    <t>415323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</si>
</sst>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5" borderId="0" xfId="0" applyFill="1"/>
    <xf numFmtId="4" fontId="0" fillId="5" borderId="0" xfId="0" applyNumberFormat="1" applyFont="1" applyFill="1"/>
    <xf numFmtId="166" fontId="0" fillId="5" borderId="0" xfId="0" applyNumberFormat="1" applyFont="1" applyFill="1"/>
    <xf numFmtId="0" fontId="2" fillId="5" borderId="0" xfId="0" applyFont="1" applyFill="1" applyAlignment="1">
      <alignment horizont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3"/>
  <sheetViews>
    <sheetView rightToLeft="1" tabSelected="1" workbookViewId="0">
      <selection activeCell="A27" sqref="A27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</row>
    <row r="6" spans="1:36" ht="26.25" customHeight="1">
      <c r="B6" s="86" t="s">
        <v>4</v>
      </c>
      <c r="C6" s="87"/>
      <c r="D6" s="88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f>מזומנים!J11</f>
        <v>90097.086556166032</v>
      </c>
      <c r="D11" s="76">
        <f>C11/$C$42</f>
        <v>0.22286767366547855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112572.1549556</v>
      </c>
      <c r="D13" s="78">
        <f t="shared" ref="D13:D22" si="0">C13/$C$42</f>
        <v>0.2784628810258386</v>
      </c>
    </row>
    <row r="14" spans="1:36">
      <c r="A14" s="10" t="s">
        <v>13</v>
      </c>
      <c r="B14" s="70" t="s">
        <v>17</v>
      </c>
      <c r="C14" s="77">
        <v>0</v>
      </c>
      <c r="D14" s="78">
        <f t="shared" si="0"/>
        <v>0</v>
      </c>
    </row>
    <row r="15" spans="1:36">
      <c r="A15" s="10" t="s">
        <v>13</v>
      </c>
      <c r="B15" s="70" t="s">
        <v>18</v>
      </c>
      <c r="C15" s="77">
        <v>14196.47479702937</v>
      </c>
      <c r="D15" s="78">
        <f t="shared" si="0"/>
        <v>3.5116954756268977E-2</v>
      </c>
    </row>
    <row r="16" spans="1:36">
      <c r="A16" s="10" t="s">
        <v>13</v>
      </c>
      <c r="B16" s="70" t="s">
        <v>19</v>
      </c>
      <c r="C16" s="77">
        <v>155203.39256518727</v>
      </c>
      <c r="D16" s="78">
        <f t="shared" si="0"/>
        <v>0.38391717610569137</v>
      </c>
    </row>
    <row r="17" spans="1:4">
      <c r="A17" s="10" t="s">
        <v>13</v>
      </c>
      <c r="B17" s="70" t="s">
        <v>195</v>
      </c>
      <c r="C17" s="77">
        <v>2215.8580082039998</v>
      </c>
      <c r="D17" s="78">
        <f t="shared" si="0"/>
        <v>5.4812329492317955E-3</v>
      </c>
    </row>
    <row r="18" spans="1:4">
      <c r="A18" s="10" t="s">
        <v>13</v>
      </c>
      <c r="B18" s="70" t="s">
        <v>20</v>
      </c>
      <c r="C18" s="77">
        <v>3513.3533799104998</v>
      </c>
      <c r="D18" s="78">
        <f t="shared" si="0"/>
        <v>8.6907681976738874E-3</v>
      </c>
    </row>
    <row r="19" spans="1:4">
      <c r="A19" s="10" t="s">
        <v>13</v>
      </c>
      <c r="B19" s="70" t="s">
        <v>21</v>
      </c>
      <c r="C19" s="77">
        <v>2215.3701336499998</v>
      </c>
      <c r="D19" s="78">
        <f t="shared" si="0"/>
        <v>5.480026123672317E-3</v>
      </c>
    </row>
    <row r="20" spans="1:4">
      <c r="A20" s="10" t="s">
        <v>13</v>
      </c>
      <c r="B20" s="70" t="s">
        <v>22</v>
      </c>
      <c r="C20" s="77">
        <v>0</v>
      </c>
      <c r="D20" s="78">
        <f t="shared" si="0"/>
        <v>0</v>
      </c>
    </row>
    <row r="21" spans="1:4">
      <c r="A21" s="10" t="s">
        <v>13</v>
      </c>
      <c r="B21" s="70" t="s">
        <v>23</v>
      </c>
      <c r="C21" s="77">
        <v>2073.6521010346064</v>
      </c>
      <c r="D21" s="78">
        <f t="shared" si="0"/>
        <v>5.1294668608514084E-3</v>
      </c>
    </row>
    <row r="22" spans="1:4">
      <c r="A22" s="10" t="s">
        <v>13</v>
      </c>
      <c r="B22" s="70" t="s">
        <v>24</v>
      </c>
      <c r="C22" s="77">
        <v>0</v>
      </c>
      <c r="D22" s="78">
        <f t="shared" si="0"/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f t="shared" ref="D24:D37" si="1">C24/$C$42</f>
        <v>0</v>
      </c>
    </row>
    <row r="25" spans="1:4">
      <c r="A25" s="10" t="s">
        <v>13</v>
      </c>
      <c r="B25" s="70" t="s">
        <v>27</v>
      </c>
      <c r="C25" s="77">
        <v>0</v>
      </c>
      <c r="D25" s="78">
        <f t="shared" si="1"/>
        <v>0</v>
      </c>
    </row>
    <row r="26" spans="1:4">
      <c r="A26" s="10" t="s">
        <v>13</v>
      </c>
      <c r="B26" s="70" t="s">
        <v>18</v>
      </c>
      <c r="C26" s="77">
        <v>1770.21</v>
      </c>
      <c r="D26" s="78">
        <f t="shared" si="1"/>
        <v>4.3788606233501632E-3</v>
      </c>
    </row>
    <row r="27" spans="1:4">
      <c r="A27" s="10" t="s">
        <v>13</v>
      </c>
      <c r="B27" s="70" t="s">
        <v>28</v>
      </c>
      <c r="C27" s="77">
        <v>4194.4690000000001</v>
      </c>
      <c r="D27" s="78">
        <f t="shared" si="1"/>
        <v>1.0375602408732825E-2</v>
      </c>
    </row>
    <row r="28" spans="1:4">
      <c r="A28" s="10" t="s">
        <v>13</v>
      </c>
      <c r="B28" s="70" t="s">
        <v>29</v>
      </c>
      <c r="C28" s="77">
        <v>0</v>
      </c>
      <c r="D28" s="78">
        <f t="shared" si="1"/>
        <v>0</v>
      </c>
    </row>
    <row r="29" spans="1:4">
      <c r="A29" s="10" t="s">
        <v>13</v>
      </c>
      <c r="B29" s="70" t="s">
        <v>30</v>
      </c>
      <c r="C29" s="77">
        <v>113.6167547726</v>
      </c>
      <c r="D29" s="78">
        <f t="shared" si="1"/>
        <v>2.8104684394877997E-4</v>
      </c>
    </row>
    <row r="30" spans="1:4">
      <c r="A30" s="10" t="s">
        <v>13</v>
      </c>
      <c r="B30" s="70" t="s">
        <v>31</v>
      </c>
      <c r="C30" s="77">
        <v>0</v>
      </c>
      <c r="D30" s="78">
        <f t="shared" si="1"/>
        <v>0</v>
      </c>
    </row>
    <row r="31" spans="1:4">
      <c r="A31" s="10" t="s">
        <v>13</v>
      </c>
      <c r="B31" s="70" t="s">
        <v>32</v>
      </c>
      <c r="C31" s="77">
        <v>0</v>
      </c>
      <c r="D31" s="78">
        <f t="shared" si="1"/>
        <v>0</v>
      </c>
    </row>
    <row r="32" spans="1:4">
      <c r="A32" s="10" t="s">
        <v>13</v>
      </c>
      <c r="B32" s="70" t="s">
        <v>33</v>
      </c>
      <c r="C32" s="77">
        <v>0</v>
      </c>
      <c r="D32" s="78">
        <f t="shared" si="1"/>
        <v>0</v>
      </c>
    </row>
    <row r="33" spans="1:4">
      <c r="A33" s="10" t="s">
        <v>13</v>
      </c>
      <c r="B33" s="69" t="s">
        <v>34</v>
      </c>
      <c r="C33" s="77">
        <v>0</v>
      </c>
      <c r="D33" s="78">
        <f t="shared" si="1"/>
        <v>0</v>
      </c>
    </row>
    <row r="34" spans="1:4">
      <c r="A34" s="10" t="s">
        <v>13</v>
      </c>
      <c r="B34" s="69" t="s">
        <v>35</v>
      </c>
      <c r="C34" s="77">
        <v>0</v>
      </c>
      <c r="D34" s="78">
        <f t="shared" si="1"/>
        <v>0</v>
      </c>
    </row>
    <row r="35" spans="1:4">
      <c r="A35" s="10" t="s">
        <v>13</v>
      </c>
      <c r="B35" s="69" t="s">
        <v>36</v>
      </c>
      <c r="C35" s="77">
        <v>0</v>
      </c>
      <c r="D35" s="78">
        <f t="shared" si="1"/>
        <v>0</v>
      </c>
    </row>
    <row r="36" spans="1:4">
      <c r="A36" s="10" t="s">
        <v>13</v>
      </c>
      <c r="B36" s="69" t="s">
        <v>37</v>
      </c>
      <c r="C36" s="77">
        <v>0</v>
      </c>
      <c r="D36" s="78">
        <f t="shared" si="1"/>
        <v>0</v>
      </c>
    </row>
    <row r="37" spans="1:4">
      <c r="A37" s="10" t="s">
        <v>13</v>
      </c>
      <c r="B37" s="69" t="s">
        <v>38</v>
      </c>
      <c r="C37" s="77">
        <v>16097.057519213</v>
      </c>
      <c r="D37" s="78">
        <f t="shared" si="1"/>
        <v>3.9818310439261137E-2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f t="shared" ref="D39:D43" si="2">C39/$C$42</f>
        <v>0</v>
      </c>
    </row>
    <row r="40" spans="1:4">
      <c r="A40" s="10" t="s">
        <v>13</v>
      </c>
      <c r="B40" s="72" t="s">
        <v>41</v>
      </c>
      <c r="C40" s="77">
        <v>0</v>
      </c>
      <c r="D40" s="78">
        <f t="shared" si="2"/>
        <v>0</v>
      </c>
    </row>
    <row r="41" spans="1:4">
      <c r="A41" s="10" t="s">
        <v>13</v>
      </c>
      <c r="B41" s="72" t="s">
        <v>42</v>
      </c>
      <c r="C41" s="77">
        <v>0</v>
      </c>
      <c r="D41" s="78">
        <f t="shared" si="2"/>
        <v>0</v>
      </c>
    </row>
    <row r="42" spans="1:4">
      <c r="B42" s="72" t="s">
        <v>43</v>
      </c>
      <c r="C42" s="77">
        <f>SUM(C11:C41)</f>
        <v>404262.69577076746</v>
      </c>
      <c r="D42" s="78">
        <f t="shared" si="2"/>
        <v>1</v>
      </c>
    </row>
    <row r="43" spans="1:4">
      <c r="A43" s="10" t="s">
        <v>13</v>
      </c>
      <c r="B43" s="73" t="s">
        <v>44</v>
      </c>
      <c r="C43" s="77">
        <v>0</v>
      </c>
      <c r="D43" s="78">
        <f t="shared" si="2"/>
        <v>0</v>
      </c>
    </row>
    <row r="44" spans="1:4">
      <c r="B44" s="11" t="s">
        <v>199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200</v>
      </c>
      <c r="D47">
        <v>3.4045000000000001</v>
      </c>
    </row>
    <row r="48" spans="1:4">
      <c r="C48" t="s">
        <v>201</v>
      </c>
      <c r="D48">
        <v>0.47320000000000001</v>
      </c>
    </row>
    <row r="49" spans="3:4">
      <c r="C49" t="s">
        <v>110</v>
      </c>
      <c r="D49">
        <v>3.5198999999999998</v>
      </c>
    </row>
    <row r="50" spans="3:4">
      <c r="C50" t="s">
        <v>123</v>
      </c>
      <c r="D50">
        <v>2.3056999999999999</v>
      </c>
    </row>
    <row r="51" spans="3:4">
      <c r="C51" t="s">
        <v>123</v>
      </c>
      <c r="D51">
        <v>0.48930000000000001</v>
      </c>
    </row>
    <row r="52" spans="3:4">
      <c r="C52" t="s">
        <v>106</v>
      </c>
      <c r="D52">
        <v>3.11</v>
      </c>
    </row>
    <row r="53" spans="3:4">
      <c r="C53" t="s">
        <v>113</v>
      </c>
      <c r="D53">
        <v>4.2031000000000001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</row>
    <row r="6" spans="2:61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1" ht="26.25" customHeight="1">
      <c r="B7" s="99" t="s">
        <v>98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893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223</v>
      </c>
      <c r="C14" t="s">
        <v>223</v>
      </c>
      <c r="D14" s="16"/>
      <c r="E14" t="s">
        <v>223</v>
      </c>
      <c r="F14" t="s">
        <v>223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894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223</v>
      </c>
      <c r="C16" t="s">
        <v>223</v>
      </c>
      <c r="D16" s="16"/>
      <c r="E16" t="s">
        <v>223</v>
      </c>
      <c r="F16" t="s">
        <v>223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895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223</v>
      </c>
      <c r="C18" t="s">
        <v>223</v>
      </c>
      <c r="D18" s="16"/>
      <c r="E18" t="s">
        <v>223</v>
      </c>
      <c r="F18" t="s">
        <v>223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360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223</v>
      </c>
      <c r="C20" t="s">
        <v>223</v>
      </c>
      <c r="D20" s="16"/>
      <c r="E20" t="s">
        <v>223</v>
      </c>
      <c r="F20" t="s">
        <v>223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228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893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223</v>
      </c>
      <c r="C23" t="s">
        <v>223</v>
      </c>
      <c r="D23" s="16"/>
      <c r="E23" t="s">
        <v>223</v>
      </c>
      <c r="F23" t="s">
        <v>223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896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223</v>
      </c>
      <c r="C25" t="s">
        <v>223</v>
      </c>
      <c r="D25" s="16"/>
      <c r="E25" t="s">
        <v>223</v>
      </c>
      <c r="F25" t="s">
        <v>223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895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223</v>
      </c>
      <c r="C27" t="s">
        <v>223</v>
      </c>
      <c r="D27" s="16"/>
      <c r="E27" t="s">
        <v>223</v>
      </c>
      <c r="F27" t="s">
        <v>223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897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223</v>
      </c>
      <c r="C29" t="s">
        <v>223</v>
      </c>
      <c r="D29" s="16"/>
      <c r="E29" t="s">
        <v>223</v>
      </c>
      <c r="F29" t="s">
        <v>223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360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223</v>
      </c>
      <c r="C31" t="s">
        <v>223</v>
      </c>
      <c r="D31" s="16"/>
      <c r="E31" t="s">
        <v>223</v>
      </c>
      <c r="F31" t="s">
        <v>223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230</v>
      </c>
      <c r="C32" s="16"/>
      <c r="D32" s="16"/>
      <c r="E32" s="16"/>
    </row>
    <row r="33" spans="2:5">
      <c r="B33" t="s">
        <v>256</v>
      </c>
      <c r="C33" s="16"/>
      <c r="D33" s="16"/>
      <c r="E33" s="16"/>
    </row>
    <row r="34" spans="2:5">
      <c r="B34" t="s">
        <v>257</v>
      </c>
      <c r="C34" s="16"/>
      <c r="D34" s="16"/>
      <c r="E34" s="16"/>
    </row>
    <row r="35" spans="2:5">
      <c r="B35" t="s">
        <v>258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</row>
    <row r="6" spans="1:60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1"/>
      <c r="BD6" s="16" t="s">
        <v>100</v>
      </c>
      <c r="BF6" s="16" t="s">
        <v>101</v>
      </c>
      <c r="BH6" s="19" t="s">
        <v>102</v>
      </c>
    </row>
    <row r="7" spans="1:60" ht="26.25" customHeight="1">
      <c r="B7" s="99" t="s">
        <v>103</v>
      </c>
      <c r="C7" s="100"/>
      <c r="D7" s="100"/>
      <c r="E7" s="100"/>
      <c r="F7" s="100"/>
      <c r="G7" s="100"/>
      <c r="H7" s="100"/>
      <c r="I7" s="100"/>
      <c r="J7" s="100"/>
      <c r="K7" s="101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656887.48</v>
      </c>
      <c r="H11" s="25"/>
      <c r="I11" s="75">
        <v>2073.6521010346064</v>
      </c>
      <c r="J11" s="76">
        <v>1</v>
      </c>
      <c r="K11" s="76">
        <v>5.1999999999999998E-3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223</v>
      </c>
      <c r="C13" t="s">
        <v>223</v>
      </c>
      <c r="D13" s="19"/>
      <c r="E13" t="s">
        <v>223</v>
      </c>
      <c r="F13" t="s">
        <v>223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228</v>
      </c>
      <c r="C14" s="19"/>
      <c r="D14" s="19"/>
      <c r="E14" s="19"/>
      <c r="F14" s="19"/>
      <c r="G14" s="81">
        <v>656887.48</v>
      </c>
      <c r="H14" s="19"/>
      <c r="I14" s="81">
        <v>2073.6521010346064</v>
      </c>
      <c r="J14" s="80">
        <v>1</v>
      </c>
      <c r="K14" s="80">
        <v>5.1999999999999998E-3</v>
      </c>
      <c r="BF14" s="16" t="s">
        <v>126</v>
      </c>
    </row>
    <row r="15" spans="1:60">
      <c r="B15" t="s">
        <v>898</v>
      </c>
      <c r="C15" t="s">
        <v>899</v>
      </c>
      <c r="D15" t="s">
        <v>123</v>
      </c>
      <c r="E15" t="s">
        <v>900</v>
      </c>
      <c r="F15" t="s">
        <v>110</v>
      </c>
      <c r="G15" s="77">
        <v>68</v>
      </c>
      <c r="H15" s="77">
        <v>1.5855999999999999</v>
      </c>
      <c r="I15" s="77">
        <v>3.7951843392000002E-3</v>
      </c>
      <c r="J15" s="78">
        <v>0</v>
      </c>
      <c r="K15" s="78">
        <v>0</v>
      </c>
      <c r="BF15" s="16" t="s">
        <v>127</v>
      </c>
    </row>
    <row r="16" spans="1:60">
      <c r="B16" t="s">
        <v>901</v>
      </c>
      <c r="C16" t="s">
        <v>902</v>
      </c>
      <c r="D16" t="s">
        <v>123</v>
      </c>
      <c r="E16" t="s">
        <v>900</v>
      </c>
      <c r="F16" t="s">
        <v>106</v>
      </c>
      <c r="G16" s="77">
        <v>46</v>
      </c>
      <c r="H16" s="77">
        <v>3.6225999999999998</v>
      </c>
      <c r="I16" s="77">
        <v>5.1824915600000004E-3</v>
      </c>
      <c r="J16" s="78">
        <v>0</v>
      </c>
      <c r="K16" s="78">
        <v>0</v>
      </c>
      <c r="BF16" s="16" t="s">
        <v>128</v>
      </c>
    </row>
    <row r="17" spans="2:58">
      <c r="B17" t="s">
        <v>903</v>
      </c>
      <c r="C17" t="s">
        <v>904</v>
      </c>
      <c r="D17" t="s">
        <v>123</v>
      </c>
      <c r="E17" t="s">
        <v>900</v>
      </c>
      <c r="F17" t="s">
        <v>123</v>
      </c>
      <c r="G17" s="77">
        <v>50</v>
      </c>
      <c r="H17" s="77">
        <v>1.5699000000000001E-2</v>
      </c>
      <c r="I17" s="77">
        <v>3.8407603500000001E-6</v>
      </c>
      <c r="J17" s="78">
        <v>0</v>
      </c>
      <c r="K17" s="78">
        <v>0</v>
      </c>
      <c r="BF17" s="16" t="s">
        <v>129</v>
      </c>
    </row>
    <row r="18" spans="2:58">
      <c r="B18" t="s">
        <v>905</v>
      </c>
      <c r="C18" t="s">
        <v>906</v>
      </c>
      <c r="D18" t="s">
        <v>123</v>
      </c>
      <c r="E18" t="s">
        <v>900</v>
      </c>
      <c r="F18" t="s">
        <v>110</v>
      </c>
      <c r="G18" s="77">
        <v>77843</v>
      </c>
      <c r="H18" s="77">
        <v>100</v>
      </c>
      <c r="I18" s="77">
        <v>273.99957569999998</v>
      </c>
      <c r="J18" s="78">
        <v>0.1321</v>
      </c>
      <c r="K18" s="78">
        <v>6.9999999999999999E-4</v>
      </c>
      <c r="BF18" s="16" t="s">
        <v>130</v>
      </c>
    </row>
    <row r="19" spans="2:58">
      <c r="B19" t="s">
        <v>907</v>
      </c>
      <c r="C19" t="s">
        <v>908</v>
      </c>
      <c r="D19" t="s">
        <v>123</v>
      </c>
      <c r="E19" t="s">
        <v>900</v>
      </c>
      <c r="F19" t="s">
        <v>106</v>
      </c>
      <c r="G19" s="77">
        <v>578662.48</v>
      </c>
      <c r="H19" s="77">
        <v>100</v>
      </c>
      <c r="I19" s="77">
        <v>1799.6403127999999</v>
      </c>
      <c r="J19" s="78">
        <v>0.8679</v>
      </c>
      <c r="K19" s="78">
        <v>4.4999999999999997E-3</v>
      </c>
      <c r="BF19" s="16" t="s">
        <v>131</v>
      </c>
    </row>
    <row r="20" spans="2:58">
      <c r="B20" t="s">
        <v>909</v>
      </c>
      <c r="C20" t="s">
        <v>910</v>
      </c>
      <c r="D20" t="s">
        <v>123</v>
      </c>
      <c r="E20" t="s">
        <v>900</v>
      </c>
      <c r="F20" t="s">
        <v>106</v>
      </c>
      <c r="G20" s="77">
        <v>9</v>
      </c>
      <c r="H20" s="77">
        <v>1.6320749999999999</v>
      </c>
      <c r="I20" s="77">
        <v>4.5681779250000002E-4</v>
      </c>
      <c r="J20" s="78">
        <v>0</v>
      </c>
      <c r="K20" s="78">
        <v>0</v>
      </c>
      <c r="BF20" s="16" t="s">
        <v>132</v>
      </c>
    </row>
    <row r="21" spans="2:58">
      <c r="B21" t="s">
        <v>911</v>
      </c>
      <c r="C21" t="s">
        <v>912</v>
      </c>
      <c r="D21" t="s">
        <v>123</v>
      </c>
      <c r="E21" t="s">
        <v>900</v>
      </c>
      <c r="F21" t="s">
        <v>106</v>
      </c>
      <c r="G21" s="77">
        <v>19</v>
      </c>
      <c r="H21" s="77">
        <v>0.22428000000000001</v>
      </c>
      <c r="I21" s="77">
        <v>1.32527052E-4</v>
      </c>
      <c r="J21" s="78">
        <v>0</v>
      </c>
      <c r="K21" s="78">
        <v>0</v>
      </c>
      <c r="BF21" s="16" t="s">
        <v>123</v>
      </c>
    </row>
    <row r="22" spans="2:58">
      <c r="B22" t="s">
        <v>913</v>
      </c>
      <c r="C22" t="s">
        <v>914</v>
      </c>
      <c r="D22" t="s">
        <v>123</v>
      </c>
      <c r="E22" t="s">
        <v>900</v>
      </c>
      <c r="F22" t="s">
        <v>106</v>
      </c>
      <c r="G22" s="77">
        <v>177</v>
      </c>
      <c r="H22" s="77">
        <v>0.47585</v>
      </c>
      <c r="I22" s="77">
        <v>2.6194114950000001E-3</v>
      </c>
      <c r="J22" s="78">
        <v>0</v>
      </c>
      <c r="K22" s="78">
        <v>0</v>
      </c>
    </row>
    <row r="23" spans="2:58">
      <c r="B23" t="s">
        <v>915</v>
      </c>
      <c r="C23" t="s">
        <v>916</v>
      </c>
      <c r="D23" t="s">
        <v>123</v>
      </c>
      <c r="E23" t="s">
        <v>900</v>
      </c>
      <c r="F23" t="s">
        <v>110</v>
      </c>
      <c r="G23" s="77">
        <v>13</v>
      </c>
      <c r="H23" s="77">
        <v>4.8649999999999999E-2</v>
      </c>
      <c r="I23" s="77">
        <v>2.226160755E-5</v>
      </c>
      <c r="J23" s="78">
        <v>0</v>
      </c>
      <c r="K23" s="78">
        <v>0</v>
      </c>
    </row>
    <row r="24" spans="2:58">
      <c r="B24" t="s">
        <v>230</v>
      </c>
      <c r="C24" s="19"/>
      <c r="D24" s="19"/>
      <c r="E24" s="19"/>
      <c r="F24" s="19"/>
      <c r="G24" s="19"/>
      <c r="H24" s="19"/>
    </row>
    <row r="25" spans="2:58">
      <c r="B25" t="s">
        <v>256</v>
      </c>
      <c r="C25" s="19"/>
      <c r="D25" s="19"/>
      <c r="E25" s="19"/>
      <c r="F25" s="19"/>
      <c r="G25" s="19"/>
      <c r="H25" s="19"/>
    </row>
    <row r="26" spans="2:58">
      <c r="B26" t="s">
        <v>257</v>
      </c>
      <c r="C26" s="19"/>
      <c r="D26" s="19"/>
      <c r="E26" s="19"/>
      <c r="F26" s="19"/>
      <c r="G26" s="19"/>
      <c r="H26" s="19"/>
    </row>
    <row r="27" spans="2:58">
      <c r="B27" t="s">
        <v>258</v>
      </c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</row>
    <row r="6" spans="2:81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81" ht="26.25" customHeight="1">
      <c r="B7" s="99" t="s">
        <v>133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917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223</v>
      </c>
      <c r="C14" t="s">
        <v>223</v>
      </c>
      <c r="E14" t="s">
        <v>223</v>
      </c>
      <c r="H14" s="77">
        <v>0</v>
      </c>
      <c r="I14" t="s">
        <v>223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918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223</v>
      </c>
      <c r="C16" t="s">
        <v>223</v>
      </c>
      <c r="E16" t="s">
        <v>223</v>
      </c>
      <c r="H16" s="77">
        <v>0</v>
      </c>
      <c r="I16" t="s">
        <v>223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919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920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223</v>
      </c>
      <c r="C19" t="s">
        <v>223</v>
      </c>
      <c r="E19" t="s">
        <v>223</v>
      </c>
      <c r="H19" s="77">
        <v>0</v>
      </c>
      <c r="I19" t="s">
        <v>223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921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223</v>
      </c>
      <c r="C21" t="s">
        <v>223</v>
      </c>
      <c r="E21" t="s">
        <v>223</v>
      </c>
      <c r="H21" s="77">
        <v>0</v>
      </c>
      <c r="I21" t="s">
        <v>223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922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223</v>
      </c>
      <c r="C23" t="s">
        <v>223</v>
      </c>
      <c r="E23" t="s">
        <v>223</v>
      </c>
      <c r="H23" s="77">
        <v>0</v>
      </c>
      <c r="I23" t="s">
        <v>223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923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223</v>
      </c>
      <c r="C25" t="s">
        <v>223</v>
      </c>
      <c r="E25" t="s">
        <v>223</v>
      </c>
      <c r="H25" s="77">
        <v>0</v>
      </c>
      <c r="I25" t="s">
        <v>223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228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917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223</v>
      </c>
      <c r="C28" t="s">
        <v>223</v>
      </c>
      <c r="E28" t="s">
        <v>223</v>
      </c>
      <c r="H28" s="77">
        <v>0</v>
      </c>
      <c r="I28" t="s">
        <v>223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918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223</v>
      </c>
      <c r="C30" t="s">
        <v>223</v>
      </c>
      <c r="E30" t="s">
        <v>223</v>
      </c>
      <c r="H30" s="77">
        <v>0</v>
      </c>
      <c r="I30" t="s">
        <v>223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919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920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223</v>
      </c>
      <c r="C33" t="s">
        <v>223</v>
      </c>
      <c r="E33" t="s">
        <v>223</v>
      </c>
      <c r="H33" s="77">
        <v>0</v>
      </c>
      <c r="I33" t="s">
        <v>223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921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223</v>
      </c>
      <c r="C35" t="s">
        <v>223</v>
      </c>
      <c r="E35" t="s">
        <v>223</v>
      </c>
      <c r="H35" s="77">
        <v>0</v>
      </c>
      <c r="I35" t="s">
        <v>223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922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223</v>
      </c>
      <c r="C37" t="s">
        <v>223</v>
      </c>
      <c r="E37" t="s">
        <v>223</v>
      </c>
      <c r="H37" s="77">
        <v>0</v>
      </c>
      <c r="I37" t="s">
        <v>223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923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223</v>
      </c>
      <c r="C39" t="s">
        <v>223</v>
      </c>
      <c r="E39" t="s">
        <v>223</v>
      </c>
      <c r="H39" s="77">
        <v>0</v>
      </c>
      <c r="I39" t="s">
        <v>223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230</v>
      </c>
    </row>
    <row r="41" spans="2:17">
      <c r="B41" t="s">
        <v>256</v>
      </c>
    </row>
    <row r="42" spans="2:17">
      <c r="B42" t="s">
        <v>257</v>
      </c>
    </row>
    <row r="43" spans="2:17">
      <c r="B43" t="s">
        <v>258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</row>
    <row r="6" spans="2:72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72" ht="26.25" customHeight="1">
      <c r="B7" s="99" t="s">
        <v>69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924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223</v>
      </c>
      <c r="C14" t="s">
        <v>223</v>
      </c>
      <c r="D14" t="s">
        <v>223</v>
      </c>
      <c r="G14" s="77">
        <v>0</v>
      </c>
      <c r="H14" t="s">
        <v>223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925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223</v>
      </c>
      <c r="C16" t="s">
        <v>223</v>
      </c>
      <c r="D16" t="s">
        <v>223</v>
      </c>
      <c r="G16" s="77">
        <v>0</v>
      </c>
      <c r="H16" t="s">
        <v>223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926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223</v>
      </c>
      <c r="C18" t="s">
        <v>223</v>
      </c>
      <c r="D18" t="s">
        <v>223</v>
      </c>
      <c r="G18" s="77">
        <v>0</v>
      </c>
      <c r="H18" t="s">
        <v>223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927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223</v>
      </c>
      <c r="C20" t="s">
        <v>223</v>
      </c>
      <c r="D20" t="s">
        <v>223</v>
      </c>
      <c r="G20" s="77">
        <v>0</v>
      </c>
      <c r="H20" t="s">
        <v>223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360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223</v>
      </c>
      <c r="C22" t="s">
        <v>223</v>
      </c>
      <c r="D22" t="s">
        <v>223</v>
      </c>
      <c r="G22" s="77">
        <v>0</v>
      </c>
      <c r="H22" t="s">
        <v>223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228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254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223</v>
      </c>
      <c r="C25" t="s">
        <v>223</v>
      </c>
      <c r="D25" t="s">
        <v>223</v>
      </c>
      <c r="G25" s="77">
        <v>0</v>
      </c>
      <c r="H25" t="s">
        <v>223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928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223</v>
      </c>
      <c r="C27" t="s">
        <v>223</v>
      </c>
      <c r="D27" t="s">
        <v>223</v>
      </c>
      <c r="G27" s="77">
        <v>0</v>
      </c>
      <c r="H27" t="s">
        <v>223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256</v>
      </c>
    </row>
    <row r="29" spans="2:16">
      <c r="B29" t="s">
        <v>257</v>
      </c>
    </row>
    <row r="30" spans="2:16">
      <c r="B30" t="s">
        <v>258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6" spans="2:65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65" ht="26.25" customHeight="1">
      <c r="B7" s="99" t="s">
        <v>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929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J14" s="77">
        <v>0</v>
      </c>
      <c r="K14" t="s">
        <v>223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930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J16" s="77">
        <v>0</v>
      </c>
      <c r="K16" t="s">
        <v>223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261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J18" s="77">
        <v>0</v>
      </c>
      <c r="K18" t="s">
        <v>223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360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J20" s="77">
        <v>0</v>
      </c>
      <c r="K20" t="s">
        <v>223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228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931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223</v>
      </c>
      <c r="C23" t="s">
        <v>223</v>
      </c>
      <c r="D23" s="16"/>
      <c r="E23" s="16"/>
      <c r="F23" t="s">
        <v>223</v>
      </c>
      <c r="G23" t="s">
        <v>223</v>
      </c>
      <c r="J23" s="77">
        <v>0</v>
      </c>
      <c r="K23" t="s">
        <v>223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932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223</v>
      </c>
      <c r="C25" t="s">
        <v>223</v>
      </c>
      <c r="D25" s="16"/>
      <c r="E25" s="16"/>
      <c r="F25" t="s">
        <v>223</v>
      </c>
      <c r="G25" t="s">
        <v>223</v>
      </c>
      <c r="J25" s="77">
        <v>0</v>
      </c>
      <c r="K25" t="s">
        <v>223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230</v>
      </c>
      <c r="D26" s="16"/>
      <c r="E26" s="16"/>
      <c r="F26" s="16"/>
    </row>
    <row r="27" spans="2:19">
      <c r="B27" t="s">
        <v>256</v>
      </c>
      <c r="D27" s="16"/>
      <c r="E27" s="16"/>
      <c r="F27" s="16"/>
    </row>
    <row r="28" spans="2:19">
      <c r="B28" t="s">
        <v>257</v>
      </c>
      <c r="D28" s="16"/>
      <c r="E28" s="16"/>
      <c r="F28" s="16"/>
    </row>
    <row r="29" spans="2:19">
      <c r="B29" t="s">
        <v>258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</row>
    <row r="6" spans="2:81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81" ht="26.25" customHeight="1">
      <c r="B7" s="99" t="s">
        <v>89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2.15</v>
      </c>
      <c r="K11" s="7"/>
      <c r="L11" s="7"/>
      <c r="M11" s="76">
        <v>9.4999999999999998E-3</v>
      </c>
      <c r="N11" s="75">
        <v>1700000</v>
      </c>
      <c r="O11" s="7"/>
      <c r="P11" s="75">
        <v>1770.21</v>
      </c>
      <c r="Q11" s="7"/>
      <c r="R11" s="76">
        <v>1</v>
      </c>
      <c r="S11" s="76">
        <v>4.4000000000000003E-3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2.15</v>
      </c>
      <c r="M12" s="80">
        <v>9.4999999999999998E-3</v>
      </c>
      <c r="N12" s="81">
        <v>1700000</v>
      </c>
      <c r="P12" s="81">
        <v>1770.21</v>
      </c>
      <c r="R12" s="80">
        <v>1</v>
      </c>
      <c r="S12" s="80">
        <v>4.4000000000000003E-3</v>
      </c>
    </row>
    <row r="13" spans="2:81">
      <c r="B13" s="79" t="s">
        <v>929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J14" s="77">
        <v>0</v>
      </c>
      <c r="K14" t="s">
        <v>223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930</v>
      </c>
      <c r="C15" s="16"/>
      <c r="D15" s="16"/>
      <c r="E15" s="16"/>
      <c r="J15" s="81">
        <v>2.15</v>
      </c>
      <c r="M15" s="80">
        <v>9.4999999999999998E-3</v>
      </c>
      <c r="N15" s="81">
        <v>1700000</v>
      </c>
      <c r="P15" s="81">
        <v>1770.21</v>
      </c>
      <c r="R15" s="80">
        <v>1</v>
      </c>
      <c r="S15" s="80">
        <v>4.4000000000000003E-3</v>
      </c>
    </row>
    <row r="16" spans="2:81">
      <c r="B16" t="s">
        <v>933</v>
      </c>
      <c r="C16" t="s">
        <v>934</v>
      </c>
      <c r="D16" t="s">
        <v>123</v>
      </c>
      <c r="E16" t="s">
        <v>935</v>
      </c>
      <c r="F16" t="s">
        <v>310</v>
      </c>
      <c r="G16" t="s">
        <v>268</v>
      </c>
      <c r="H16" t="s">
        <v>150</v>
      </c>
      <c r="I16" t="s">
        <v>936</v>
      </c>
      <c r="J16" s="77">
        <v>2.15</v>
      </c>
      <c r="K16" t="s">
        <v>102</v>
      </c>
      <c r="L16" s="78">
        <v>2.5000000000000001E-2</v>
      </c>
      <c r="M16" s="78">
        <v>9.4999999999999998E-3</v>
      </c>
      <c r="N16" s="77">
        <v>1700000</v>
      </c>
      <c r="O16" s="77">
        <v>104.13</v>
      </c>
      <c r="P16" s="77">
        <v>1770.21</v>
      </c>
      <c r="Q16" s="78">
        <v>2.5000000000000001E-3</v>
      </c>
      <c r="R16" s="78">
        <v>1</v>
      </c>
      <c r="S16" s="78">
        <v>4.4000000000000003E-3</v>
      </c>
    </row>
    <row r="17" spans="2:19">
      <c r="B17" s="79" t="s">
        <v>261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J18" s="77">
        <v>0</v>
      </c>
      <c r="K18" t="s">
        <v>223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360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J20" s="77">
        <v>0</v>
      </c>
      <c r="K20" t="s">
        <v>223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228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262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223</v>
      </c>
      <c r="C23" t="s">
        <v>223</v>
      </c>
      <c r="D23" s="16"/>
      <c r="E23" s="16"/>
      <c r="F23" t="s">
        <v>223</v>
      </c>
      <c r="G23" t="s">
        <v>223</v>
      </c>
      <c r="J23" s="77">
        <v>0</v>
      </c>
      <c r="K23" t="s">
        <v>223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263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223</v>
      </c>
      <c r="C25" t="s">
        <v>223</v>
      </c>
      <c r="D25" s="16"/>
      <c r="E25" s="16"/>
      <c r="F25" t="s">
        <v>223</v>
      </c>
      <c r="G25" t="s">
        <v>223</v>
      </c>
      <c r="J25" s="77">
        <v>0</v>
      </c>
      <c r="K25" t="s">
        <v>223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230</v>
      </c>
      <c r="C26" s="16"/>
      <c r="D26" s="16"/>
      <c r="E26" s="16"/>
    </row>
    <row r="27" spans="2:19">
      <c r="B27" t="s">
        <v>256</v>
      </c>
      <c r="C27" s="16"/>
      <c r="D27" s="16"/>
      <c r="E27" s="16"/>
    </row>
    <row r="28" spans="2:19">
      <c r="B28" t="s">
        <v>257</v>
      </c>
      <c r="C28" s="16"/>
      <c r="D28" s="16"/>
      <c r="E28" s="16"/>
    </row>
    <row r="29" spans="2:19">
      <c r="B29" t="s">
        <v>258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K13" sqref="K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</row>
    <row r="6" spans="2:98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98" ht="26.25" customHeight="1">
      <c r="B7" s="99" t="s">
        <v>91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807980</v>
      </c>
      <c r="I11" s="7"/>
      <c r="J11" s="75">
        <v>4194.4690000000001</v>
      </c>
      <c r="K11" s="7"/>
      <c r="L11" s="76">
        <v>1</v>
      </c>
      <c r="M11" s="76">
        <v>1.04E-2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807980</v>
      </c>
      <c r="J12" s="81">
        <v>4194.4690000000001</v>
      </c>
      <c r="L12" s="80">
        <v>1</v>
      </c>
      <c r="M12" s="80">
        <v>1.04E-2</v>
      </c>
    </row>
    <row r="13" spans="2:98">
      <c r="B13" t="s">
        <v>937</v>
      </c>
      <c r="C13" t="s">
        <v>938</v>
      </c>
      <c r="D13" t="s">
        <v>123</v>
      </c>
      <c r="E13" t="s">
        <v>939</v>
      </c>
      <c r="F13" t="s">
        <v>588</v>
      </c>
      <c r="G13" t="s">
        <v>102</v>
      </c>
      <c r="H13" s="77">
        <v>225</v>
      </c>
      <c r="I13" s="77">
        <v>500000</v>
      </c>
      <c r="J13" s="77">
        <v>1125</v>
      </c>
      <c r="K13" s="78">
        <v>4.5239770785161356E-3</v>
      </c>
      <c r="L13" s="78">
        <v>0.26819999999999999</v>
      </c>
      <c r="M13" s="78">
        <v>2.8E-3</v>
      </c>
    </row>
    <row r="14" spans="2:98">
      <c r="B14" t="s">
        <v>940</v>
      </c>
      <c r="C14" t="s">
        <v>941</v>
      </c>
      <c r="D14" t="s">
        <v>123</v>
      </c>
      <c r="E14" t="s">
        <v>942</v>
      </c>
      <c r="F14" t="s">
        <v>648</v>
      </c>
      <c r="G14" t="s">
        <v>102</v>
      </c>
      <c r="H14" s="77">
        <v>807755</v>
      </c>
      <c r="I14" s="77">
        <v>380</v>
      </c>
      <c r="J14" s="77">
        <v>3069.4690000000001</v>
      </c>
      <c r="K14" s="78">
        <v>4.1999999999999997E-3</v>
      </c>
      <c r="L14" s="78">
        <v>0.73180000000000001</v>
      </c>
      <c r="M14" s="78">
        <v>7.6E-3</v>
      </c>
    </row>
    <row r="15" spans="2:98">
      <c r="B15" s="79" t="s">
        <v>228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s="79" t="s">
        <v>262</v>
      </c>
      <c r="C16" s="16"/>
      <c r="D16" s="16"/>
      <c r="E16" s="16"/>
      <c r="H16" s="81">
        <v>0</v>
      </c>
      <c r="J16" s="81">
        <v>0</v>
      </c>
      <c r="L16" s="80">
        <v>0</v>
      </c>
      <c r="M16" s="80">
        <v>0</v>
      </c>
    </row>
    <row r="17" spans="2:13">
      <c r="B17" t="s">
        <v>223</v>
      </c>
      <c r="C17" t="s">
        <v>223</v>
      </c>
      <c r="D17" s="16"/>
      <c r="E17" s="16"/>
      <c r="F17" t="s">
        <v>223</v>
      </c>
      <c r="G17" t="s">
        <v>223</v>
      </c>
      <c r="H17" s="77">
        <v>0</v>
      </c>
      <c r="I17" s="77">
        <v>0</v>
      </c>
      <c r="J17" s="77">
        <v>0</v>
      </c>
      <c r="K17" s="78">
        <v>0</v>
      </c>
      <c r="L17" s="78">
        <v>0</v>
      </c>
      <c r="M17" s="78">
        <v>0</v>
      </c>
    </row>
    <row r="18" spans="2:13">
      <c r="B18" s="79" t="s">
        <v>263</v>
      </c>
      <c r="C18" s="16"/>
      <c r="D18" s="16"/>
      <c r="E18" s="16"/>
      <c r="H18" s="81">
        <v>0</v>
      </c>
      <c r="J18" s="81">
        <v>0</v>
      </c>
      <c r="L18" s="80">
        <v>0</v>
      </c>
      <c r="M18" s="80">
        <v>0</v>
      </c>
    </row>
    <row r="19" spans="2:13">
      <c r="B19" t="s">
        <v>223</v>
      </c>
      <c r="C19" t="s">
        <v>223</v>
      </c>
      <c r="D19" s="16"/>
      <c r="E19" s="16"/>
      <c r="F19" t="s">
        <v>223</v>
      </c>
      <c r="G19" t="s">
        <v>223</v>
      </c>
      <c r="H19" s="77">
        <v>0</v>
      </c>
      <c r="I19" s="77">
        <v>0</v>
      </c>
      <c r="J19" s="77">
        <v>0</v>
      </c>
      <c r="K19" s="78">
        <v>0</v>
      </c>
      <c r="L19" s="78">
        <v>0</v>
      </c>
      <c r="M19" s="78">
        <v>0</v>
      </c>
    </row>
    <row r="20" spans="2:13">
      <c r="B20" t="s">
        <v>230</v>
      </c>
      <c r="C20" s="16"/>
      <c r="D20" s="16"/>
      <c r="E20" s="16"/>
    </row>
    <row r="21" spans="2:13">
      <c r="B21" t="s">
        <v>256</v>
      </c>
      <c r="C21" s="16"/>
      <c r="D21" s="16"/>
      <c r="E21" s="16"/>
    </row>
    <row r="22" spans="2:13">
      <c r="B22" t="s">
        <v>257</v>
      </c>
      <c r="C22" s="16"/>
      <c r="D22" s="16"/>
      <c r="E22" s="16"/>
    </row>
    <row r="23" spans="2:13">
      <c r="B23" t="s">
        <v>258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6" spans="2:55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55" ht="26.25" customHeight="1">
      <c r="B7" s="99" t="s">
        <v>139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943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223</v>
      </c>
      <c r="C14" t="s">
        <v>223</v>
      </c>
      <c r="D14" t="s">
        <v>223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944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223</v>
      </c>
      <c r="C16" t="s">
        <v>223</v>
      </c>
      <c r="D16" t="s">
        <v>223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945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223</v>
      </c>
      <c r="C18" t="s">
        <v>223</v>
      </c>
      <c r="D18" t="s">
        <v>223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946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223</v>
      </c>
      <c r="C20" t="s">
        <v>223</v>
      </c>
      <c r="D20" t="s">
        <v>223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228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947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223</v>
      </c>
      <c r="C23" t="s">
        <v>223</v>
      </c>
      <c r="D23" t="s">
        <v>223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948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223</v>
      </c>
      <c r="C25" t="s">
        <v>223</v>
      </c>
      <c r="D25" t="s">
        <v>223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949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223</v>
      </c>
      <c r="C27" t="s">
        <v>223</v>
      </c>
      <c r="D27" t="s">
        <v>223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950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223</v>
      </c>
      <c r="C29" t="s">
        <v>223</v>
      </c>
      <c r="D29" t="s">
        <v>223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230</v>
      </c>
      <c r="C30" s="16"/>
    </row>
    <row r="31" spans="2:11">
      <c r="B31" t="s">
        <v>256</v>
      </c>
      <c r="C31" s="16"/>
    </row>
    <row r="32" spans="2:11">
      <c r="B32" t="s">
        <v>257</v>
      </c>
      <c r="C32" s="16"/>
    </row>
    <row r="33" spans="2:3">
      <c r="B33" t="s">
        <v>258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</row>
    <row r="6" spans="2:59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9" ht="26.25" customHeight="1">
      <c r="B7" s="99" t="s">
        <v>141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1820081</v>
      </c>
      <c r="H11" s="7"/>
      <c r="I11" s="75">
        <v>113.6167547726</v>
      </c>
      <c r="J11" s="7"/>
      <c r="K11" s="76">
        <v>1</v>
      </c>
      <c r="L11" s="76">
        <v>2.9999999999999997E-4</v>
      </c>
      <c r="M11" s="16"/>
      <c r="N11" s="16"/>
      <c r="O11" s="16"/>
      <c r="P11" s="16"/>
      <c r="BG11" s="16"/>
    </row>
    <row r="12" spans="2:59">
      <c r="B12" s="79" t="s">
        <v>951</v>
      </c>
      <c r="C12" s="16"/>
      <c r="D12" s="16"/>
      <c r="G12" s="81">
        <v>1820081</v>
      </c>
      <c r="I12" s="81">
        <v>113.6167547726</v>
      </c>
      <c r="K12" s="80">
        <v>1</v>
      </c>
      <c r="L12" s="80">
        <v>2.9999999999999997E-4</v>
      </c>
    </row>
    <row r="13" spans="2:59">
      <c r="B13" t="s">
        <v>952</v>
      </c>
      <c r="C13" t="s">
        <v>953</v>
      </c>
      <c r="D13" t="s">
        <v>718</v>
      </c>
      <c r="E13" t="s">
        <v>106</v>
      </c>
      <c r="F13" t="s">
        <v>954</v>
      </c>
      <c r="G13" s="77">
        <v>14000</v>
      </c>
      <c r="H13" s="77">
        <v>6.6E-3</v>
      </c>
      <c r="I13" s="77">
        <v>2.8736399999999998E-3</v>
      </c>
      <c r="J13" s="78">
        <v>0</v>
      </c>
      <c r="K13" s="78">
        <v>0</v>
      </c>
      <c r="L13" s="78">
        <v>0</v>
      </c>
    </row>
    <row r="14" spans="2:59">
      <c r="B14" t="s">
        <v>732</v>
      </c>
      <c r="C14" t="s">
        <v>733</v>
      </c>
      <c r="D14" t="s">
        <v>735</v>
      </c>
      <c r="E14" t="s">
        <v>106</v>
      </c>
      <c r="F14" t="s">
        <v>955</v>
      </c>
      <c r="G14" s="77">
        <v>39000</v>
      </c>
      <c r="H14" s="77">
        <v>0.26939999999999997</v>
      </c>
      <c r="I14" s="77">
        <v>0.32675525999999999</v>
      </c>
      <c r="J14" s="78">
        <v>0</v>
      </c>
      <c r="K14" s="78">
        <v>2.8999999999999998E-3</v>
      </c>
      <c r="L14" s="78">
        <v>0</v>
      </c>
    </row>
    <row r="15" spans="2:59">
      <c r="B15" t="s">
        <v>956</v>
      </c>
      <c r="C15" t="s">
        <v>957</v>
      </c>
      <c r="D15" t="s">
        <v>444</v>
      </c>
      <c r="E15" t="s">
        <v>102</v>
      </c>
      <c r="F15" t="s">
        <v>958</v>
      </c>
      <c r="G15" s="77">
        <v>20699</v>
      </c>
      <c r="H15" s="77">
        <v>159.40163999999999</v>
      </c>
      <c r="I15" s="77">
        <v>32.994545463599998</v>
      </c>
      <c r="J15" s="78">
        <v>0</v>
      </c>
      <c r="K15" s="78">
        <v>0.29039999999999999</v>
      </c>
      <c r="L15" s="78">
        <v>1E-4</v>
      </c>
    </row>
    <row r="16" spans="2:59">
      <c r="B16" t="s">
        <v>959</v>
      </c>
      <c r="C16" t="s">
        <v>960</v>
      </c>
      <c r="D16" t="s">
        <v>961</v>
      </c>
      <c r="E16" t="s">
        <v>102</v>
      </c>
      <c r="F16" t="s">
        <v>962</v>
      </c>
      <c r="G16" s="77">
        <v>1450000</v>
      </c>
      <c r="H16" s="77">
        <v>1.7E-5</v>
      </c>
      <c r="I16" s="77">
        <v>2.4649999999999997E-4</v>
      </c>
      <c r="J16" s="78">
        <v>0</v>
      </c>
      <c r="K16" s="78">
        <v>0</v>
      </c>
      <c r="L16" s="78">
        <v>0</v>
      </c>
    </row>
    <row r="17" spans="2:12">
      <c r="B17" t="s">
        <v>963</v>
      </c>
      <c r="C17" t="s">
        <v>964</v>
      </c>
      <c r="D17" t="s">
        <v>965</v>
      </c>
      <c r="E17" t="s">
        <v>102</v>
      </c>
      <c r="F17" t="s">
        <v>966</v>
      </c>
      <c r="G17" s="77">
        <v>80000</v>
      </c>
      <c r="H17" s="77">
        <v>1.9999999999999999E-6</v>
      </c>
      <c r="I17" s="77">
        <v>1.5999999999999999E-6</v>
      </c>
      <c r="J17" s="78">
        <v>0</v>
      </c>
      <c r="K17" s="78">
        <v>0</v>
      </c>
      <c r="L17" s="78">
        <v>0</v>
      </c>
    </row>
    <row r="18" spans="2:12">
      <c r="B18" t="s">
        <v>967</v>
      </c>
      <c r="C18" t="s">
        <v>968</v>
      </c>
      <c r="D18" t="s">
        <v>328</v>
      </c>
      <c r="E18" t="s">
        <v>102</v>
      </c>
      <c r="F18" t="s">
        <v>969</v>
      </c>
      <c r="G18" s="77">
        <v>43937</v>
      </c>
      <c r="H18" s="77">
        <v>178.76012</v>
      </c>
      <c r="I18" s="77">
        <v>78.541833924399995</v>
      </c>
      <c r="J18" s="78">
        <v>0</v>
      </c>
      <c r="K18" s="78">
        <v>0.69130000000000003</v>
      </c>
      <c r="L18" s="78">
        <v>2.0000000000000001E-4</v>
      </c>
    </row>
    <row r="19" spans="2:12">
      <c r="B19" t="s">
        <v>970</v>
      </c>
      <c r="C19" t="s">
        <v>971</v>
      </c>
      <c r="D19" t="s">
        <v>538</v>
      </c>
      <c r="E19" t="s">
        <v>102</v>
      </c>
      <c r="F19" t="s">
        <v>972</v>
      </c>
      <c r="G19" s="77">
        <v>35000</v>
      </c>
      <c r="H19" s="77">
        <v>5.0013139999999998</v>
      </c>
      <c r="I19" s="77">
        <v>1.7504599000000001</v>
      </c>
      <c r="J19" s="78">
        <v>0</v>
      </c>
      <c r="K19" s="78">
        <v>1.54E-2</v>
      </c>
      <c r="L19" s="78">
        <v>0</v>
      </c>
    </row>
    <row r="20" spans="2:12">
      <c r="B20" t="s">
        <v>973</v>
      </c>
      <c r="C20" t="s">
        <v>974</v>
      </c>
      <c r="D20" t="s">
        <v>132</v>
      </c>
      <c r="E20" t="s">
        <v>102</v>
      </c>
      <c r="F20" t="s">
        <v>311</v>
      </c>
      <c r="G20" s="77">
        <v>137445</v>
      </c>
      <c r="H20" s="77">
        <v>2.8E-5</v>
      </c>
      <c r="I20" s="77">
        <v>3.8484600000000001E-5</v>
      </c>
      <c r="J20" s="78">
        <v>0</v>
      </c>
      <c r="K20" s="78">
        <v>0</v>
      </c>
      <c r="L20" s="78">
        <v>0</v>
      </c>
    </row>
    <row r="21" spans="2:12">
      <c r="B21" s="79" t="s">
        <v>892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223</v>
      </c>
      <c r="C22" t="s">
        <v>223</v>
      </c>
      <c r="D22" t="s">
        <v>223</v>
      </c>
      <c r="E22" t="s">
        <v>223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t="s">
        <v>230</v>
      </c>
      <c r="C23" s="16"/>
      <c r="D23" s="16"/>
    </row>
    <row r="24" spans="2:12">
      <c r="B24" t="s">
        <v>256</v>
      </c>
      <c r="C24" s="16"/>
      <c r="D24" s="16"/>
    </row>
    <row r="25" spans="2:12">
      <c r="B25" t="s">
        <v>257</v>
      </c>
      <c r="C25" s="16"/>
      <c r="D25" s="16"/>
    </row>
    <row r="26" spans="2:12">
      <c r="B26" t="s">
        <v>258</v>
      </c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</row>
    <row r="6" spans="2:52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2" ht="26.25" customHeight="1">
      <c r="B7" s="99" t="s">
        <v>142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893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223</v>
      </c>
      <c r="C14" t="s">
        <v>223</v>
      </c>
      <c r="D14" t="s">
        <v>223</v>
      </c>
      <c r="E14" t="s">
        <v>223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894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223</v>
      </c>
      <c r="C16" t="s">
        <v>223</v>
      </c>
      <c r="D16" t="s">
        <v>223</v>
      </c>
      <c r="E16" t="s">
        <v>223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975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223</v>
      </c>
      <c r="C18" t="s">
        <v>223</v>
      </c>
      <c r="D18" t="s">
        <v>223</v>
      </c>
      <c r="E18" t="s">
        <v>223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895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223</v>
      </c>
      <c r="C20" t="s">
        <v>223</v>
      </c>
      <c r="D20" t="s">
        <v>223</v>
      </c>
      <c r="E20" t="s">
        <v>223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360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223</v>
      </c>
      <c r="C22" t="s">
        <v>223</v>
      </c>
      <c r="D22" t="s">
        <v>223</v>
      </c>
      <c r="E22" t="s">
        <v>223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228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893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223</v>
      </c>
      <c r="C25" t="s">
        <v>223</v>
      </c>
      <c r="D25" t="s">
        <v>223</v>
      </c>
      <c r="E25" t="s">
        <v>223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896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223</v>
      </c>
      <c r="C27" t="s">
        <v>223</v>
      </c>
      <c r="D27" t="s">
        <v>223</v>
      </c>
      <c r="E27" t="s">
        <v>223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895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223</v>
      </c>
      <c r="C29" t="s">
        <v>223</v>
      </c>
      <c r="D29" t="s">
        <v>223</v>
      </c>
      <c r="E29" t="s">
        <v>223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897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223</v>
      </c>
      <c r="C31" t="s">
        <v>223</v>
      </c>
      <c r="D31" t="s">
        <v>223</v>
      </c>
      <c r="E31" t="s">
        <v>223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360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223</v>
      </c>
      <c r="C33" t="s">
        <v>223</v>
      </c>
      <c r="D33" t="s">
        <v>223</v>
      </c>
      <c r="E33" t="s">
        <v>223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230</v>
      </c>
      <c r="C34" s="16"/>
      <c r="D34" s="16"/>
    </row>
    <row r="35" spans="2:12">
      <c r="B35" t="s">
        <v>256</v>
      </c>
      <c r="C35" s="16"/>
      <c r="D35" s="16"/>
    </row>
    <row r="36" spans="2:12">
      <c r="B36" t="s">
        <v>257</v>
      </c>
      <c r="C36" s="16"/>
      <c r="D36" s="16"/>
    </row>
    <row r="37" spans="2:12">
      <c r="B37" t="s">
        <v>258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K19" sqref="K19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</row>
    <row r="5" spans="2:13">
      <c r="B5" s="2"/>
    </row>
    <row r="7" spans="2:13" ht="26.25" customHeight="1">
      <c r="B7" s="89" t="s">
        <v>47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</f>
        <v>90097.086556166032</v>
      </c>
      <c r="K11" s="76">
        <f>J11/$J$11</f>
        <v>1</v>
      </c>
      <c r="L11" s="76">
        <f>J11/'סכום נכסי הקרן'!$C$42</f>
        <v>0.22286767366547855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f>J13+J15</f>
        <v>90097.086556166032</v>
      </c>
      <c r="K12" s="80">
        <f t="shared" ref="K12:K27" si="0">J12/$J$11</f>
        <v>1</v>
      </c>
      <c r="L12" s="80">
        <f>J12/'סכום נכסי הקרן'!$C$42</f>
        <v>0.22286767366547855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f>J14</f>
        <v>52305.433090000042</v>
      </c>
      <c r="K13" s="80">
        <f t="shared" si="0"/>
        <v>0.580545221708064</v>
      </c>
      <c r="L13" s="80">
        <f>J13/'סכום נכסי הקרן'!$C$42</f>
        <v>0.12938476301968568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f>49713.95244+2591.48065000004</f>
        <v>52305.433090000042</v>
      </c>
      <c r="K14" s="78">
        <f t="shared" si="0"/>
        <v>0.580545221708064</v>
      </c>
      <c r="L14" s="78">
        <f>J14/'סכום נכסי הקרן'!$C$42</f>
        <v>0.12938476301968568</v>
      </c>
    </row>
    <row r="15" spans="2:13">
      <c r="B15" s="79" t="s">
        <v>209</v>
      </c>
      <c r="C15" s="26"/>
      <c r="D15" s="27"/>
      <c r="E15" s="27"/>
      <c r="F15" s="27"/>
      <c r="G15" s="27"/>
      <c r="H15" s="27"/>
      <c r="I15" s="80">
        <v>0</v>
      </c>
      <c r="J15" s="81">
        <v>37791.653466165997</v>
      </c>
      <c r="K15" s="80">
        <f t="shared" si="0"/>
        <v>0.41945477829193606</v>
      </c>
      <c r="L15" s="80">
        <f>J15/'סכום נכסי הקרן'!$C$42</f>
        <v>9.3482910645792852E-2</v>
      </c>
    </row>
    <row r="16" spans="2:13">
      <c r="B16" t="s">
        <v>210</v>
      </c>
      <c r="C16" t="s">
        <v>211</v>
      </c>
      <c r="D16" t="s">
        <v>206</v>
      </c>
      <c r="E16" t="s">
        <v>207</v>
      </c>
      <c r="F16" t="s">
        <v>208</v>
      </c>
      <c r="G16" t="s">
        <v>110</v>
      </c>
      <c r="H16" s="78">
        <v>0</v>
      </c>
      <c r="I16" s="78">
        <v>0</v>
      </c>
      <c r="J16" s="77">
        <v>3524.7563356320002</v>
      </c>
      <c r="K16" s="78">
        <f t="shared" si="0"/>
        <v>3.9121757099600397E-2</v>
      </c>
      <c r="L16" s="78">
        <f>J16/'סכום נכסי הקרן'!$C$42</f>
        <v>8.7189749944938597E-3</v>
      </c>
    </row>
    <row r="17" spans="2:12">
      <c r="B17" t="s">
        <v>212</v>
      </c>
      <c r="C17" t="s">
        <v>213</v>
      </c>
      <c r="D17" t="s">
        <v>206</v>
      </c>
      <c r="E17" t="s">
        <v>207</v>
      </c>
      <c r="F17" t="s">
        <v>208</v>
      </c>
      <c r="G17" t="s">
        <v>106</v>
      </c>
      <c r="H17" s="78">
        <v>0</v>
      </c>
      <c r="I17" s="78">
        <v>0</v>
      </c>
      <c r="J17" s="77">
        <v>32173.140860700001</v>
      </c>
      <c r="K17" s="78">
        <f t="shared" si="0"/>
        <v>0.35709413134733764</v>
      </c>
      <c r="L17" s="78">
        <f>J17/'סכום נכסי הקרן'!$C$42</f>
        <v>7.9584738332975968E-2</v>
      </c>
    </row>
    <row r="18" spans="2:12">
      <c r="B18" t="s">
        <v>214</v>
      </c>
      <c r="C18" t="s">
        <v>215</v>
      </c>
      <c r="D18" t="s">
        <v>206</v>
      </c>
      <c r="E18" t="s">
        <v>207</v>
      </c>
      <c r="F18" t="s">
        <v>208</v>
      </c>
      <c r="G18" t="s">
        <v>123</v>
      </c>
      <c r="H18" s="78">
        <v>0</v>
      </c>
      <c r="I18" s="78">
        <v>0</v>
      </c>
      <c r="J18" s="77">
        <v>12.172689523000001</v>
      </c>
      <c r="K18" s="78">
        <f t="shared" si="0"/>
        <v>1.3510636124078898E-4</v>
      </c>
      <c r="L18" s="78">
        <f>J18/'סכום נכסי הקרן'!$C$42</f>
        <v>3.0110840427142418E-5</v>
      </c>
    </row>
    <row r="19" spans="2:12">
      <c r="B19" t="s">
        <v>216</v>
      </c>
      <c r="C19" t="s">
        <v>217</v>
      </c>
      <c r="D19" t="s">
        <v>206</v>
      </c>
      <c r="E19" t="s">
        <v>207</v>
      </c>
      <c r="F19" t="s">
        <v>208</v>
      </c>
      <c r="G19" t="s">
        <v>201</v>
      </c>
      <c r="H19" s="78">
        <v>0</v>
      </c>
      <c r="I19" s="78">
        <v>0</v>
      </c>
      <c r="J19" s="77">
        <v>42.929532100000003</v>
      </c>
      <c r="K19" s="78">
        <f t="shared" si="0"/>
        <v>4.7648080244235165E-4</v>
      </c>
      <c r="L19" s="78">
        <f>J19/'סכום נכסי הקרן'!$C$42</f>
        <v>1.0619216798658737E-4</v>
      </c>
    </row>
    <row r="20" spans="2:12">
      <c r="B20" t="s">
        <v>218</v>
      </c>
      <c r="C20" t="s">
        <v>219</v>
      </c>
      <c r="D20" t="s">
        <v>206</v>
      </c>
      <c r="E20" t="s">
        <v>207</v>
      </c>
      <c r="F20" t="s">
        <v>208</v>
      </c>
      <c r="G20" t="s">
        <v>113</v>
      </c>
      <c r="H20" s="78">
        <v>0</v>
      </c>
      <c r="I20" s="78">
        <v>0</v>
      </c>
      <c r="J20" s="77">
        <v>872.66090379599996</v>
      </c>
      <c r="K20" s="78">
        <f t="shared" si="0"/>
        <v>9.6857838266722184E-3</v>
      </c>
      <c r="L20" s="78">
        <f>J20/'סכום נכסי הקרן'!$C$42</f>
        <v>2.158648109077154E-3</v>
      </c>
    </row>
    <row r="21" spans="2:12">
      <c r="B21" t="s">
        <v>220</v>
      </c>
      <c r="C21" t="s">
        <v>221</v>
      </c>
      <c r="D21" t="s">
        <v>206</v>
      </c>
      <c r="E21" t="s">
        <v>207</v>
      </c>
      <c r="F21" t="s">
        <v>208</v>
      </c>
      <c r="G21" t="s">
        <v>200</v>
      </c>
      <c r="H21" s="78">
        <v>0</v>
      </c>
      <c r="I21" s="78">
        <v>0</v>
      </c>
      <c r="J21" s="77">
        <v>1165.993144415</v>
      </c>
      <c r="K21" s="78">
        <f t="shared" si="0"/>
        <v>1.2941518854642722E-2</v>
      </c>
      <c r="L21" s="78">
        <f>J21/'סכום נכסי הקרן'!$C$42</f>
        <v>2.8842462008321517E-3</v>
      </c>
    </row>
    <row r="22" spans="2:12">
      <c r="B22" s="79" t="s">
        <v>222</v>
      </c>
      <c r="D22" s="16"/>
      <c r="I22" s="80">
        <v>0</v>
      </c>
      <c r="J22" s="81">
        <v>0</v>
      </c>
      <c r="K22" s="80">
        <f t="shared" si="0"/>
        <v>0</v>
      </c>
      <c r="L22" s="80">
        <f>J22/'סכום נכסי הקרן'!$C$42</f>
        <v>0</v>
      </c>
    </row>
    <row r="23" spans="2:12">
      <c r="B23" t="s">
        <v>223</v>
      </c>
      <c r="C23" t="s">
        <v>223</v>
      </c>
      <c r="D23" s="16"/>
      <c r="E23" t="s">
        <v>223</v>
      </c>
      <c r="G23" t="s">
        <v>223</v>
      </c>
      <c r="H23" s="78">
        <v>0</v>
      </c>
      <c r="I23" s="78">
        <v>0</v>
      </c>
      <c r="J23" s="77">
        <v>0</v>
      </c>
      <c r="K23" s="78">
        <f t="shared" si="0"/>
        <v>0</v>
      </c>
      <c r="L23" s="78">
        <f>J23/'סכום נכסי הקרן'!$C$42</f>
        <v>0</v>
      </c>
    </row>
    <row r="24" spans="2:12">
      <c r="B24" s="79" t="s">
        <v>224</v>
      </c>
      <c r="D24" s="16"/>
      <c r="I24" s="80">
        <v>0</v>
      </c>
      <c r="J24" s="81">
        <v>0</v>
      </c>
      <c r="K24" s="80">
        <f t="shared" si="0"/>
        <v>0</v>
      </c>
      <c r="L24" s="80">
        <f>J24/'סכום נכסי הקרן'!$C$42</f>
        <v>0</v>
      </c>
    </row>
    <row r="25" spans="2:12">
      <c r="B25" t="s">
        <v>223</v>
      </c>
      <c r="C25" t="s">
        <v>223</v>
      </c>
      <c r="D25" s="16"/>
      <c r="E25" t="s">
        <v>223</v>
      </c>
      <c r="G25" t="s">
        <v>223</v>
      </c>
      <c r="H25" s="78">
        <v>0</v>
      </c>
      <c r="I25" s="78">
        <v>0</v>
      </c>
      <c r="J25" s="77">
        <v>0</v>
      </c>
      <c r="K25" s="78">
        <f t="shared" si="0"/>
        <v>0</v>
      </c>
      <c r="L25" s="78">
        <f>J25/'סכום נכסי הקרן'!$C$42</f>
        <v>0</v>
      </c>
    </row>
    <row r="26" spans="2:12">
      <c r="B26" s="79" t="s">
        <v>225</v>
      </c>
      <c r="D26" s="16"/>
      <c r="I26" s="80">
        <v>0</v>
      </c>
      <c r="J26" s="81">
        <v>0</v>
      </c>
      <c r="K26" s="80">
        <f t="shared" si="0"/>
        <v>0</v>
      </c>
      <c r="L26" s="80">
        <f>J26/'סכום נכסי הקרן'!$C$42</f>
        <v>0</v>
      </c>
    </row>
    <row r="27" spans="2:12">
      <c r="B27" t="s">
        <v>223</v>
      </c>
      <c r="C27" t="s">
        <v>223</v>
      </c>
      <c r="D27" s="16"/>
      <c r="E27" t="s">
        <v>223</v>
      </c>
      <c r="G27" t="s">
        <v>223</v>
      </c>
      <c r="H27" s="78">
        <v>0</v>
      </c>
      <c r="I27" s="78">
        <v>0</v>
      </c>
      <c r="J27" s="77">
        <v>0</v>
      </c>
      <c r="K27" s="78">
        <f t="shared" si="0"/>
        <v>0</v>
      </c>
      <c r="L27" s="78">
        <f>J27/'סכום נכסי הקרן'!$C$42</f>
        <v>0</v>
      </c>
    </row>
    <row r="28" spans="2:12">
      <c r="B28" s="79" t="s">
        <v>226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223</v>
      </c>
      <c r="C29" t="s">
        <v>223</v>
      </c>
      <c r="D29" s="16"/>
      <c r="E29" t="s">
        <v>223</v>
      </c>
      <c r="G29" t="s">
        <v>223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227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223</v>
      </c>
      <c r="C31" t="s">
        <v>223</v>
      </c>
      <c r="D31" s="16"/>
      <c r="E31" t="s">
        <v>223</v>
      </c>
      <c r="G31" t="s">
        <v>223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228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s="79" t="s">
        <v>229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223</v>
      </c>
      <c r="C34" t="s">
        <v>223</v>
      </c>
      <c r="D34" s="16"/>
      <c r="E34" t="s">
        <v>223</v>
      </c>
      <c r="G34" t="s">
        <v>223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227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223</v>
      </c>
      <c r="C36" t="s">
        <v>223</v>
      </c>
      <c r="D36" s="16"/>
      <c r="E36" t="s">
        <v>223</v>
      </c>
      <c r="G36" t="s">
        <v>223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t="s">
        <v>230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</row>
    <row r="6" spans="2:49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49" ht="26.25" customHeight="1">
      <c r="B7" s="99" t="s">
        <v>143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202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893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223</v>
      </c>
      <c r="C14" t="s">
        <v>223</v>
      </c>
      <c r="D14" t="s">
        <v>223</v>
      </c>
      <c r="E14" t="s">
        <v>223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894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223</v>
      </c>
      <c r="C16" t="s">
        <v>223</v>
      </c>
      <c r="D16" t="s">
        <v>223</v>
      </c>
      <c r="E16" t="s">
        <v>223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975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223</v>
      </c>
      <c r="C18" t="s">
        <v>223</v>
      </c>
      <c r="D18" t="s">
        <v>223</v>
      </c>
      <c r="E18" t="s">
        <v>223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895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223</v>
      </c>
      <c r="C20" t="s">
        <v>223</v>
      </c>
      <c r="D20" t="s">
        <v>223</v>
      </c>
      <c r="E20" t="s">
        <v>223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360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223</v>
      </c>
      <c r="C22" t="s">
        <v>223</v>
      </c>
      <c r="D22" t="s">
        <v>223</v>
      </c>
      <c r="E22" t="s">
        <v>223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228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893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223</v>
      </c>
      <c r="C25" t="s">
        <v>223</v>
      </c>
      <c r="D25" t="s">
        <v>223</v>
      </c>
      <c r="E25" t="s">
        <v>223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896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223</v>
      </c>
      <c r="C27" t="s">
        <v>223</v>
      </c>
      <c r="D27" t="s">
        <v>223</v>
      </c>
      <c r="E27" t="s">
        <v>223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895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223</v>
      </c>
      <c r="C29" t="s">
        <v>223</v>
      </c>
      <c r="D29" t="s">
        <v>223</v>
      </c>
      <c r="E29" t="s">
        <v>223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360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223</v>
      </c>
      <c r="C31" t="s">
        <v>223</v>
      </c>
      <c r="D31" t="s">
        <v>223</v>
      </c>
      <c r="E31" t="s">
        <v>223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230</v>
      </c>
      <c r="C32" s="16"/>
      <c r="D32" s="16"/>
    </row>
    <row r="33" spans="2:4">
      <c r="B33" t="s">
        <v>256</v>
      </c>
      <c r="C33" s="16"/>
      <c r="D33" s="16"/>
    </row>
    <row r="34" spans="2:4">
      <c r="B34" t="s">
        <v>257</v>
      </c>
      <c r="C34" s="16"/>
      <c r="D34" s="16"/>
    </row>
    <row r="35" spans="2:4">
      <c r="B35" t="s">
        <v>258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</row>
    <row r="6" spans="2:78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78" ht="26.25" customHeight="1">
      <c r="B7" s="99" t="s">
        <v>145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917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223</v>
      </c>
      <c r="C14" t="s">
        <v>223</v>
      </c>
      <c r="D14" s="16"/>
      <c r="E14" t="s">
        <v>223</v>
      </c>
      <c r="H14" s="77">
        <v>0</v>
      </c>
      <c r="I14" t="s">
        <v>223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918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223</v>
      </c>
      <c r="C16" t="s">
        <v>223</v>
      </c>
      <c r="D16" s="16"/>
      <c r="E16" t="s">
        <v>223</v>
      </c>
      <c r="H16" s="77">
        <v>0</v>
      </c>
      <c r="I16" t="s">
        <v>223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919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920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223</v>
      </c>
      <c r="C19" t="s">
        <v>223</v>
      </c>
      <c r="D19" s="16"/>
      <c r="E19" t="s">
        <v>223</v>
      </c>
      <c r="H19" s="77">
        <v>0</v>
      </c>
      <c r="I19" t="s">
        <v>223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921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223</v>
      </c>
      <c r="C21" t="s">
        <v>223</v>
      </c>
      <c r="D21" s="16"/>
      <c r="E21" t="s">
        <v>223</v>
      </c>
      <c r="H21" s="77">
        <v>0</v>
      </c>
      <c r="I21" t="s">
        <v>223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922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223</v>
      </c>
      <c r="C23" t="s">
        <v>223</v>
      </c>
      <c r="D23" s="16"/>
      <c r="E23" t="s">
        <v>223</v>
      </c>
      <c r="H23" s="77">
        <v>0</v>
      </c>
      <c r="I23" t="s">
        <v>223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923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223</v>
      </c>
      <c r="C25" t="s">
        <v>223</v>
      </c>
      <c r="D25" s="16"/>
      <c r="E25" t="s">
        <v>223</v>
      </c>
      <c r="H25" s="77">
        <v>0</v>
      </c>
      <c r="I25" t="s">
        <v>223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228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917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223</v>
      </c>
      <c r="C28" t="s">
        <v>223</v>
      </c>
      <c r="D28" s="16"/>
      <c r="E28" t="s">
        <v>223</v>
      </c>
      <c r="H28" s="77">
        <v>0</v>
      </c>
      <c r="I28" t="s">
        <v>223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918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223</v>
      </c>
      <c r="C30" t="s">
        <v>223</v>
      </c>
      <c r="D30" s="16"/>
      <c r="E30" t="s">
        <v>223</v>
      </c>
      <c r="H30" s="77">
        <v>0</v>
      </c>
      <c r="I30" t="s">
        <v>223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919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920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223</v>
      </c>
      <c r="C33" t="s">
        <v>223</v>
      </c>
      <c r="D33" s="16"/>
      <c r="E33" t="s">
        <v>223</v>
      </c>
      <c r="H33" s="77">
        <v>0</v>
      </c>
      <c r="I33" t="s">
        <v>223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921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223</v>
      </c>
      <c r="C35" t="s">
        <v>223</v>
      </c>
      <c r="D35" s="16"/>
      <c r="E35" t="s">
        <v>223</v>
      </c>
      <c r="H35" s="77">
        <v>0</v>
      </c>
      <c r="I35" t="s">
        <v>223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922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223</v>
      </c>
      <c r="C37" t="s">
        <v>223</v>
      </c>
      <c r="D37" s="16"/>
      <c r="E37" t="s">
        <v>223</v>
      </c>
      <c r="H37" s="77">
        <v>0</v>
      </c>
      <c r="I37" t="s">
        <v>223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923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223</v>
      </c>
      <c r="C39" t="s">
        <v>223</v>
      </c>
      <c r="D39" s="16"/>
      <c r="E39" t="s">
        <v>223</v>
      </c>
      <c r="H39" s="77">
        <v>0</v>
      </c>
      <c r="I39" t="s">
        <v>223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230</v>
      </c>
      <c r="D40" s="16"/>
    </row>
    <row r="41" spans="2:17">
      <c r="B41" t="s">
        <v>256</v>
      </c>
      <c r="D41" s="16"/>
    </row>
    <row r="42" spans="2:17">
      <c r="B42" t="s">
        <v>257</v>
      </c>
      <c r="D42" s="16"/>
    </row>
    <row r="43" spans="2:17">
      <c r="B43" t="s">
        <v>258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2"/>
      <c r="C5" s="2"/>
    </row>
    <row r="6" spans="2:60">
      <c r="B6" s="2"/>
      <c r="C6" s="2"/>
    </row>
    <row r="7" spans="2:60" ht="26.25" customHeight="1">
      <c r="B7" s="99" t="s">
        <v>146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976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223</v>
      </c>
      <c r="D14" t="s">
        <v>223</v>
      </c>
      <c r="F14" t="s">
        <v>223</v>
      </c>
      <c r="I14" s="77">
        <v>0</v>
      </c>
      <c r="J14" t="s">
        <v>223</v>
      </c>
      <c r="K14" t="s">
        <v>223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977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223</v>
      </c>
      <c r="D16" t="s">
        <v>223</v>
      </c>
      <c r="F16" t="s">
        <v>223</v>
      </c>
      <c r="I16" s="77">
        <v>0</v>
      </c>
      <c r="J16" t="s">
        <v>223</v>
      </c>
      <c r="K16" t="s">
        <v>223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978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223</v>
      </c>
      <c r="D18" t="s">
        <v>223</v>
      </c>
      <c r="F18" t="s">
        <v>223</v>
      </c>
      <c r="I18" s="77">
        <v>0</v>
      </c>
      <c r="J18" t="s">
        <v>223</v>
      </c>
      <c r="K18" t="s">
        <v>223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979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223</v>
      </c>
      <c r="D20" t="s">
        <v>223</v>
      </c>
      <c r="F20" t="s">
        <v>223</v>
      </c>
      <c r="I20" s="77">
        <v>0</v>
      </c>
      <c r="J20" t="s">
        <v>223</v>
      </c>
      <c r="K20" t="s">
        <v>223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980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223</v>
      </c>
      <c r="D22" t="s">
        <v>223</v>
      </c>
      <c r="F22" t="s">
        <v>223</v>
      </c>
      <c r="I22" s="77">
        <v>0</v>
      </c>
      <c r="J22" t="s">
        <v>223</v>
      </c>
      <c r="K22" t="s">
        <v>223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981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982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223</v>
      </c>
      <c r="D25" t="s">
        <v>223</v>
      </c>
      <c r="F25" t="s">
        <v>223</v>
      </c>
      <c r="I25" s="77">
        <v>0</v>
      </c>
      <c r="J25" t="s">
        <v>223</v>
      </c>
      <c r="K25" t="s">
        <v>223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983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223</v>
      </c>
      <c r="D27" t="s">
        <v>223</v>
      </c>
      <c r="F27" t="s">
        <v>223</v>
      </c>
      <c r="I27" s="77">
        <v>0</v>
      </c>
      <c r="J27" t="s">
        <v>223</v>
      </c>
      <c r="K27" t="s">
        <v>223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984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223</v>
      </c>
      <c r="D29" t="s">
        <v>223</v>
      </c>
      <c r="F29" t="s">
        <v>223</v>
      </c>
      <c r="I29" s="77">
        <v>0</v>
      </c>
      <c r="J29" t="s">
        <v>223</v>
      </c>
      <c r="K29" t="s">
        <v>223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985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223</v>
      </c>
      <c r="D31" t="s">
        <v>223</v>
      </c>
      <c r="F31" t="s">
        <v>223</v>
      </c>
      <c r="I31" s="77">
        <v>0</v>
      </c>
      <c r="J31" t="s">
        <v>223</v>
      </c>
      <c r="K31" t="s">
        <v>223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228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986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223</v>
      </c>
      <c r="D34" t="s">
        <v>223</v>
      </c>
      <c r="F34" t="s">
        <v>223</v>
      </c>
      <c r="I34" s="77">
        <v>0</v>
      </c>
      <c r="J34" t="s">
        <v>223</v>
      </c>
      <c r="K34" t="s">
        <v>223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978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223</v>
      </c>
      <c r="D36" t="s">
        <v>223</v>
      </c>
      <c r="F36" t="s">
        <v>223</v>
      </c>
      <c r="I36" s="77">
        <v>0</v>
      </c>
      <c r="J36" t="s">
        <v>223</v>
      </c>
      <c r="K36" t="s">
        <v>223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979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223</v>
      </c>
      <c r="D38" t="s">
        <v>223</v>
      </c>
      <c r="F38" t="s">
        <v>223</v>
      </c>
      <c r="I38" s="77">
        <v>0</v>
      </c>
      <c r="J38" t="s">
        <v>223</v>
      </c>
      <c r="K38" t="s">
        <v>223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985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223</v>
      </c>
      <c r="D40" t="s">
        <v>223</v>
      </c>
      <c r="F40" t="s">
        <v>223</v>
      </c>
      <c r="I40" s="77">
        <v>0</v>
      </c>
      <c r="J40" t="s">
        <v>223</v>
      </c>
      <c r="K40" t="s">
        <v>223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230</v>
      </c>
    </row>
    <row r="42" spans="2:18">
      <c r="B42" t="s">
        <v>256</v>
      </c>
    </row>
    <row r="43" spans="2:18">
      <c r="B43" t="s">
        <v>257</v>
      </c>
    </row>
    <row r="44" spans="2:18">
      <c r="B44" t="s">
        <v>258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</row>
    <row r="5" spans="2:64">
      <c r="B5" s="2"/>
    </row>
    <row r="7" spans="2:64" ht="26.25" customHeight="1">
      <c r="B7" s="99" t="s">
        <v>153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929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223</v>
      </c>
      <c r="C14" t="s">
        <v>223</v>
      </c>
      <c r="E14" t="s">
        <v>223</v>
      </c>
      <c r="G14" s="77">
        <v>0</v>
      </c>
      <c r="H14" t="s">
        <v>223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930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223</v>
      </c>
      <c r="C16" t="s">
        <v>223</v>
      </c>
      <c r="E16" t="s">
        <v>223</v>
      </c>
      <c r="G16" s="77">
        <v>0</v>
      </c>
      <c r="H16" t="s">
        <v>223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987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223</v>
      </c>
      <c r="C18" t="s">
        <v>223</v>
      </c>
      <c r="E18" t="s">
        <v>223</v>
      </c>
      <c r="G18" s="77">
        <v>0</v>
      </c>
      <c r="H18" t="s">
        <v>223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988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223</v>
      </c>
      <c r="C20" t="s">
        <v>223</v>
      </c>
      <c r="E20" t="s">
        <v>223</v>
      </c>
      <c r="G20" s="77">
        <v>0</v>
      </c>
      <c r="H20" t="s">
        <v>223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360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223</v>
      </c>
      <c r="C22" t="s">
        <v>223</v>
      </c>
      <c r="E22" t="s">
        <v>223</v>
      </c>
      <c r="G22" s="77">
        <v>0</v>
      </c>
      <c r="H22" t="s">
        <v>223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228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223</v>
      </c>
      <c r="C24" t="s">
        <v>223</v>
      </c>
      <c r="E24" t="s">
        <v>223</v>
      </c>
      <c r="G24" s="77">
        <v>0</v>
      </c>
      <c r="H24" t="s">
        <v>223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230</v>
      </c>
    </row>
    <row r="26" spans="2:15">
      <c r="B26" t="s">
        <v>256</v>
      </c>
    </row>
    <row r="27" spans="2:15">
      <c r="B27" t="s">
        <v>257</v>
      </c>
    </row>
    <row r="28" spans="2:15">
      <c r="B28" t="s">
        <v>258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5" spans="2:55">
      <c r="B5" s="2"/>
    </row>
    <row r="7" spans="2:55" ht="26.25" customHeight="1">
      <c r="B7" s="99" t="s">
        <v>156</v>
      </c>
      <c r="C7" s="100"/>
      <c r="D7" s="100"/>
      <c r="E7" s="100"/>
      <c r="F7" s="100"/>
      <c r="G7" s="100"/>
      <c r="H7" s="100"/>
      <c r="I7" s="100"/>
      <c r="J7" s="101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989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223</v>
      </c>
      <c r="E14" s="78">
        <v>0</v>
      </c>
      <c r="F14" t="s">
        <v>223</v>
      </c>
      <c r="G14" s="77">
        <v>0</v>
      </c>
      <c r="H14" s="78">
        <v>0</v>
      </c>
      <c r="I14" s="78">
        <v>0</v>
      </c>
    </row>
    <row r="15" spans="2:55">
      <c r="B15" s="79" t="s">
        <v>990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223</v>
      </c>
      <c r="E16" s="78">
        <v>0</v>
      </c>
      <c r="F16" t="s">
        <v>223</v>
      </c>
      <c r="G16" s="77">
        <v>0</v>
      </c>
      <c r="H16" s="78">
        <v>0</v>
      </c>
      <c r="I16" s="78">
        <v>0</v>
      </c>
    </row>
    <row r="17" spans="2:9">
      <c r="B17" s="79" t="s">
        <v>228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989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223</v>
      </c>
      <c r="E19" s="78">
        <v>0</v>
      </c>
      <c r="F19" t="s">
        <v>223</v>
      </c>
      <c r="G19" s="77">
        <v>0</v>
      </c>
      <c r="H19" s="78">
        <v>0</v>
      </c>
      <c r="I19" s="78">
        <v>0</v>
      </c>
    </row>
    <row r="20" spans="2:9">
      <c r="B20" s="79" t="s">
        <v>990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223</v>
      </c>
      <c r="E21" s="78">
        <v>0</v>
      </c>
      <c r="F21" t="s">
        <v>223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2"/>
      <c r="C5" s="2"/>
    </row>
    <row r="7" spans="2:60" ht="26.25" customHeight="1">
      <c r="B7" s="99" t="s">
        <v>162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223</v>
      </c>
      <c r="D13" t="s">
        <v>223</v>
      </c>
      <c r="E13" s="19"/>
      <c r="F13" s="78">
        <v>0</v>
      </c>
      <c r="G13" t="s">
        <v>223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223</v>
      </c>
      <c r="D15" t="s">
        <v>223</v>
      </c>
      <c r="E15" s="19"/>
      <c r="F15" s="78">
        <v>0</v>
      </c>
      <c r="G15" t="s">
        <v>223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5" spans="2:60">
      <c r="B5" s="2"/>
    </row>
    <row r="7" spans="2:60" ht="26.25" customHeight="1">
      <c r="B7" s="99" t="s">
        <v>167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16097.057519213</v>
      </c>
      <c r="J11" s="76">
        <v>1</v>
      </c>
      <c r="K11" s="76">
        <v>4.0099999999999997E-2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223</v>
      </c>
      <c r="C13" t="s">
        <v>223</v>
      </c>
      <c r="D13" t="s">
        <v>223</v>
      </c>
      <c r="E13" s="19"/>
      <c r="F13" s="78">
        <v>0</v>
      </c>
      <c r="G13" t="s">
        <v>223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228</v>
      </c>
      <c r="D14" s="19"/>
      <c r="E14" s="19"/>
      <c r="F14" s="19"/>
      <c r="G14" s="19"/>
      <c r="H14" s="80">
        <v>0</v>
      </c>
      <c r="I14" s="81">
        <v>16097.057519213</v>
      </c>
      <c r="J14" s="80">
        <v>1</v>
      </c>
      <c r="K14" s="80">
        <v>4.0099999999999997E-2</v>
      </c>
    </row>
    <row r="15" spans="2:60">
      <c r="B15" t="s">
        <v>991</v>
      </c>
      <c r="C15" t="s">
        <v>992</v>
      </c>
      <c r="D15" t="s">
        <v>223</v>
      </c>
      <c r="E15" t="s">
        <v>354</v>
      </c>
      <c r="F15" s="78">
        <v>0</v>
      </c>
      <c r="G15" t="s">
        <v>110</v>
      </c>
      <c r="H15" s="78">
        <v>0</v>
      </c>
      <c r="I15" s="77">
        <v>3485.6579552130002</v>
      </c>
      <c r="J15" s="78">
        <v>0.2165</v>
      </c>
      <c r="K15" s="78">
        <v>8.6999999999999994E-3</v>
      </c>
    </row>
    <row r="16" spans="2:60">
      <c r="B16" t="s">
        <v>993</v>
      </c>
      <c r="C16" t="s">
        <v>994</v>
      </c>
      <c r="D16" t="s">
        <v>223</v>
      </c>
      <c r="E16" t="s">
        <v>354</v>
      </c>
      <c r="F16" s="78">
        <v>0</v>
      </c>
      <c r="G16" t="s">
        <v>106</v>
      </c>
      <c r="H16" s="78">
        <v>0</v>
      </c>
      <c r="I16" s="77">
        <v>12611.399563999999</v>
      </c>
      <c r="J16" s="78">
        <v>0.78349999999999997</v>
      </c>
      <c r="K16" s="78">
        <v>3.1399999999999997E-2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</row>
    <row r="5" spans="2:17">
      <c r="B5" s="2"/>
    </row>
    <row r="7" spans="2:17" ht="26.25" customHeight="1">
      <c r="B7" s="99" t="s">
        <v>169</v>
      </c>
      <c r="C7" s="100"/>
      <c r="D7" s="100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223</v>
      </c>
      <c r="C13" s="77">
        <v>0</v>
      </c>
    </row>
    <row r="14" spans="2:17">
      <c r="B14" s="79" t="s">
        <v>228</v>
      </c>
      <c r="C14" s="81">
        <v>0</v>
      </c>
    </row>
    <row r="15" spans="2:17">
      <c r="B15" t="s">
        <v>223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2"/>
    </row>
    <row r="7" spans="2:18" ht="26.25" customHeight="1">
      <c r="B7" s="99" t="s">
        <v>173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260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223</v>
      </c>
      <c r="C14" t="s">
        <v>223</v>
      </c>
      <c r="D14" t="s">
        <v>223</v>
      </c>
      <c r="E14" t="s">
        <v>223</v>
      </c>
      <c r="H14" s="77">
        <v>0</v>
      </c>
      <c r="I14" t="s">
        <v>223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233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223</v>
      </c>
      <c r="C16" t="s">
        <v>223</v>
      </c>
      <c r="D16" t="s">
        <v>223</v>
      </c>
      <c r="E16" t="s">
        <v>223</v>
      </c>
      <c r="H16" s="77">
        <v>0</v>
      </c>
      <c r="I16" t="s">
        <v>223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261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223</v>
      </c>
      <c r="C18" t="s">
        <v>223</v>
      </c>
      <c r="D18" t="s">
        <v>223</v>
      </c>
      <c r="E18" t="s">
        <v>223</v>
      </c>
      <c r="H18" s="77">
        <v>0</v>
      </c>
      <c r="I18" t="s">
        <v>223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360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223</v>
      </c>
      <c r="C20" t="s">
        <v>223</v>
      </c>
      <c r="D20" t="s">
        <v>223</v>
      </c>
      <c r="E20" t="s">
        <v>223</v>
      </c>
      <c r="H20" s="77">
        <v>0</v>
      </c>
      <c r="I20" t="s">
        <v>223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262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223</v>
      </c>
      <c r="C23" t="s">
        <v>223</v>
      </c>
      <c r="D23" t="s">
        <v>223</v>
      </c>
      <c r="E23" t="s">
        <v>223</v>
      </c>
      <c r="H23" s="77">
        <v>0</v>
      </c>
      <c r="I23" t="s">
        <v>223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263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223</v>
      </c>
      <c r="C25" t="s">
        <v>223</v>
      </c>
      <c r="D25" t="s">
        <v>223</v>
      </c>
      <c r="E25" t="s">
        <v>223</v>
      </c>
      <c r="H25" s="77">
        <v>0</v>
      </c>
      <c r="I25" t="s">
        <v>223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230</v>
      </c>
      <c r="D26" s="16"/>
    </row>
    <row r="27" spans="2:16">
      <c r="B27" t="s">
        <v>256</v>
      </c>
      <c r="D27" s="16"/>
    </row>
    <row r="28" spans="2:16">
      <c r="B28" t="s">
        <v>258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2"/>
    </row>
    <row r="7" spans="2:18" ht="26.25" customHeight="1">
      <c r="B7" s="99" t="s">
        <v>177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929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223</v>
      </c>
      <c r="C14" t="s">
        <v>223</v>
      </c>
      <c r="D14" t="s">
        <v>223</v>
      </c>
      <c r="E14" t="s">
        <v>223</v>
      </c>
      <c r="H14" s="77">
        <v>0</v>
      </c>
      <c r="I14" t="s">
        <v>223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930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223</v>
      </c>
      <c r="C16" t="s">
        <v>223</v>
      </c>
      <c r="D16" t="s">
        <v>223</v>
      </c>
      <c r="E16" t="s">
        <v>223</v>
      </c>
      <c r="H16" s="77">
        <v>0</v>
      </c>
      <c r="I16" t="s">
        <v>223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261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223</v>
      </c>
      <c r="C18" t="s">
        <v>223</v>
      </c>
      <c r="D18" t="s">
        <v>223</v>
      </c>
      <c r="E18" t="s">
        <v>223</v>
      </c>
      <c r="H18" s="77">
        <v>0</v>
      </c>
      <c r="I18" t="s">
        <v>223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360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223</v>
      </c>
      <c r="C20" t="s">
        <v>223</v>
      </c>
      <c r="D20" t="s">
        <v>223</v>
      </c>
      <c r="E20" t="s">
        <v>223</v>
      </c>
      <c r="H20" s="77">
        <v>0</v>
      </c>
      <c r="I20" t="s">
        <v>223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262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223</v>
      </c>
      <c r="C23" t="s">
        <v>223</v>
      </c>
      <c r="D23" t="s">
        <v>223</v>
      </c>
      <c r="E23" t="s">
        <v>223</v>
      </c>
      <c r="H23" s="77">
        <v>0</v>
      </c>
      <c r="I23" t="s">
        <v>223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263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223</v>
      </c>
      <c r="C25" t="s">
        <v>223</v>
      </c>
      <c r="D25" t="s">
        <v>223</v>
      </c>
      <c r="E25" t="s">
        <v>223</v>
      </c>
      <c r="H25" s="77">
        <v>0</v>
      </c>
      <c r="I25" t="s">
        <v>223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230</v>
      </c>
      <c r="D26" s="16"/>
    </row>
    <row r="27" spans="2:16">
      <c r="B27" t="s">
        <v>256</v>
      </c>
      <c r="D27" s="16"/>
    </row>
    <row r="28" spans="2:16">
      <c r="B28" t="s">
        <v>258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25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</row>
    <row r="6" spans="2:53" ht="21.75" customHeight="1">
      <c r="B6" s="91" t="s">
        <v>68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2:53" ht="27.75" customHeight="1">
      <c r="B7" s="94" t="s">
        <v>69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1.93</v>
      </c>
      <c r="I11" s="7"/>
      <c r="J11" s="7"/>
      <c r="K11" s="76">
        <v>5.9999999999999995E-4</v>
      </c>
      <c r="L11" s="75">
        <v>108945604</v>
      </c>
      <c r="M11" s="7"/>
      <c r="N11" s="75">
        <v>0</v>
      </c>
      <c r="O11" s="75">
        <v>112572.1549556</v>
      </c>
      <c r="P11" s="7"/>
      <c r="Q11" s="76">
        <v>1</v>
      </c>
      <c r="R11" s="76">
        <v>0.28029999999999999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1.93</v>
      </c>
      <c r="K12" s="80">
        <v>5.9999999999999995E-4</v>
      </c>
      <c r="L12" s="81">
        <v>108945604</v>
      </c>
      <c r="N12" s="81">
        <v>0</v>
      </c>
      <c r="O12" s="81">
        <v>112572.1549556</v>
      </c>
      <c r="Q12" s="80">
        <v>1</v>
      </c>
      <c r="R12" s="80">
        <v>0.28029999999999999</v>
      </c>
    </row>
    <row r="13" spans="2:53">
      <c r="B13" s="79" t="s">
        <v>231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s="79" t="s">
        <v>232</v>
      </c>
      <c r="C14" s="16"/>
      <c r="D14" s="16"/>
      <c r="H14" s="81">
        <v>0</v>
      </c>
      <c r="K14" s="80">
        <v>0</v>
      </c>
      <c r="L14" s="81">
        <v>0</v>
      </c>
      <c r="N14" s="81">
        <v>0</v>
      </c>
      <c r="O14" s="81">
        <v>0</v>
      </c>
      <c r="Q14" s="80">
        <v>0</v>
      </c>
      <c r="R14" s="80">
        <v>0</v>
      </c>
    </row>
    <row r="15" spans="2:53">
      <c r="B15" t="s">
        <v>223</v>
      </c>
      <c r="C15" t="s">
        <v>223</v>
      </c>
      <c r="D15" s="16"/>
      <c r="E15" t="s">
        <v>223</v>
      </c>
      <c r="H15" s="77">
        <v>0</v>
      </c>
      <c r="I15" t="s">
        <v>223</v>
      </c>
      <c r="J15" s="78">
        <v>0</v>
      </c>
      <c r="K15" s="78">
        <v>0</v>
      </c>
      <c r="L15" s="77">
        <v>0</v>
      </c>
      <c r="M15" s="77">
        <v>0</v>
      </c>
      <c r="O15" s="77">
        <v>0</v>
      </c>
      <c r="P15" s="78">
        <v>0</v>
      </c>
      <c r="Q15" s="78">
        <v>0</v>
      </c>
      <c r="R15" s="78">
        <v>0</v>
      </c>
    </row>
    <row r="16" spans="2:53">
      <c r="B16" s="79" t="s">
        <v>233</v>
      </c>
      <c r="C16" s="16"/>
      <c r="D16" s="16"/>
      <c r="H16" s="81">
        <v>1.93</v>
      </c>
      <c r="K16" s="80">
        <v>5.9999999999999995E-4</v>
      </c>
      <c r="L16" s="81">
        <v>108945604</v>
      </c>
      <c r="N16" s="81">
        <v>0</v>
      </c>
      <c r="O16" s="81">
        <v>112572.1549556</v>
      </c>
      <c r="Q16" s="80">
        <v>1</v>
      </c>
      <c r="R16" s="80">
        <v>0.28029999999999999</v>
      </c>
    </row>
    <row r="17" spans="2:18">
      <c r="B17" s="79" t="s">
        <v>234</v>
      </c>
      <c r="C17" s="16"/>
      <c r="D17" s="16"/>
      <c r="H17" s="81">
        <v>0</v>
      </c>
      <c r="K17" s="80">
        <v>0</v>
      </c>
      <c r="L17" s="81">
        <v>0</v>
      </c>
      <c r="N17" s="81">
        <v>0</v>
      </c>
      <c r="O17" s="81">
        <v>0</v>
      </c>
      <c r="Q17" s="80">
        <v>0</v>
      </c>
      <c r="R17" s="80">
        <v>0</v>
      </c>
    </row>
    <row r="18" spans="2:18">
      <c r="B18" t="s">
        <v>223</v>
      </c>
      <c r="C18" t="s">
        <v>223</v>
      </c>
      <c r="D18" s="16"/>
      <c r="E18" t="s">
        <v>223</v>
      </c>
      <c r="H18" s="77">
        <v>0</v>
      </c>
      <c r="I18" t="s">
        <v>223</v>
      </c>
      <c r="J18" s="78">
        <v>0</v>
      </c>
      <c r="K18" s="78">
        <v>0</v>
      </c>
      <c r="L18" s="77">
        <v>0</v>
      </c>
      <c r="M18" s="77">
        <v>0</v>
      </c>
      <c r="O18" s="77">
        <v>0</v>
      </c>
      <c r="P18" s="78">
        <v>0</v>
      </c>
      <c r="Q18" s="78">
        <v>0</v>
      </c>
      <c r="R18" s="78">
        <v>0</v>
      </c>
    </row>
    <row r="19" spans="2:18">
      <c r="B19" s="79" t="s">
        <v>235</v>
      </c>
      <c r="C19" s="16"/>
      <c r="D19" s="16"/>
      <c r="H19" s="81">
        <v>1.93</v>
      </c>
      <c r="K19" s="80">
        <v>5.9999999999999995E-4</v>
      </c>
      <c r="L19" s="81">
        <v>108945604</v>
      </c>
      <c r="N19" s="81">
        <v>0</v>
      </c>
      <c r="O19" s="81">
        <v>112572.1549556</v>
      </c>
      <c r="Q19" s="80">
        <v>1</v>
      </c>
      <c r="R19" s="80">
        <v>0.28029999999999999</v>
      </c>
    </row>
    <row r="20" spans="2:18">
      <c r="B20" t="s">
        <v>236</v>
      </c>
      <c r="C20" t="s">
        <v>237</v>
      </c>
      <c r="D20" t="s">
        <v>100</v>
      </c>
      <c r="E20" t="s">
        <v>238</v>
      </c>
      <c r="G20" t="s">
        <v>239</v>
      </c>
      <c r="H20" s="77">
        <v>2.82</v>
      </c>
      <c r="I20" t="s">
        <v>102</v>
      </c>
      <c r="J20" s="78">
        <v>4.0000000000000001E-3</v>
      </c>
      <c r="K20" s="78">
        <v>1.6000000000000001E-3</v>
      </c>
      <c r="L20" s="77">
        <v>8950000</v>
      </c>
      <c r="M20" s="77">
        <v>100.73</v>
      </c>
      <c r="N20" s="77">
        <v>0</v>
      </c>
      <c r="O20" s="77">
        <v>9015.3349999999991</v>
      </c>
      <c r="P20" s="78">
        <v>1.1999999999999999E-3</v>
      </c>
      <c r="Q20" s="78">
        <v>8.0100000000000005E-2</v>
      </c>
      <c r="R20" s="78">
        <v>2.24E-2</v>
      </c>
    </row>
    <row r="21" spans="2:18">
      <c r="B21" t="s">
        <v>240</v>
      </c>
      <c r="C21" t="s">
        <v>241</v>
      </c>
      <c r="D21" t="s">
        <v>100</v>
      </c>
      <c r="E21" t="s">
        <v>238</v>
      </c>
      <c r="G21" t="s">
        <v>242</v>
      </c>
      <c r="H21" s="77">
        <v>1.9</v>
      </c>
      <c r="I21" t="s">
        <v>102</v>
      </c>
      <c r="J21" s="78">
        <v>1.4999999999999999E-2</v>
      </c>
      <c r="K21" s="78">
        <v>5.9999999999999995E-4</v>
      </c>
      <c r="L21" s="77">
        <v>34155604</v>
      </c>
      <c r="M21" s="77">
        <v>102.89</v>
      </c>
      <c r="N21" s="77">
        <v>0</v>
      </c>
      <c r="O21" s="77">
        <v>35142.700955599998</v>
      </c>
      <c r="P21" s="78">
        <v>1.8E-3</v>
      </c>
      <c r="Q21" s="78">
        <v>0.31219999999999998</v>
      </c>
      <c r="R21" s="78">
        <v>8.7499999999999994E-2</v>
      </c>
    </row>
    <row r="22" spans="2:18">
      <c r="B22" t="s">
        <v>243</v>
      </c>
      <c r="C22" t="s">
        <v>244</v>
      </c>
      <c r="D22" t="s">
        <v>100</v>
      </c>
      <c r="E22" t="s">
        <v>238</v>
      </c>
      <c r="G22" t="s">
        <v>245</v>
      </c>
      <c r="H22" s="77">
        <v>2.15</v>
      </c>
      <c r="I22" t="s">
        <v>102</v>
      </c>
      <c r="J22" s="78">
        <v>3.7499999999999999E-2</v>
      </c>
      <c r="K22" s="78">
        <v>5.9999999999999995E-4</v>
      </c>
      <c r="L22" s="77">
        <v>21970000</v>
      </c>
      <c r="M22" s="77">
        <v>111.1</v>
      </c>
      <c r="N22" s="77">
        <v>0</v>
      </c>
      <c r="O22" s="77">
        <v>24408.67</v>
      </c>
      <c r="P22" s="78">
        <v>1E-3</v>
      </c>
      <c r="Q22" s="78">
        <v>0.21679999999999999</v>
      </c>
      <c r="R22" s="78">
        <v>6.08E-2</v>
      </c>
    </row>
    <row r="23" spans="2:18">
      <c r="B23" t="s">
        <v>246</v>
      </c>
      <c r="C23" t="s">
        <v>247</v>
      </c>
      <c r="D23" t="s">
        <v>100</v>
      </c>
      <c r="E23" t="s">
        <v>238</v>
      </c>
      <c r="G23" t="s">
        <v>248</v>
      </c>
      <c r="H23" s="77">
        <v>3.3</v>
      </c>
      <c r="I23" t="s">
        <v>102</v>
      </c>
      <c r="J23" s="78">
        <v>5.0000000000000001E-3</v>
      </c>
      <c r="K23" s="78">
        <v>2.5999999999999999E-3</v>
      </c>
      <c r="L23" s="77">
        <v>2000000</v>
      </c>
      <c r="M23" s="77">
        <v>101.12</v>
      </c>
      <c r="N23" s="77">
        <v>0</v>
      </c>
      <c r="O23" s="77">
        <v>2022.4</v>
      </c>
      <c r="P23" s="78">
        <v>1E-4</v>
      </c>
      <c r="Q23" s="78">
        <v>1.7999999999999999E-2</v>
      </c>
      <c r="R23" s="78">
        <v>5.0000000000000001E-3</v>
      </c>
    </row>
    <row r="24" spans="2:18">
      <c r="B24" t="s">
        <v>249</v>
      </c>
      <c r="C24" t="s">
        <v>250</v>
      </c>
      <c r="D24" t="s">
        <v>100</v>
      </c>
      <c r="E24" t="s">
        <v>238</v>
      </c>
      <c r="G24" t="s">
        <v>251</v>
      </c>
      <c r="H24" s="77">
        <v>1.58</v>
      </c>
      <c r="I24" t="s">
        <v>102</v>
      </c>
      <c r="J24" s="78">
        <v>1.5E-3</v>
      </c>
      <c r="K24" s="78">
        <v>2.0000000000000001E-4</v>
      </c>
      <c r="L24" s="77">
        <v>41870000</v>
      </c>
      <c r="M24" s="77">
        <v>100.27</v>
      </c>
      <c r="N24" s="77">
        <v>0</v>
      </c>
      <c r="O24" s="77">
        <v>41983.048999999999</v>
      </c>
      <c r="P24" s="78">
        <v>2.0999999999999999E-3</v>
      </c>
      <c r="Q24" s="78">
        <v>0.37290000000000001</v>
      </c>
      <c r="R24" s="78">
        <v>0.1045</v>
      </c>
    </row>
    <row r="25" spans="2:18">
      <c r="B25" s="79" t="s">
        <v>252</v>
      </c>
      <c r="C25" s="16"/>
      <c r="D25" s="16"/>
      <c r="H25" s="81">
        <v>0</v>
      </c>
      <c r="K25" s="80">
        <v>0</v>
      </c>
      <c r="L25" s="81">
        <v>0</v>
      </c>
      <c r="N25" s="81">
        <v>0</v>
      </c>
      <c r="O25" s="81">
        <v>0</v>
      </c>
      <c r="Q25" s="80">
        <v>0</v>
      </c>
      <c r="R25" s="80">
        <v>0</v>
      </c>
    </row>
    <row r="26" spans="2:18">
      <c r="B26" t="s">
        <v>223</v>
      </c>
      <c r="C26" t="s">
        <v>223</v>
      </c>
      <c r="D26" s="16"/>
      <c r="E26" t="s">
        <v>223</v>
      </c>
      <c r="H26" s="77">
        <v>0</v>
      </c>
      <c r="I26" t="s">
        <v>223</v>
      </c>
      <c r="J26" s="78">
        <v>0</v>
      </c>
      <c r="K26" s="78">
        <v>0</v>
      </c>
      <c r="L26" s="77">
        <v>0</v>
      </c>
      <c r="M26" s="77">
        <v>0</v>
      </c>
      <c r="O26" s="77">
        <v>0</v>
      </c>
      <c r="P26" s="78">
        <v>0</v>
      </c>
      <c r="Q26" s="78">
        <v>0</v>
      </c>
      <c r="R26" s="78">
        <v>0</v>
      </c>
    </row>
    <row r="27" spans="2:18">
      <c r="B27" s="79" t="s">
        <v>253</v>
      </c>
      <c r="C27" s="16"/>
      <c r="D27" s="16"/>
      <c r="H27" s="81">
        <v>0</v>
      </c>
      <c r="K27" s="80">
        <v>0</v>
      </c>
      <c r="L27" s="81">
        <v>0</v>
      </c>
      <c r="N27" s="81">
        <v>0</v>
      </c>
      <c r="O27" s="81">
        <v>0</v>
      </c>
      <c r="Q27" s="80">
        <v>0</v>
      </c>
      <c r="R27" s="80">
        <v>0</v>
      </c>
    </row>
    <row r="28" spans="2:18">
      <c r="B28" t="s">
        <v>223</v>
      </c>
      <c r="C28" t="s">
        <v>223</v>
      </c>
      <c r="D28" s="16"/>
      <c r="E28" t="s">
        <v>223</v>
      </c>
      <c r="H28" s="77">
        <v>0</v>
      </c>
      <c r="I28" t="s">
        <v>223</v>
      </c>
      <c r="J28" s="78">
        <v>0</v>
      </c>
      <c r="K28" s="78">
        <v>0</v>
      </c>
      <c r="L28" s="77">
        <v>0</v>
      </c>
      <c r="M28" s="77">
        <v>0</v>
      </c>
      <c r="O28" s="77">
        <v>0</v>
      </c>
      <c r="P28" s="78">
        <v>0</v>
      </c>
      <c r="Q28" s="78">
        <v>0</v>
      </c>
      <c r="R28" s="78">
        <v>0</v>
      </c>
    </row>
    <row r="29" spans="2:18">
      <c r="B29" s="79" t="s">
        <v>228</v>
      </c>
      <c r="C29" s="16"/>
      <c r="D29" s="16"/>
      <c r="H29" s="81">
        <v>0</v>
      </c>
      <c r="K29" s="80">
        <v>0</v>
      </c>
      <c r="L29" s="81">
        <v>0</v>
      </c>
      <c r="N29" s="81">
        <v>0</v>
      </c>
      <c r="O29" s="81">
        <v>0</v>
      </c>
      <c r="Q29" s="80">
        <v>0</v>
      </c>
      <c r="R29" s="80">
        <v>0</v>
      </c>
    </row>
    <row r="30" spans="2:18">
      <c r="B30" s="79" t="s">
        <v>254</v>
      </c>
      <c r="C30" s="16"/>
      <c r="D30" s="16"/>
      <c r="H30" s="81">
        <v>0</v>
      </c>
      <c r="K30" s="80">
        <v>0</v>
      </c>
      <c r="L30" s="81">
        <v>0</v>
      </c>
      <c r="N30" s="81">
        <v>0</v>
      </c>
      <c r="O30" s="81">
        <v>0</v>
      </c>
      <c r="Q30" s="80">
        <v>0</v>
      </c>
      <c r="R30" s="80">
        <v>0</v>
      </c>
    </row>
    <row r="31" spans="2:18">
      <c r="B31" t="s">
        <v>223</v>
      </c>
      <c r="C31" t="s">
        <v>223</v>
      </c>
      <c r="D31" s="16"/>
      <c r="E31" t="s">
        <v>223</v>
      </c>
      <c r="H31" s="77">
        <v>0</v>
      </c>
      <c r="I31" t="s">
        <v>223</v>
      </c>
      <c r="J31" s="78">
        <v>0</v>
      </c>
      <c r="K31" s="78">
        <v>0</v>
      </c>
      <c r="L31" s="77">
        <v>0</v>
      </c>
      <c r="M31" s="77">
        <v>0</v>
      </c>
      <c r="O31" s="77">
        <v>0</v>
      </c>
      <c r="P31" s="78">
        <v>0</v>
      </c>
      <c r="Q31" s="78">
        <v>0</v>
      </c>
      <c r="R31" s="78">
        <v>0</v>
      </c>
    </row>
    <row r="32" spans="2:18">
      <c r="B32" s="79" t="s">
        <v>255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t="s">
        <v>223</v>
      </c>
      <c r="C33" t="s">
        <v>223</v>
      </c>
      <c r="D33" s="16"/>
      <c r="E33" t="s">
        <v>223</v>
      </c>
      <c r="H33" s="77">
        <v>0</v>
      </c>
      <c r="I33" t="s">
        <v>223</v>
      </c>
      <c r="J33" s="78">
        <v>0</v>
      </c>
      <c r="K33" s="78">
        <v>0</v>
      </c>
      <c r="L33" s="77">
        <v>0</v>
      </c>
      <c r="M33" s="77">
        <v>0</v>
      </c>
      <c r="O33" s="77">
        <v>0</v>
      </c>
      <c r="P33" s="78">
        <v>0</v>
      </c>
      <c r="Q33" s="78">
        <v>0</v>
      </c>
      <c r="R33" s="78">
        <v>0</v>
      </c>
    </row>
    <row r="34" spans="2:18">
      <c r="B34" t="s">
        <v>256</v>
      </c>
      <c r="C34" s="16"/>
      <c r="D34" s="16"/>
    </row>
    <row r="35" spans="2:18">
      <c r="B35" t="s">
        <v>257</v>
      </c>
      <c r="C35" s="16"/>
      <c r="D35" s="16"/>
    </row>
    <row r="36" spans="2:18">
      <c r="B36" t="s">
        <v>258</v>
      </c>
      <c r="C36" s="16"/>
      <c r="D36" s="16"/>
    </row>
    <row r="37" spans="2:18">
      <c r="B37" t="s">
        <v>259</v>
      </c>
      <c r="C37" s="16"/>
      <c r="D37" s="16"/>
    </row>
    <row r="38" spans="2:18">
      <c r="C38" s="16"/>
      <c r="D38" s="16"/>
    </row>
    <row r="39" spans="2:18"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</row>
    <row r="5" spans="2:23">
      <c r="B5" s="2"/>
    </row>
    <row r="7" spans="2:23" ht="26.25" customHeight="1">
      <c r="B7" s="99" t="s">
        <v>179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929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223</v>
      </c>
      <c r="C14" t="s">
        <v>223</v>
      </c>
      <c r="D14" t="s">
        <v>223</v>
      </c>
      <c r="E14" t="s">
        <v>223</v>
      </c>
      <c r="F14" s="15"/>
      <c r="G14" s="15"/>
      <c r="H14" s="77">
        <v>0</v>
      </c>
      <c r="I14" t="s">
        <v>223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930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223</v>
      </c>
      <c r="C16" t="s">
        <v>223</v>
      </c>
      <c r="D16" t="s">
        <v>223</v>
      </c>
      <c r="E16" t="s">
        <v>223</v>
      </c>
      <c r="F16" s="15"/>
      <c r="G16" s="15"/>
      <c r="H16" s="77">
        <v>0</v>
      </c>
      <c r="I16" t="s">
        <v>223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261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223</v>
      </c>
      <c r="C18" t="s">
        <v>223</v>
      </c>
      <c r="D18" t="s">
        <v>223</v>
      </c>
      <c r="E18" t="s">
        <v>223</v>
      </c>
      <c r="F18" s="15"/>
      <c r="G18" s="15"/>
      <c r="H18" s="77">
        <v>0</v>
      </c>
      <c r="I18" t="s">
        <v>223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360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223</v>
      </c>
      <c r="C20" t="s">
        <v>223</v>
      </c>
      <c r="D20" t="s">
        <v>223</v>
      </c>
      <c r="E20" t="s">
        <v>223</v>
      </c>
      <c r="F20" s="15"/>
      <c r="G20" s="15"/>
      <c r="H20" s="77">
        <v>0</v>
      </c>
      <c r="I20" t="s">
        <v>223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262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223</v>
      </c>
      <c r="C23" t="s">
        <v>223</v>
      </c>
      <c r="D23" t="s">
        <v>223</v>
      </c>
      <c r="E23" t="s">
        <v>223</v>
      </c>
      <c r="H23" s="77">
        <v>0</v>
      </c>
      <c r="I23" t="s">
        <v>223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263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223</v>
      </c>
      <c r="C25" t="s">
        <v>223</v>
      </c>
      <c r="D25" t="s">
        <v>223</v>
      </c>
      <c r="E25" t="s">
        <v>223</v>
      </c>
      <c r="H25" s="77">
        <v>0</v>
      </c>
      <c r="I25" t="s">
        <v>223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230</v>
      </c>
      <c r="D26" s="16"/>
    </row>
    <row r="27" spans="2:23">
      <c r="B27" t="s">
        <v>256</v>
      </c>
      <c r="D27" s="16"/>
    </row>
    <row r="28" spans="2:23">
      <c r="B28" t="s">
        <v>257</v>
      </c>
      <c r="D28" s="16"/>
    </row>
    <row r="29" spans="2:23">
      <c r="B29" t="s">
        <v>258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</row>
    <row r="6" spans="2:68" ht="26.25" customHeight="1">
      <c r="B6" s="94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  <c r="BP6" s="19"/>
    </row>
    <row r="7" spans="2:68" ht="26.25" customHeight="1">
      <c r="B7" s="94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260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223</v>
      </c>
      <c r="C14" t="s">
        <v>223</v>
      </c>
      <c r="D14" s="16"/>
      <c r="E14" s="16"/>
      <c r="F14" s="16"/>
      <c r="G14" t="s">
        <v>223</v>
      </c>
      <c r="H14" t="s">
        <v>223</v>
      </c>
      <c r="K14" s="77">
        <v>0</v>
      </c>
      <c r="L14" t="s">
        <v>223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233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223</v>
      </c>
      <c r="C16" t="s">
        <v>223</v>
      </c>
      <c r="D16" s="16"/>
      <c r="E16" s="16"/>
      <c r="F16" s="16"/>
      <c r="G16" t="s">
        <v>223</v>
      </c>
      <c r="H16" t="s">
        <v>223</v>
      </c>
      <c r="K16" s="77">
        <v>0</v>
      </c>
      <c r="L16" t="s">
        <v>223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261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223</v>
      </c>
      <c r="C18" t="s">
        <v>223</v>
      </c>
      <c r="D18" s="16"/>
      <c r="E18" s="16"/>
      <c r="F18" s="16"/>
      <c r="G18" t="s">
        <v>223</v>
      </c>
      <c r="H18" t="s">
        <v>223</v>
      </c>
      <c r="K18" s="77">
        <v>0</v>
      </c>
      <c r="L18" t="s">
        <v>223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228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262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223</v>
      </c>
      <c r="C21" t="s">
        <v>223</v>
      </c>
      <c r="D21" s="16"/>
      <c r="E21" s="16"/>
      <c r="F21" s="16"/>
      <c r="G21" t="s">
        <v>223</v>
      </c>
      <c r="H21" t="s">
        <v>223</v>
      </c>
      <c r="K21" s="77">
        <v>0</v>
      </c>
      <c r="L21" t="s">
        <v>223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263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223</v>
      </c>
      <c r="C23" t="s">
        <v>223</v>
      </c>
      <c r="D23" s="16"/>
      <c r="E23" s="16"/>
      <c r="F23" s="16"/>
      <c r="G23" t="s">
        <v>223</v>
      </c>
      <c r="H23" t="s">
        <v>223</v>
      </c>
      <c r="K23" s="77">
        <v>0</v>
      </c>
      <c r="L23" t="s">
        <v>223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230</v>
      </c>
      <c r="C24" s="16"/>
      <c r="D24" s="16"/>
      <c r="E24" s="16"/>
      <c r="F24" s="16"/>
      <c r="G24" s="16"/>
    </row>
    <row r="25" spans="2:21">
      <c r="B25" t="s">
        <v>256</v>
      </c>
      <c r="C25" s="16"/>
      <c r="D25" s="16"/>
      <c r="E25" s="16"/>
      <c r="F25" s="16"/>
      <c r="G25" s="16"/>
    </row>
    <row r="26" spans="2:21">
      <c r="B26" t="s">
        <v>257</v>
      </c>
      <c r="C26" s="16"/>
      <c r="D26" s="16"/>
      <c r="E26" s="16"/>
      <c r="F26" s="16"/>
      <c r="G26" s="16"/>
    </row>
    <row r="27" spans="2:21">
      <c r="B27" t="s">
        <v>258</v>
      </c>
      <c r="C27" s="16"/>
      <c r="D27" s="16"/>
      <c r="E27" s="16"/>
      <c r="F27" s="16"/>
      <c r="G27" s="16"/>
    </row>
    <row r="28" spans="2:21">
      <c r="B28" t="s">
        <v>259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6"/>
  <sheetViews>
    <sheetView rightToLeft="1" topLeftCell="A37" workbookViewId="0">
      <selection activeCell="A15" sqref="A15:XFD1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</row>
    <row r="6" spans="2:66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</row>
    <row r="7" spans="2:66" ht="26.25" customHeight="1">
      <c r="B7" s="99" t="s">
        <v>89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2.16</v>
      </c>
      <c r="L11" s="7"/>
      <c r="M11" s="7"/>
      <c r="N11" s="76">
        <v>-8.0999999999999996E-3</v>
      </c>
      <c r="O11" s="75">
        <v>13057371.640000001</v>
      </c>
      <c r="P11" s="33"/>
      <c r="Q11" s="75">
        <v>4.0000000000000003E-5</v>
      </c>
      <c r="R11" s="75">
        <v>14196.47479702937</v>
      </c>
      <c r="S11" s="7"/>
      <c r="T11" s="76">
        <v>1</v>
      </c>
      <c r="U11" s="76">
        <v>3.5299999999999998E-2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2.1</v>
      </c>
      <c r="N12" s="80">
        <v>-8.8000000000000005E-3</v>
      </c>
      <c r="O12" s="81">
        <v>13007371.640000001</v>
      </c>
      <c r="Q12" s="81">
        <v>4.0000000000000003E-5</v>
      </c>
      <c r="R12" s="81">
        <v>14021.60802283259</v>
      </c>
      <c r="T12" s="80">
        <v>0.98770000000000002</v>
      </c>
      <c r="U12" s="80">
        <v>3.49E-2</v>
      </c>
    </row>
    <row r="13" spans="2:66">
      <c r="B13" s="79" t="s">
        <v>260</v>
      </c>
      <c r="C13" s="16"/>
      <c r="D13" s="16"/>
      <c r="E13" s="16"/>
      <c r="F13" s="16"/>
      <c r="K13" s="81">
        <v>0.83</v>
      </c>
      <c r="N13" s="80">
        <v>-6.1000000000000004E-3</v>
      </c>
      <c r="O13" s="81">
        <v>660500</v>
      </c>
      <c r="Q13" s="81">
        <v>0</v>
      </c>
      <c r="R13" s="81">
        <v>706.31968852459022</v>
      </c>
      <c r="T13" s="80">
        <v>4.9799999999999997E-2</v>
      </c>
      <c r="U13" s="80">
        <v>1.8E-3</v>
      </c>
    </row>
    <row r="14" spans="2:66">
      <c r="B14" t="s">
        <v>264</v>
      </c>
      <c r="C14" t="s">
        <v>265</v>
      </c>
      <c r="D14" t="s">
        <v>100</v>
      </c>
      <c r="E14" t="s">
        <v>123</v>
      </c>
      <c r="F14" t="s">
        <v>266</v>
      </c>
      <c r="G14" t="s">
        <v>267</v>
      </c>
      <c r="H14" t="s">
        <v>268</v>
      </c>
      <c r="I14" t="s">
        <v>150</v>
      </c>
      <c r="J14" t="s">
        <v>269</v>
      </c>
      <c r="K14" s="77">
        <v>2.23</v>
      </c>
      <c r="L14" t="s">
        <v>102</v>
      </c>
      <c r="M14" s="78">
        <v>0.01</v>
      </c>
      <c r="N14" s="78">
        <v>-1.83E-2</v>
      </c>
      <c r="O14" s="77">
        <v>30000</v>
      </c>
      <c r="P14" s="77">
        <v>110.02</v>
      </c>
      <c r="Q14" s="77">
        <v>0</v>
      </c>
      <c r="R14" s="77">
        <v>33.006</v>
      </c>
      <c r="S14" s="78">
        <v>1E-4</v>
      </c>
      <c r="T14" s="78">
        <v>2.3E-3</v>
      </c>
      <c r="U14" s="78">
        <v>1E-4</v>
      </c>
    </row>
    <row r="15" spans="2:66">
      <c r="B15" t="s">
        <v>274</v>
      </c>
      <c r="C15">
        <v>82302520</v>
      </c>
      <c r="D15" t="s">
        <v>100</v>
      </c>
      <c r="E15" t="s">
        <v>123</v>
      </c>
      <c r="F15" t="s">
        <v>270</v>
      </c>
      <c r="G15" t="s">
        <v>271</v>
      </c>
      <c r="H15" t="s">
        <v>272</v>
      </c>
      <c r="I15" t="s">
        <v>208</v>
      </c>
      <c r="J15" t="s">
        <v>273</v>
      </c>
      <c r="K15" s="77">
        <v>0.75</v>
      </c>
      <c r="L15" t="s">
        <v>102</v>
      </c>
      <c r="M15" s="78">
        <v>0.03</v>
      </c>
      <c r="N15" s="78">
        <v>-5.4999999999999997E-3</v>
      </c>
      <c r="O15" s="77">
        <v>650000</v>
      </c>
      <c r="P15" s="77">
        <f>R15*1000/O15*100</f>
        <v>103.5867213114754</v>
      </c>
      <c r="Q15" s="77">
        <v>0</v>
      </c>
      <c r="R15" s="77">
        <f>685.035-11.7213114754098</f>
        <v>673.31368852459013</v>
      </c>
      <c r="S15" s="78">
        <v>4.4000000000000003E-3</v>
      </c>
      <c r="T15" s="78">
        <f>R15/$R$11</f>
        <v>4.7428231173663044E-2</v>
      </c>
      <c r="U15" s="78">
        <f>R15/'סכום נכסי הקרן'!$C$42</f>
        <v>1.665535048295391E-3</v>
      </c>
    </row>
    <row r="16" spans="2:66">
      <c r="B16" s="79" t="s">
        <v>233</v>
      </c>
      <c r="C16" s="16"/>
      <c r="D16" s="16"/>
      <c r="E16" s="16"/>
      <c r="F16" s="16"/>
      <c r="K16" s="81">
        <v>2.1800000000000002</v>
      </c>
      <c r="N16" s="80">
        <v>-9.4000000000000004E-3</v>
      </c>
      <c r="O16" s="81">
        <v>12094149.42</v>
      </c>
      <c r="Q16" s="81">
        <v>4.0000000000000003E-5</v>
      </c>
      <c r="R16" s="81">
        <v>13101.535880632</v>
      </c>
      <c r="T16" s="80">
        <v>0.92290000000000005</v>
      </c>
      <c r="U16" s="80">
        <v>3.2599999999999997E-2</v>
      </c>
    </row>
    <row r="17" spans="2:21">
      <c r="B17" t="s">
        <v>275</v>
      </c>
      <c r="C17" t="s">
        <v>276</v>
      </c>
      <c r="D17" t="s">
        <v>100</v>
      </c>
      <c r="E17" t="s">
        <v>123</v>
      </c>
      <c r="F17" t="s">
        <v>277</v>
      </c>
      <c r="G17" t="s">
        <v>267</v>
      </c>
      <c r="H17" t="s">
        <v>207</v>
      </c>
      <c r="I17" t="s">
        <v>208</v>
      </c>
      <c r="J17" t="s">
        <v>278</v>
      </c>
      <c r="K17" s="77">
        <v>1.91</v>
      </c>
      <c r="L17" t="s">
        <v>102</v>
      </c>
      <c r="M17" s="78">
        <v>1.8700000000000001E-2</v>
      </c>
      <c r="N17" s="78">
        <v>4.7999999999999996E-3</v>
      </c>
      <c r="O17" s="77">
        <v>878739.38</v>
      </c>
      <c r="P17" s="77">
        <v>102.8</v>
      </c>
      <c r="Q17" s="77">
        <v>0</v>
      </c>
      <c r="R17" s="77">
        <v>903.34408264000001</v>
      </c>
      <c r="S17" s="78">
        <v>1.1000000000000001E-3</v>
      </c>
      <c r="T17" s="78">
        <v>6.3600000000000004E-2</v>
      </c>
      <c r="U17" s="78">
        <v>2.2000000000000001E-3</v>
      </c>
    </row>
    <row r="18" spans="2:21">
      <c r="B18" t="s">
        <v>279</v>
      </c>
      <c r="C18" t="s">
        <v>280</v>
      </c>
      <c r="D18" t="s">
        <v>100</v>
      </c>
      <c r="E18" t="s">
        <v>123</v>
      </c>
      <c r="F18" t="s">
        <v>281</v>
      </c>
      <c r="G18" t="s">
        <v>267</v>
      </c>
      <c r="H18" t="s">
        <v>207</v>
      </c>
      <c r="I18" t="s">
        <v>208</v>
      </c>
      <c r="J18" t="s">
        <v>282</v>
      </c>
      <c r="K18" s="77">
        <v>2.1800000000000002</v>
      </c>
      <c r="L18" t="s">
        <v>102</v>
      </c>
      <c r="M18" s="78">
        <v>3.0099999999999998E-2</v>
      </c>
      <c r="N18" s="78">
        <v>6.1999999999999998E-3</v>
      </c>
      <c r="O18" s="77">
        <v>1250000</v>
      </c>
      <c r="P18" s="77">
        <v>106.08</v>
      </c>
      <c r="Q18" s="77">
        <v>0</v>
      </c>
      <c r="R18" s="77">
        <v>1326</v>
      </c>
      <c r="S18" s="78">
        <v>1.1000000000000001E-3</v>
      </c>
      <c r="T18" s="78">
        <v>9.3399999999999997E-2</v>
      </c>
      <c r="U18" s="78">
        <v>3.3E-3</v>
      </c>
    </row>
    <row r="19" spans="2:21">
      <c r="B19" t="s">
        <v>283</v>
      </c>
      <c r="C19" t="s">
        <v>284</v>
      </c>
      <c r="D19" t="s">
        <v>100</v>
      </c>
      <c r="E19" t="s">
        <v>123</v>
      </c>
      <c r="F19" t="s">
        <v>266</v>
      </c>
      <c r="G19" t="s">
        <v>267</v>
      </c>
      <c r="H19" t="s">
        <v>268</v>
      </c>
      <c r="I19" t="s">
        <v>150</v>
      </c>
      <c r="J19" t="s">
        <v>285</v>
      </c>
      <c r="K19" s="77">
        <v>2.65</v>
      </c>
      <c r="L19" t="s">
        <v>102</v>
      </c>
      <c r="M19" s="78">
        <v>1.09E-2</v>
      </c>
      <c r="N19" s="78">
        <v>5.8999999999999999E-3</v>
      </c>
      <c r="O19" s="77">
        <v>1000000</v>
      </c>
      <c r="P19" s="77">
        <v>101.68</v>
      </c>
      <c r="Q19" s="77">
        <v>0</v>
      </c>
      <c r="R19" s="77">
        <v>1016.8</v>
      </c>
      <c r="S19" s="78">
        <v>1.2999999999999999E-3</v>
      </c>
      <c r="T19" s="78">
        <v>7.1599999999999997E-2</v>
      </c>
      <c r="U19" s="78">
        <v>2.5000000000000001E-3</v>
      </c>
    </row>
    <row r="20" spans="2:21">
      <c r="B20" t="s">
        <v>286</v>
      </c>
      <c r="C20" t="s">
        <v>287</v>
      </c>
      <c r="D20" t="s">
        <v>100</v>
      </c>
      <c r="E20" t="s">
        <v>123</v>
      </c>
      <c r="F20" t="s">
        <v>266</v>
      </c>
      <c r="G20" t="s">
        <v>267</v>
      </c>
      <c r="H20" t="s">
        <v>207</v>
      </c>
      <c r="I20" t="s">
        <v>208</v>
      </c>
      <c r="J20" t="s">
        <v>248</v>
      </c>
      <c r="K20" s="77">
        <v>3.28</v>
      </c>
      <c r="L20" t="s">
        <v>102</v>
      </c>
      <c r="M20" s="78">
        <v>2.98E-2</v>
      </c>
      <c r="N20" s="78">
        <v>7.7999999999999996E-3</v>
      </c>
      <c r="O20" s="77">
        <v>903013</v>
      </c>
      <c r="P20" s="77">
        <v>109.12</v>
      </c>
      <c r="Q20" s="77">
        <v>0</v>
      </c>
      <c r="R20" s="77">
        <v>985.36778560000005</v>
      </c>
      <c r="S20" s="78">
        <v>4.0000000000000002E-4</v>
      </c>
      <c r="T20" s="78">
        <v>6.9400000000000003E-2</v>
      </c>
      <c r="U20" s="78">
        <v>2.5000000000000001E-3</v>
      </c>
    </row>
    <row r="21" spans="2:21">
      <c r="B21" t="s">
        <v>288</v>
      </c>
      <c r="C21" t="s">
        <v>289</v>
      </c>
      <c r="D21" t="s">
        <v>100</v>
      </c>
      <c r="E21" t="s">
        <v>123</v>
      </c>
      <c r="F21" t="s">
        <v>266</v>
      </c>
      <c r="G21" t="s">
        <v>267</v>
      </c>
      <c r="H21" t="s">
        <v>207</v>
      </c>
      <c r="I21" t="s">
        <v>208</v>
      </c>
      <c r="J21" t="s">
        <v>290</v>
      </c>
      <c r="K21" s="77">
        <v>0.43</v>
      </c>
      <c r="L21" t="s">
        <v>102</v>
      </c>
      <c r="M21" s="78">
        <v>2.47E-2</v>
      </c>
      <c r="N21" s="78">
        <v>1.4E-3</v>
      </c>
      <c r="O21" s="77">
        <v>2541055</v>
      </c>
      <c r="P21" s="77">
        <v>102.41</v>
      </c>
      <c r="Q21" s="77">
        <v>0</v>
      </c>
      <c r="R21" s="77">
        <v>2602.2944255000002</v>
      </c>
      <c r="S21" s="78">
        <v>8.0000000000000004E-4</v>
      </c>
      <c r="T21" s="78">
        <v>0.18329999999999999</v>
      </c>
      <c r="U21" s="78">
        <v>6.4999999999999997E-3</v>
      </c>
    </row>
    <row r="22" spans="2:21">
      <c r="B22" t="s">
        <v>291</v>
      </c>
      <c r="C22" t="s">
        <v>292</v>
      </c>
      <c r="D22" t="s">
        <v>100</v>
      </c>
      <c r="E22" t="s">
        <v>123</v>
      </c>
      <c r="F22" t="s">
        <v>293</v>
      </c>
      <c r="G22" t="s">
        <v>267</v>
      </c>
      <c r="H22" t="s">
        <v>207</v>
      </c>
      <c r="I22" t="s">
        <v>208</v>
      </c>
      <c r="J22" t="s">
        <v>294</v>
      </c>
      <c r="K22" s="77">
        <v>0.25</v>
      </c>
      <c r="L22" t="s">
        <v>102</v>
      </c>
      <c r="M22" s="78">
        <v>2.07E-2</v>
      </c>
      <c r="N22" s="78">
        <v>8.0000000000000004E-4</v>
      </c>
      <c r="O22" s="77">
        <v>155840</v>
      </c>
      <c r="P22" s="77">
        <v>102.05</v>
      </c>
      <c r="Q22" s="77">
        <v>0</v>
      </c>
      <c r="R22" s="77">
        <v>159.03471999999999</v>
      </c>
      <c r="S22" s="78">
        <v>5.9999999999999995E-4</v>
      </c>
      <c r="T22" s="78">
        <v>1.12E-2</v>
      </c>
      <c r="U22" s="78">
        <v>4.0000000000000002E-4</v>
      </c>
    </row>
    <row r="23" spans="2:21">
      <c r="B23" t="s">
        <v>295</v>
      </c>
      <c r="C23" t="s">
        <v>296</v>
      </c>
      <c r="D23" t="s">
        <v>100</v>
      </c>
      <c r="E23" t="s">
        <v>123</v>
      </c>
      <c r="F23" t="s">
        <v>297</v>
      </c>
      <c r="G23" t="s">
        <v>267</v>
      </c>
      <c r="H23" t="s">
        <v>298</v>
      </c>
      <c r="I23" t="s">
        <v>208</v>
      </c>
      <c r="J23" t="s">
        <v>299</v>
      </c>
      <c r="K23" s="77">
        <v>0.44</v>
      </c>
      <c r="L23" t="s">
        <v>102</v>
      </c>
      <c r="M23" s="78">
        <v>6.4000000000000001E-2</v>
      </c>
      <c r="N23" s="78">
        <v>1.2999999999999999E-3</v>
      </c>
      <c r="O23" s="77">
        <v>256666.66</v>
      </c>
      <c r="P23" s="77">
        <v>103.14</v>
      </c>
      <c r="Q23" s="77">
        <v>0</v>
      </c>
      <c r="R23" s="77">
        <v>264.72599312400001</v>
      </c>
      <c r="S23" s="78">
        <v>3.2000000000000002E-3</v>
      </c>
      <c r="T23" s="78">
        <v>1.8599999999999998E-2</v>
      </c>
      <c r="U23" s="78">
        <v>6.9999999999999999E-4</v>
      </c>
    </row>
    <row r="24" spans="2:21">
      <c r="B24" t="s">
        <v>300</v>
      </c>
      <c r="C24" t="s">
        <v>301</v>
      </c>
      <c r="D24" t="s">
        <v>100</v>
      </c>
      <c r="E24" t="s">
        <v>123</v>
      </c>
      <c r="F24" t="s">
        <v>302</v>
      </c>
      <c r="G24" t="s">
        <v>303</v>
      </c>
      <c r="H24" t="s">
        <v>298</v>
      </c>
      <c r="I24" t="s">
        <v>208</v>
      </c>
      <c r="J24" t="s">
        <v>290</v>
      </c>
      <c r="K24" s="77">
        <v>1.25</v>
      </c>
      <c r="L24" t="s">
        <v>102</v>
      </c>
      <c r="M24" s="78">
        <v>4.8000000000000001E-2</v>
      </c>
      <c r="N24" s="78">
        <v>3.8E-3</v>
      </c>
      <c r="O24" s="77">
        <v>141138.35</v>
      </c>
      <c r="P24" s="77">
        <v>106.69</v>
      </c>
      <c r="Q24" s="77">
        <v>0</v>
      </c>
      <c r="R24" s="77">
        <v>150.58050561499999</v>
      </c>
      <c r="S24" s="78">
        <v>1E-4</v>
      </c>
      <c r="T24" s="78">
        <v>1.06E-2</v>
      </c>
      <c r="U24" s="78">
        <v>4.0000000000000002E-4</v>
      </c>
    </row>
    <row r="25" spans="2:21">
      <c r="B25" t="s">
        <v>304</v>
      </c>
      <c r="C25" t="s">
        <v>305</v>
      </c>
      <c r="D25" t="s">
        <v>100</v>
      </c>
      <c r="E25" t="s">
        <v>123</v>
      </c>
      <c r="F25" t="s">
        <v>306</v>
      </c>
      <c r="G25" t="s">
        <v>267</v>
      </c>
      <c r="H25" t="s">
        <v>298</v>
      </c>
      <c r="I25" t="s">
        <v>208</v>
      </c>
      <c r="J25" t="s">
        <v>290</v>
      </c>
      <c r="K25" s="77">
        <v>0.89</v>
      </c>
      <c r="L25" t="s">
        <v>102</v>
      </c>
      <c r="M25" s="78">
        <v>6.5000000000000002E-2</v>
      </c>
      <c r="N25" s="78">
        <v>6.3E-3</v>
      </c>
      <c r="O25" s="77">
        <v>341642.17</v>
      </c>
      <c r="P25" s="77">
        <v>109.13</v>
      </c>
      <c r="Q25" s="77">
        <v>0</v>
      </c>
      <c r="R25" s="77">
        <v>372.83410012100001</v>
      </c>
      <c r="S25" s="78">
        <v>2.3E-3</v>
      </c>
      <c r="T25" s="78">
        <v>2.63E-2</v>
      </c>
      <c r="U25" s="78">
        <v>8.9999999999999998E-4</v>
      </c>
    </row>
    <row r="26" spans="2:21">
      <c r="B26" t="s">
        <v>307</v>
      </c>
      <c r="C26" t="s">
        <v>308</v>
      </c>
      <c r="D26" t="s">
        <v>100</v>
      </c>
      <c r="E26" t="s">
        <v>123</v>
      </c>
      <c r="F26" t="s">
        <v>309</v>
      </c>
      <c r="G26" t="s">
        <v>310</v>
      </c>
      <c r="H26" t="s">
        <v>298</v>
      </c>
      <c r="I26" t="s">
        <v>208</v>
      </c>
      <c r="J26" t="s">
        <v>311</v>
      </c>
      <c r="K26" s="77">
        <v>1.41</v>
      </c>
      <c r="L26" t="s">
        <v>102</v>
      </c>
      <c r="M26" s="78">
        <v>1.0500000000000001E-2</v>
      </c>
      <c r="N26" s="78">
        <v>1.5E-3</v>
      </c>
      <c r="O26" s="77">
        <v>20000.099999999999</v>
      </c>
      <c r="P26" s="77">
        <v>101.36</v>
      </c>
      <c r="Q26" s="77">
        <v>0</v>
      </c>
      <c r="R26" s="77">
        <v>20.272101360000001</v>
      </c>
      <c r="S26" s="78">
        <v>1E-4</v>
      </c>
      <c r="T26" s="78">
        <v>1.4E-3</v>
      </c>
      <c r="U26" s="78">
        <v>1E-4</v>
      </c>
    </row>
    <row r="27" spans="2:21">
      <c r="B27" t="s">
        <v>312</v>
      </c>
      <c r="C27" t="s">
        <v>313</v>
      </c>
      <c r="D27" t="s">
        <v>100</v>
      </c>
      <c r="E27" t="s">
        <v>123</v>
      </c>
      <c r="F27" t="s">
        <v>314</v>
      </c>
      <c r="G27" t="s">
        <v>310</v>
      </c>
      <c r="H27" t="s">
        <v>315</v>
      </c>
      <c r="I27" t="s">
        <v>208</v>
      </c>
      <c r="J27" t="s">
        <v>248</v>
      </c>
      <c r="K27" s="77">
        <v>3.91</v>
      </c>
      <c r="L27" t="s">
        <v>102</v>
      </c>
      <c r="M27" s="78">
        <v>1.0800000000000001E-2</v>
      </c>
      <c r="N27" s="78">
        <v>8.8000000000000005E-3</v>
      </c>
      <c r="O27" s="77">
        <v>10000</v>
      </c>
      <c r="P27" s="77">
        <v>100.8</v>
      </c>
      <c r="Q27" s="77">
        <v>0</v>
      </c>
      <c r="R27" s="77">
        <v>10.08</v>
      </c>
      <c r="S27" s="78">
        <v>0</v>
      </c>
      <c r="T27" s="78">
        <v>6.9999999999999999E-4</v>
      </c>
      <c r="U27" s="78">
        <v>0</v>
      </c>
    </row>
    <row r="28" spans="2:21">
      <c r="B28" t="s">
        <v>316</v>
      </c>
      <c r="C28" t="s">
        <v>317</v>
      </c>
      <c r="D28" t="s">
        <v>100</v>
      </c>
      <c r="E28" t="s">
        <v>123</v>
      </c>
      <c r="F28" t="s">
        <v>318</v>
      </c>
      <c r="G28" t="s">
        <v>319</v>
      </c>
      <c r="H28" t="s">
        <v>315</v>
      </c>
      <c r="I28" t="s">
        <v>208</v>
      </c>
      <c r="J28" t="s">
        <v>320</v>
      </c>
      <c r="K28" s="77">
        <v>1.47</v>
      </c>
      <c r="L28" t="s">
        <v>102</v>
      </c>
      <c r="M28" s="78">
        <v>4.5999999999999999E-2</v>
      </c>
      <c r="N28" s="78">
        <v>8.8999999999999999E-3</v>
      </c>
      <c r="O28" s="77">
        <v>119611</v>
      </c>
      <c r="P28" s="77">
        <v>105.52</v>
      </c>
      <c r="Q28" s="77">
        <v>0</v>
      </c>
      <c r="R28" s="77">
        <v>126.2135272</v>
      </c>
      <c r="S28" s="78">
        <v>1.1999999999999999E-3</v>
      </c>
      <c r="T28" s="78">
        <v>8.8999999999999999E-3</v>
      </c>
      <c r="U28" s="78">
        <v>2.9999999999999997E-4</v>
      </c>
    </row>
    <row r="29" spans="2:21">
      <c r="B29" t="s">
        <v>321</v>
      </c>
      <c r="C29" t="s">
        <v>322</v>
      </c>
      <c r="D29" t="s">
        <v>100</v>
      </c>
      <c r="E29" t="s">
        <v>123</v>
      </c>
      <c r="F29" t="s">
        <v>323</v>
      </c>
      <c r="G29" t="s">
        <v>324</v>
      </c>
      <c r="H29" t="s">
        <v>315</v>
      </c>
      <c r="I29" t="s">
        <v>208</v>
      </c>
      <c r="J29" t="s">
        <v>248</v>
      </c>
      <c r="K29" s="77">
        <v>1.24</v>
      </c>
      <c r="L29" t="s">
        <v>102</v>
      </c>
      <c r="M29" s="78">
        <v>2.4500000000000001E-2</v>
      </c>
      <c r="N29" s="78">
        <v>3.5999999999999999E-3</v>
      </c>
      <c r="O29" s="77">
        <v>880012.25</v>
      </c>
      <c r="P29" s="77">
        <v>103.21</v>
      </c>
      <c r="Q29" s="77">
        <v>0</v>
      </c>
      <c r="R29" s="77">
        <v>908.26064322499997</v>
      </c>
      <c r="S29" s="78">
        <v>6.9999999999999999E-4</v>
      </c>
      <c r="T29" s="78">
        <v>6.4000000000000001E-2</v>
      </c>
      <c r="U29" s="78">
        <v>2.3E-3</v>
      </c>
    </row>
    <row r="30" spans="2:21">
      <c r="B30" t="s">
        <v>325</v>
      </c>
      <c r="C30" t="s">
        <v>326</v>
      </c>
      <c r="D30" t="s">
        <v>100</v>
      </c>
      <c r="E30" t="s">
        <v>123</v>
      </c>
      <c r="F30" t="s">
        <v>327</v>
      </c>
      <c r="G30" t="s">
        <v>328</v>
      </c>
      <c r="H30" t="s">
        <v>329</v>
      </c>
      <c r="I30" t="s">
        <v>208</v>
      </c>
      <c r="J30" t="s">
        <v>330</v>
      </c>
      <c r="K30" s="77">
        <v>1.49</v>
      </c>
      <c r="L30" t="s">
        <v>102</v>
      </c>
      <c r="M30" s="78">
        <v>2.8000000000000001E-2</v>
      </c>
      <c r="N30" s="78">
        <v>4.4000000000000003E-3</v>
      </c>
      <c r="O30" s="77">
        <v>3</v>
      </c>
      <c r="P30" s="77">
        <v>103.2</v>
      </c>
      <c r="Q30" s="77">
        <v>4.0000000000000003E-5</v>
      </c>
      <c r="R30" s="77">
        <v>3.1359999999999999E-3</v>
      </c>
      <c r="S30" s="78">
        <v>0</v>
      </c>
      <c r="T30" s="78">
        <v>0</v>
      </c>
      <c r="U30" s="78">
        <v>0</v>
      </c>
    </row>
    <row r="31" spans="2:21">
      <c r="B31" t="s">
        <v>331</v>
      </c>
      <c r="C31" t="s">
        <v>332</v>
      </c>
      <c r="D31" t="s">
        <v>100</v>
      </c>
      <c r="E31" t="s">
        <v>123</v>
      </c>
      <c r="F31" t="s">
        <v>333</v>
      </c>
      <c r="G31" t="s">
        <v>334</v>
      </c>
      <c r="H31" t="s">
        <v>335</v>
      </c>
      <c r="I31" t="s">
        <v>208</v>
      </c>
      <c r="J31" t="s">
        <v>278</v>
      </c>
      <c r="K31" s="77">
        <v>5.54</v>
      </c>
      <c r="L31" t="s">
        <v>102</v>
      </c>
      <c r="M31" s="78">
        <v>2.5000000000000001E-3</v>
      </c>
      <c r="N31" s="78">
        <v>1.67E-2</v>
      </c>
      <c r="O31" s="77">
        <v>695000</v>
      </c>
      <c r="P31" s="77">
        <v>92.6</v>
      </c>
      <c r="Q31" s="77">
        <v>0</v>
      </c>
      <c r="R31" s="77">
        <v>643.57000000000005</v>
      </c>
      <c r="S31" s="78">
        <v>1.1999999999999999E-3</v>
      </c>
      <c r="T31" s="78">
        <v>4.53E-2</v>
      </c>
      <c r="U31" s="78">
        <v>1.6000000000000001E-3</v>
      </c>
    </row>
    <row r="32" spans="2:21">
      <c r="B32" t="s">
        <v>336</v>
      </c>
      <c r="C32" t="s">
        <v>337</v>
      </c>
      <c r="D32" t="s">
        <v>100</v>
      </c>
      <c r="E32" t="s">
        <v>123</v>
      </c>
      <c r="F32" t="s">
        <v>338</v>
      </c>
      <c r="G32" t="s">
        <v>339</v>
      </c>
      <c r="H32" t="s">
        <v>340</v>
      </c>
      <c r="I32" t="s">
        <v>150</v>
      </c>
      <c r="J32" t="s">
        <v>341</v>
      </c>
      <c r="K32" s="77">
        <v>4.1900000000000004</v>
      </c>
      <c r="L32" t="s">
        <v>102</v>
      </c>
      <c r="M32" s="78">
        <v>0.04</v>
      </c>
      <c r="N32" s="78">
        <v>8.9999999999999998E-4</v>
      </c>
      <c r="O32" s="77">
        <v>800000</v>
      </c>
      <c r="P32" s="77">
        <v>117.9</v>
      </c>
      <c r="Q32" s="77">
        <v>0</v>
      </c>
      <c r="R32" s="77">
        <v>943.2</v>
      </c>
      <c r="S32" s="78">
        <v>2.7000000000000001E-3</v>
      </c>
      <c r="T32" s="78">
        <v>6.6400000000000001E-2</v>
      </c>
      <c r="U32" s="78">
        <v>2.3E-3</v>
      </c>
    </row>
    <row r="33" spans="2:21">
      <c r="B33" t="s">
        <v>342</v>
      </c>
      <c r="C33" t="s">
        <v>343</v>
      </c>
      <c r="D33" t="s">
        <v>100</v>
      </c>
      <c r="E33" t="s">
        <v>123</v>
      </c>
      <c r="F33" t="s">
        <v>270</v>
      </c>
      <c r="G33" t="s">
        <v>271</v>
      </c>
      <c r="H33" t="s">
        <v>272</v>
      </c>
      <c r="I33" t="s">
        <v>208</v>
      </c>
      <c r="J33" t="s">
        <v>344</v>
      </c>
      <c r="K33" s="77">
        <v>2.83</v>
      </c>
      <c r="L33" t="s">
        <v>102</v>
      </c>
      <c r="M33" s="78">
        <v>1.4999999999999999E-2</v>
      </c>
      <c r="N33" s="78">
        <v>-7.9299999999999995E-2</v>
      </c>
      <c r="O33" s="77">
        <v>1736000</v>
      </c>
      <c r="P33" s="77">
        <v>131.6</v>
      </c>
      <c r="Q33" s="77">
        <v>0</v>
      </c>
      <c r="R33" s="77">
        <v>2284.576</v>
      </c>
      <c r="S33" s="78">
        <v>1.0500000000000001E-2</v>
      </c>
      <c r="T33" s="78">
        <v>0.16089999999999999</v>
      </c>
      <c r="U33" s="78">
        <v>5.7000000000000002E-3</v>
      </c>
    </row>
    <row r="34" spans="2:21">
      <c r="B34" t="s">
        <v>345</v>
      </c>
      <c r="C34" t="s">
        <v>346</v>
      </c>
      <c r="D34" t="s">
        <v>100</v>
      </c>
      <c r="E34" t="s">
        <v>123</v>
      </c>
      <c r="F34" t="s">
        <v>347</v>
      </c>
      <c r="G34" t="s">
        <v>348</v>
      </c>
      <c r="H34" t="s">
        <v>349</v>
      </c>
      <c r="I34" t="s">
        <v>208</v>
      </c>
      <c r="J34" t="s">
        <v>350</v>
      </c>
      <c r="K34" s="77">
        <v>2.84</v>
      </c>
      <c r="L34" t="s">
        <v>102</v>
      </c>
      <c r="M34" s="78">
        <v>4.8000000000000001E-2</v>
      </c>
      <c r="N34" s="78">
        <v>2.0400000000000001E-2</v>
      </c>
      <c r="O34" s="77">
        <v>210568.51</v>
      </c>
      <c r="P34" s="77">
        <v>107.97</v>
      </c>
      <c r="Q34" s="77">
        <v>0</v>
      </c>
      <c r="R34" s="77">
        <v>227.350820247</v>
      </c>
      <c r="S34" s="78">
        <v>1E-4</v>
      </c>
      <c r="T34" s="78">
        <v>1.6E-2</v>
      </c>
      <c r="U34" s="78">
        <v>5.9999999999999995E-4</v>
      </c>
    </row>
    <row r="35" spans="2:21">
      <c r="B35" t="s">
        <v>351</v>
      </c>
      <c r="C35" t="s">
        <v>352</v>
      </c>
      <c r="D35" t="s">
        <v>100</v>
      </c>
      <c r="E35" t="s">
        <v>123</v>
      </c>
      <c r="F35" t="s">
        <v>353</v>
      </c>
      <c r="G35" t="s">
        <v>271</v>
      </c>
      <c r="H35" t="s">
        <v>223</v>
      </c>
      <c r="I35" t="s">
        <v>354</v>
      </c>
      <c r="J35" t="s">
        <v>355</v>
      </c>
      <c r="K35" s="77">
        <v>1.39</v>
      </c>
      <c r="L35" t="s">
        <v>102</v>
      </c>
      <c r="M35" s="78">
        <v>3.4000000000000002E-2</v>
      </c>
      <c r="N35" s="78">
        <v>2.4E-2</v>
      </c>
      <c r="O35" s="77">
        <v>154860</v>
      </c>
      <c r="P35" s="77">
        <v>101.4</v>
      </c>
      <c r="Q35" s="77">
        <v>0</v>
      </c>
      <c r="R35" s="77">
        <v>157.02804</v>
      </c>
      <c r="S35" s="78">
        <v>2.0999999999999999E-3</v>
      </c>
      <c r="T35" s="78">
        <v>1.11E-2</v>
      </c>
      <c r="U35" s="78">
        <v>4.0000000000000002E-4</v>
      </c>
    </row>
    <row r="36" spans="2:21">
      <c r="B36" s="79" t="s">
        <v>261</v>
      </c>
      <c r="C36" s="16"/>
      <c r="D36" s="16"/>
      <c r="E36" s="16"/>
      <c r="F36" s="16"/>
      <c r="K36" s="81">
        <v>1.45</v>
      </c>
      <c r="N36" s="80">
        <v>2.23E-2</v>
      </c>
      <c r="O36" s="81">
        <v>252722.22</v>
      </c>
      <c r="Q36" s="81">
        <v>0</v>
      </c>
      <c r="R36" s="81">
        <v>213.75245367599999</v>
      </c>
      <c r="T36" s="80">
        <v>1.5100000000000001E-2</v>
      </c>
      <c r="U36" s="80">
        <v>5.0000000000000001E-4</v>
      </c>
    </row>
    <row r="37" spans="2:21">
      <c r="B37" t="s">
        <v>356</v>
      </c>
      <c r="C37" t="s">
        <v>357</v>
      </c>
      <c r="D37" t="s">
        <v>100</v>
      </c>
      <c r="E37" t="s">
        <v>123</v>
      </c>
      <c r="F37" t="s">
        <v>358</v>
      </c>
      <c r="G37" t="s">
        <v>348</v>
      </c>
      <c r="H37" t="s">
        <v>335</v>
      </c>
      <c r="I37" t="s">
        <v>208</v>
      </c>
      <c r="J37" t="s">
        <v>359</v>
      </c>
      <c r="K37" s="77">
        <v>1.45</v>
      </c>
      <c r="L37" t="s">
        <v>102</v>
      </c>
      <c r="M37" s="78">
        <v>5.2499999999999998E-2</v>
      </c>
      <c r="N37" s="78">
        <v>2.23E-2</v>
      </c>
      <c r="O37" s="77">
        <v>252722.22</v>
      </c>
      <c r="P37" s="77">
        <v>84.58</v>
      </c>
      <c r="Q37" s="77">
        <v>0</v>
      </c>
      <c r="R37" s="77">
        <v>213.75245367599999</v>
      </c>
      <c r="S37" s="78">
        <v>2.9999999999999997E-4</v>
      </c>
      <c r="T37" s="78">
        <v>1.5100000000000001E-2</v>
      </c>
      <c r="U37" s="78">
        <v>5.0000000000000001E-4</v>
      </c>
    </row>
    <row r="38" spans="2:21">
      <c r="B38" s="79" t="s">
        <v>360</v>
      </c>
      <c r="C38" s="16"/>
      <c r="D38" s="16"/>
      <c r="E38" s="16"/>
      <c r="F38" s="16"/>
      <c r="K38" s="81">
        <v>0</v>
      </c>
      <c r="N38" s="80">
        <v>0</v>
      </c>
      <c r="O38" s="81">
        <v>0</v>
      </c>
      <c r="Q38" s="81">
        <v>0</v>
      </c>
      <c r="R38" s="81">
        <v>0</v>
      </c>
      <c r="T38" s="80">
        <v>0</v>
      </c>
      <c r="U38" s="80">
        <v>0</v>
      </c>
    </row>
    <row r="39" spans="2:21">
      <c r="B39" t="s">
        <v>223</v>
      </c>
      <c r="C39" t="s">
        <v>223</v>
      </c>
      <c r="D39" s="16"/>
      <c r="E39" s="16"/>
      <c r="F39" s="16"/>
      <c r="G39" t="s">
        <v>223</v>
      </c>
      <c r="H39" t="s">
        <v>223</v>
      </c>
      <c r="K39" s="77">
        <v>0</v>
      </c>
      <c r="L39" t="s">
        <v>223</v>
      </c>
      <c r="M39" s="78">
        <v>0</v>
      </c>
      <c r="N39" s="78">
        <v>0</v>
      </c>
      <c r="O39" s="77">
        <v>0</v>
      </c>
      <c r="P39" s="77">
        <v>0</v>
      </c>
      <c r="R39" s="77">
        <v>0</v>
      </c>
      <c r="S39" s="78">
        <v>0</v>
      </c>
      <c r="T39" s="78">
        <v>0</v>
      </c>
      <c r="U39" s="78">
        <v>0</v>
      </c>
    </row>
    <row r="40" spans="2:21">
      <c r="B40" s="79" t="s">
        <v>228</v>
      </c>
      <c r="C40" s="16"/>
      <c r="D40" s="16"/>
      <c r="E40" s="16"/>
      <c r="F40" s="16"/>
      <c r="K40" s="81">
        <v>7.04</v>
      </c>
      <c r="N40" s="80">
        <v>4.6100000000000002E-2</v>
      </c>
      <c r="O40" s="81">
        <v>50000</v>
      </c>
      <c r="Q40" s="81">
        <v>0</v>
      </c>
      <c r="R40" s="81">
        <v>174.86677419678</v>
      </c>
      <c r="T40" s="80">
        <v>1.23E-2</v>
      </c>
      <c r="U40" s="80">
        <v>4.0000000000000002E-4</v>
      </c>
    </row>
    <row r="41" spans="2:21">
      <c r="B41" s="79" t="s">
        <v>262</v>
      </c>
      <c r="C41" s="16"/>
      <c r="D41" s="16"/>
      <c r="E41" s="16"/>
      <c r="F41" s="16"/>
      <c r="K41" s="81">
        <v>7.04</v>
      </c>
      <c r="N41" s="80">
        <v>4.6100000000000002E-2</v>
      </c>
      <c r="O41" s="81">
        <v>50000</v>
      </c>
      <c r="Q41" s="81">
        <v>0</v>
      </c>
      <c r="R41" s="81">
        <v>174.86677419678</v>
      </c>
      <c r="T41" s="80">
        <v>1.23E-2</v>
      </c>
      <c r="U41" s="80">
        <v>4.0000000000000002E-4</v>
      </c>
    </row>
    <row r="42" spans="2:21">
      <c r="B42" t="s">
        <v>361</v>
      </c>
      <c r="C42" t="s">
        <v>362</v>
      </c>
      <c r="D42" t="s">
        <v>123</v>
      </c>
      <c r="E42" t="s">
        <v>363</v>
      </c>
      <c r="F42" t="s">
        <v>364</v>
      </c>
      <c r="G42" t="s">
        <v>365</v>
      </c>
      <c r="H42" t="s">
        <v>366</v>
      </c>
      <c r="I42" t="s">
        <v>367</v>
      </c>
      <c r="J42" t="s">
        <v>368</v>
      </c>
      <c r="K42" s="77">
        <v>7.04</v>
      </c>
      <c r="L42" t="s">
        <v>110</v>
      </c>
      <c r="M42" s="78">
        <v>4.3799999999999999E-2</v>
      </c>
      <c r="N42" s="78">
        <v>4.6100000000000002E-2</v>
      </c>
      <c r="O42" s="77">
        <v>50000</v>
      </c>
      <c r="P42" s="77">
        <v>99.358944399999999</v>
      </c>
      <c r="Q42" s="77">
        <v>0</v>
      </c>
      <c r="R42" s="77">
        <v>174.86677419678</v>
      </c>
      <c r="S42" s="78">
        <v>0</v>
      </c>
      <c r="T42" s="78">
        <v>1.23E-2</v>
      </c>
      <c r="U42" s="78">
        <v>4.0000000000000002E-4</v>
      </c>
    </row>
    <row r="43" spans="2:21">
      <c r="B43" s="79" t="s">
        <v>263</v>
      </c>
      <c r="C43" s="16"/>
      <c r="D43" s="16"/>
      <c r="E43" s="16"/>
      <c r="F43" s="16"/>
      <c r="K43" s="81">
        <v>0</v>
      </c>
      <c r="N43" s="80">
        <v>0</v>
      </c>
      <c r="O43" s="81">
        <v>0</v>
      </c>
      <c r="Q43" s="81">
        <v>0</v>
      </c>
      <c r="R43" s="81">
        <v>0</v>
      </c>
      <c r="T43" s="80">
        <v>0</v>
      </c>
      <c r="U43" s="80">
        <v>0</v>
      </c>
    </row>
    <row r="44" spans="2:21">
      <c r="B44" t="s">
        <v>223</v>
      </c>
      <c r="C44" t="s">
        <v>223</v>
      </c>
      <c r="D44" s="16"/>
      <c r="E44" s="16"/>
      <c r="F44" s="16"/>
      <c r="G44" t="s">
        <v>223</v>
      </c>
      <c r="H44" t="s">
        <v>223</v>
      </c>
      <c r="K44" s="77">
        <v>0</v>
      </c>
      <c r="L44" t="s">
        <v>223</v>
      </c>
      <c r="M44" s="78">
        <v>0</v>
      </c>
      <c r="N44" s="78">
        <v>0</v>
      </c>
      <c r="O44" s="77">
        <v>0</v>
      </c>
      <c r="P44" s="77">
        <v>0</v>
      </c>
      <c r="R44" s="77">
        <v>0</v>
      </c>
      <c r="S44" s="78">
        <v>0</v>
      </c>
      <c r="T44" s="78">
        <v>0</v>
      </c>
      <c r="U44" s="78">
        <v>0</v>
      </c>
    </row>
    <row r="45" spans="2:21">
      <c r="B45" t="s">
        <v>230</v>
      </c>
      <c r="C45" s="16"/>
      <c r="D45" s="16"/>
      <c r="E45" s="16"/>
      <c r="F45" s="16"/>
    </row>
    <row r="46" spans="2:21">
      <c r="B46" t="s">
        <v>256</v>
      </c>
      <c r="C46" s="16"/>
      <c r="D46" s="16"/>
      <c r="E46" s="16"/>
      <c r="F46" s="16"/>
    </row>
    <row r="47" spans="2:21">
      <c r="B47" t="s">
        <v>257</v>
      </c>
      <c r="C47" s="16"/>
      <c r="D47" s="16"/>
      <c r="E47" s="16"/>
      <c r="F47" s="16"/>
    </row>
    <row r="48" spans="2:21">
      <c r="B48" t="s">
        <v>258</v>
      </c>
      <c r="C48" s="16"/>
      <c r="D48" s="16"/>
      <c r="E48" s="16"/>
      <c r="F48" s="16"/>
    </row>
    <row r="49" spans="2:6">
      <c r="B49" t="s">
        <v>259</v>
      </c>
      <c r="C49" s="16"/>
      <c r="D49" s="16"/>
      <c r="E49" s="16"/>
      <c r="F49" s="16"/>
    </row>
    <row r="50" spans="2:6">
      <c r="C50" s="16"/>
      <c r="D50" s="16"/>
      <c r="E50" s="16"/>
      <c r="F50" s="16"/>
    </row>
    <row r="51" spans="2:6">
      <c r="C51" s="16"/>
      <c r="D51" s="16"/>
      <c r="E51" s="16"/>
      <c r="F51" s="16"/>
    </row>
    <row r="52" spans="2:6">
      <c r="C52" s="16"/>
      <c r="D52" s="16"/>
      <c r="E52" s="16"/>
      <c r="F52" s="16"/>
    </row>
    <row r="53" spans="2:6">
      <c r="C53" s="16"/>
      <c r="D53" s="16"/>
      <c r="E53" s="16"/>
      <c r="F53" s="16"/>
    </row>
    <row r="54" spans="2:6">
      <c r="C54" s="16"/>
      <c r="D54" s="16"/>
      <c r="E54" s="16"/>
      <c r="F54" s="16"/>
    </row>
    <row r="55" spans="2:6">
      <c r="C55" s="16"/>
      <c r="D55" s="16"/>
      <c r="E55" s="16"/>
      <c r="F55" s="16"/>
    </row>
    <row r="56" spans="2:6">
      <c r="C56" s="16"/>
      <c r="D56" s="16"/>
      <c r="E56" s="16"/>
      <c r="F56" s="16"/>
    </row>
    <row r="57" spans="2:6">
      <c r="C57" s="16"/>
      <c r="D57" s="16"/>
      <c r="E57" s="16"/>
      <c r="F57" s="16"/>
    </row>
    <row r="58" spans="2:6">
      <c r="C58" s="16"/>
      <c r="D58" s="16"/>
      <c r="E58" s="16"/>
      <c r="F58" s="16"/>
    </row>
    <row r="59" spans="2:6">
      <c r="C59" s="16"/>
      <c r="D59" s="16"/>
      <c r="E59" s="16"/>
      <c r="F59" s="16"/>
    </row>
    <row r="60" spans="2:6">
      <c r="C60" s="16"/>
      <c r="D60" s="16"/>
      <c r="E60" s="16"/>
      <c r="F60" s="16"/>
    </row>
    <row r="61" spans="2:6">
      <c r="C61" s="16"/>
      <c r="D61" s="16"/>
      <c r="E61" s="16"/>
      <c r="F61" s="16"/>
    </row>
    <row r="62" spans="2:6">
      <c r="C62" s="16"/>
      <c r="D62" s="16"/>
      <c r="E62" s="16"/>
      <c r="F62" s="16"/>
    </row>
    <row r="63" spans="2:6">
      <c r="C63" s="16"/>
      <c r="D63" s="16"/>
      <c r="E63" s="16"/>
      <c r="F63" s="16"/>
    </row>
    <row r="64" spans="2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B772" s="16"/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9"/>
      <c r="C774" s="16"/>
      <c r="D774" s="16"/>
      <c r="E774" s="16"/>
      <c r="F774" s="16"/>
    </row>
    <row r="775" spans="2:6"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</sheetData>
  <autoFilter ref="A11:BN49"/>
  <mergeCells count="2">
    <mergeCell ref="B6:U6"/>
    <mergeCell ref="B7:U7"/>
  </mergeCells>
  <dataValidations count="5">
    <dataValidation allowBlank="1" showInputMessage="1" showErrorMessage="1" sqref="H2 Q9"/>
    <dataValidation type="list" allowBlank="1" showInputMessage="1" showErrorMessage="1" sqref="L12:L804">
      <formula1>$BN$7:$BN$11</formula1>
    </dataValidation>
    <dataValidation type="list" allowBlank="1" showInputMessage="1" showErrorMessage="1" sqref="E12:E798">
      <formula1>$BI$7:$BI$11</formula1>
    </dataValidation>
    <dataValidation type="list" allowBlank="1" showInputMessage="1" showErrorMessage="1" sqref="I12:I804">
      <formula1>$BM$7:$BM$10</formula1>
    </dataValidation>
    <dataValidation type="list" allowBlank="1" showInputMessage="1" showErrorMessage="1" sqref="G12:G804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E13" sqref="E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</row>
    <row r="6" spans="2:62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BJ6" s="19"/>
    </row>
    <row r="7" spans="2:62" ht="26.25" customHeight="1">
      <c r="B7" s="99" t="s">
        <v>91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f>I12+I129</f>
        <v>9608751.7699999996</v>
      </c>
      <c r="J11" s="7"/>
      <c r="K11" s="75">
        <v>52.146039999999999</v>
      </c>
      <c r="L11" s="75">
        <v>155203.39256518727</v>
      </c>
      <c r="M11" s="7"/>
      <c r="N11" s="76">
        <v>1</v>
      </c>
      <c r="O11" s="76">
        <v>0.38640000000000002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f>I13+I38+I74+I127</f>
        <v>9257887.4900000002</v>
      </c>
      <c r="K12" s="81">
        <v>46.023769999999999</v>
      </c>
      <c r="L12" s="81">
        <v>131075.34982886125</v>
      </c>
      <c r="N12" s="80">
        <v>0.84450000000000003</v>
      </c>
      <c r="O12" s="80">
        <v>0.32629999999999998</v>
      </c>
    </row>
    <row r="13" spans="2:62">
      <c r="B13" s="79" t="s">
        <v>369</v>
      </c>
      <c r="E13" s="16"/>
      <c r="F13" s="16"/>
      <c r="G13" s="16"/>
      <c r="I13" s="81">
        <v>1474644.1</v>
      </c>
      <c r="K13" s="81">
        <v>46.023769999999999</v>
      </c>
      <c r="L13" s="81">
        <v>50400.919843000003</v>
      </c>
      <c r="N13" s="80">
        <v>0.32469999999999999</v>
      </c>
      <c r="O13" s="80">
        <v>0.1255</v>
      </c>
    </row>
    <row r="14" spans="2:62">
      <c r="B14" t="s">
        <v>370</v>
      </c>
      <c r="C14" t="s">
        <v>371</v>
      </c>
      <c r="D14" t="s">
        <v>100</v>
      </c>
      <c r="E14" t="s">
        <v>123</v>
      </c>
      <c r="F14" t="s">
        <v>372</v>
      </c>
      <c r="G14" t="s">
        <v>334</v>
      </c>
      <c r="H14" t="s">
        <v>102</v>
      </c>
      <c r="I14" s="77">
        <v>4200</v>
      </c>
      <c r="J14" s="77">
        <v>23820</v>
      </c>
      <c r="K14" s="77">
        <v>0</v>
      </c>
      <c r="L14" s="77">
        <v>1000.44</v>
      </c>
      <c r="M14" s="78">
        <v>1E-4</v>
      </c>
      <c r="N14" s="78">
        <v>6.4000000000000003E-3</v>
      </c>
      <c r="O14" s="78">
        <v>2.5000000000000001E-3</v>
      </c>
    </row>
    <row r="15" spans="2:62">
      <c r="B15" t="s">
        <v>373</v>
      </c>
      <c r="C15" t="s">
        <v>374</v>
      </c>
      <c r="D15" t="s">
        <v>100</v>
      </c>
      <c r="E15" t="s">
        <v>123</v>
      </c>
      <c r="F15" t="s">
        <v>375</v>
      </c>
      <c r="G15" t="s">
        <v>376</v>
      </c>
      <c r="H15" t="s">
        <v>102</v>
      </c>
      <c r="I15" s="77">
        <v>20713</v>
      </c>
      <c r="J15" s="77">
        <v>4023</v>
      </c>
      <c r="K15" s="77">
        <v>0</v>
      </c>
      <c r="L15" s="77">
        <v>833.28399000000002</v>
      </c>
      <c r="M15" s="78">
        <v>1E-4</v>
      </c>
      <c r="N15" s="78">
        <v>5.4000000000000003E-3</v>
      </c>
      <c r="O15" s="78">
        <v>2.0999999999999999E-3</v>
      </c>
    </row>
    <row r="16" spans="2:62">
      <c r="B16" t="s">
        <v>377</v>
      </c>
      <c r="C16" t="s">
        <v>378</v>
      </c>
      <c r="D16" t="s">
        <v>100</v>
      </c>
      <c r="E16" t="s">
        <v>123</v>
      </c>
      <c r="F16" t="s">
        <v>379</v>
      </c>
      <c r="G16" t="s">
        <v>376</v>
      </c>
      <c r="H16" t="s">
        <v>102</v>
      </c>
      <c r="I16" s="77">
        <v>95830</v>
      </c>
      <c r="J16" s="77">
        <v>3534</v>
      </c>
      <c r="K16" s="77">
        <v>44.893599999999999</v>
      </c>
      <c r="L16" s="77">
        <v>3431.5257999999999</v>
      </c>
      <c r="M16" s="78">
        <v>4.0000000000000002E-4</v>
      </c>
      <c r="N16" s="78">
        <v>2.2100000000000002E-2</v>
      </c>
      <c r="O16" s="78">
        <v>8.5000000000000006E-3</v>
      </c>
    </row>
    <row r="17" spans="2:15">
      <c r="B17" t="s">
        <v>380</v>
      </c>
      <c r="C17" t="s">
        <v>381</v>
      </c>
      <c r="D17" t="s">
        <v>100</v>
      </c>
      <c r="E17" t="s">
        <v>123</v>
      </c>
      <c r="F17" t="s">
        <v>314</v>
      </c>
      <c r="G17" t="s">
        <v>310</v>
      </c>
      <c r="H17" t="s">
        <v>102</v>
      </c>
      <c r="I17" s="77">
        <v>1190</v>
      </c>
      <c r="J17" s="77">
        <v>53900</v>
      </c>
      <c r="K17" s="77">
        <v>1.1301699999999999</v>
      </c>
      <c r="L17" s="77">
        <v>642.54016999999999</v>
      </c>
      <c r="M17" s="78">
        <v>0</v>
      </c>
      <c r="N17" s="78">
        <v>4.1000000000000003E-3</v>
      </c>
      <c r="O17" s="78">
        <v>1.6000000000000001E-3</v>
      </c>
    </row>
    <row r="18" spans="2:15">
      <c r="B18" t="s">
        <v>382</v>
      </c>
      <c r="C18" t="s">
        <v>383</v>
      </c>
      <c r="D18" t="s">
        <v>100</v>
      </c>
      <c r="E18" t="s">
        <v>123</v>
      </c>
      <c r="F18" t="s">
        <v>384</v>
      </c>
      <c r="G18" t="s">
        <v>271</v>
      </c>
      <c r="H18" t="s">
        <v>102</v>
      </c>
      <c r="I18" s="77">
        <v>31697.1</v>
      </c>
      <c r="J18" s="77">
        <v>1993</v>
      </c>
      <c r="K18" s="77">
        <v>0</v>
      </c>
      <c r="L18" s="77">
        <v>631.72320300000001</v>
      </c>
      <c r="M18" s="78">
        <v>1E-4</v>
      </c>
      <c r="N18" s="78">
        <v>4.1000000000000003E-3</v>
      </c>
      <c r="O18" s="78">
        <v>1.6000000000000001E-3</v>
      </c>
    </row>
    <row r="19" spans="2:15">
      <c r="B19" t="s">
        <v>385</v>
      </c>
      <c r="C19" t="s">
        <v>386</v>
      </c>
      <c r="D19" t="s">
        <v>100</v>
      </c>
      <c r="E19" t="s">
        <v>123</v>
      </c>
      <c r="F19" t="s">
        <v>387</v>
      </c>
      <c r="G19" t="s">
        <v>267</v>
      </c>
      <c r="H19" t="s">
        <v>102</v>
      </c>
      <c r="I19" s="77">
        <v>18140</v>
      </c>
      <c r="J19" s="77">
        <v>12950</v>
      </c>
      <c r="K19" s="77">
        <v>0</v>
      </c>
      <c r="L19" s="77">
        <v>2349.13</v>
      </c>
      <c r="M19" s="78">
        <v>2.0000000000000001E-4</v>
      </c>
      <c r="N19" s="78">
        <v>1.5100000000000001E-2</v>
      </c>
      <c r="O19" s="78">
        <v>5.7999999999999996E-3</v>
      </c>
    </row>
    <row r="20" spans="2:15">
      <c r="B20" t="s">
        <v>388</v>
      </c>
      <c r="C20" t="s">
        <v>389</v>
      </c>
      <c r="D20" t="s">
        <v>100</v>
      </c>
      <c r="E20" t="s">
        <v>123</v>
      </c>
      <c r="F20" t="s">
        <v>297</v>
      </c>
      <c r="G20" t="s">
        <v>267</v>
      </c>
      <c r="H20" t="s">
        <v>102</v>
      </c>
      <c r="I20" s="77">
        <v>123520</v>
      </c>
      <c r="J20" s="77">
        <v>2094</v>
      </c>
      <c r="K20" s="77">
        <v>0</v>
      </c>
      <c r="L20" s="77">
        <v>2586.5088000000001</v>
      </c>
      <c r="M20" s="78">
        <v>1E-4</v>
      </c>
      <c r="N20" s="78">
        <v>1.67E-2</v>
      </c>
      <c r="O20" s="78">
        <v>6.4000000000000003E-3</v>
      </c>
    </row>
    <row r="21" spans="2:15">
      <c r="B21" t="s">
        <v>390</v>
      </c>
      <c r="C21" t="s">
        <v>391</v>
      </c>
      <c r="D21" t="s">
        <v>100</v>
      </c>
      <c r="E21" t="s">
        <v>123</v>
      </c>
      <c r="F21" t="s">
        <v>281</v>
      </c>
      <c r="G21" t="s">
        <v>267</v>
      </c>
      <c r="H21" t="s">
        <v>102</v>
      </c>
      <c r="I21" s="77">
        <v>144950</v>
      </c>
      <c r="J21" s="77">
        <v>3345</v>
      </c>
      <c r="K21" s="77">
        <v>0</v>
      </c>
      <c r="L21" s="77">
        <v>4848.5775000000003</v>
      </c>
      <c r="M21" s="78">
        <v>1E-4</v>
      </c>
      <c r="N21" s="78">
        <v>3.1199999999999999E-2</v>
      </c>
      <c r="O21" s="78">
        <v>1.21E-2</v>
      </c>
    </row>
    <row r="22" spans="2:15">
      <c r="B22" t="s">
        <v>392</v>
      </c>
      <c r="C22" t="s">
        <v>393</v>
      </c>
      <c r="D22" t="s">
        <v>100</v>
      </c>
      <c r="E22" t="s">
        <v>123</v>
      </c>
      <c r="F22" t="s">
        <v>394</v>
      </c>
      <c r="G22" t="s">
        <v>267</v>
      </c>
      <c r="H22" t="s">
        <v>102</v>
      </c>
      <c r="I22" s="77">
        <v>21690</v>
      </c>
      <c r="J22" s="77">
        <v>12000</v>
      </c>
      <c r="K22" s="77">
        <v>0</v>
      </c>
      <c r="L22" s="77">
        <v>2602.8000000000002</v>
      </c>
      <c r="M22" s="78">
        <v>1E-4</v>
      </c>
      <c r="N22" s="78">
        <v>1.6799999999999999E-2</v>
      </c>
      <c r="O22" s="78">
        <v>6.4999999999999997E-3</v>
      </c>
    </row>
    <row r="23" spans="2:15">
      <c r="B23" t="s">
        <v>395</v>
      </c>
      <c r="C23" t="s">
        <v>396</v>
      </c>
      <c r="D23" t="s">
        <v>100</v>
      </c>
      <c r="E23" t="s">
        <v>123</v>
      </c>
      <c r="F23" t="s">
        <v>397</v>
      </c>
      <c r="G23" t="s">
        <v>267</v>
      </c>
      <c r="H23" t="s">
        <v>102</v>
      </c>
      <c r="I23" s="77">
        <v>165390</v>
      </c>
      <c r="J23" s="77">
        <v>3210</v>
      </c>
      <c r="K23" s="77">
        <v>0</v>
      </c>
      <c r="L23" s="77">
        <v>5309.0190000000002</v>
      </c>
      <c r="M23" s="78">
        <v>1E-4</v>
      </c>
      <c r="N23" s="78">
        <v>3.4200000000000001E-2</v>
      </c>
      <c r="O23" s="78">
        <v>1.32E-2</v>
      </c>
    </row>
    <row r="24" spans="2:15">
      <c r="B24" t="s">
        <v>398</v>
      </c>
      <c r="C24" t="s">
        <v>399</v>
      </c>
      <c r="D24" t="s">
        <v>100</v>
      </c>
      <c r="E24" t="s">
        <v>123</v>
      </c>
      <c r="F24" t="s">
        <v>358</v>
      </c>
      <c r="G24" t="s">
        <v>348</v>
      </c>
      <c r="H24" t="s">
        <v>102</v>
      </c>
      <c r="I24" s="77">
        <v>1382</v>
      </c>
      <c r="J24" s="77">
        <v>134500</v>
      </c>
      <c r="K24" s="77">
        <v>0</v>
      </c>
      <c r="L24" s="77">
        <v>1858.79</v>
      </c>
      <c r="M24" s="78">
        <v>2.0000000000000001E-4</v>
      </c>
      <c r="N24" s="78">
        <v>1.2E-2</v>
      </c>
      <c r="O24" s="78">
        <v>4.5999999999999999E-3</v>
      </c>
    </row>
    <row r="25" spans="2:15">
      <c r="B25" t="s">
        <v>400</v>
      </c>
      <c r="C25" t="s">
        <v>401</v>
      </c>
      <c r="D25" t="s">
        <v>100</v>
      </c>
      <c r="E25" t="s">
        <v>123</v>
      </c>
      <c r="F25" t="s">
        <v>323</v>
      </c>
      <c r="G25" t="s">
        <v>324</v>
      </c>
      <c r="H25" t="s">
        <v>102</v>
      </c>
      <c r="I25" s="77">
        <v>104170</v>
      </c>
      <c r="J25" s="77">
        <v>3001</v>
      </c>
      <c r="K25" s="77">
        <v>0</v>
      </c>
      <c r="L25" s="77">
        <v>3126.1417000000001</v>
      </c>
      <c r="M25" s="78">
        <v>1E-4</v>
      </c>
      <c r="N25" s="78">
        <v>2.01E-2</v>
      </c>
      <c r="O25" s="78">
        <v>7.7999999999999996E-3</v>
      </c>
    </row>
    <row r="26" spans="2:15">
      <c r="B26" t="s">
        <v>402</v>
      </c>
      <c r="C26" t="s">
        <v>403</v>
      </c>
      <c r="D26" t="s">
        <v>100</v>
      </c>
      <c r="E26" t="s">
        <v>123</v>
      </c>
      <c r="F26" t="s">
        <v>404</v>
      </c>
      <c r="G26" t="s">
        <v>405</v>
      </c>
      <c r="H26" t="s">
        <v>102</v>
      </c>
      <c r="I26" s="77">
        <v>14300</v>
      </c>
      <c r="J26" s="77">
        <v>12350</v>
      </c>
      <c r="K26" s="77">
        <v>0</v>
      </c>
      <c r="L26" s="77">
        <v>1766.05</v>
      </c>
      <c r="M26" s="78">
        <v>1E-4</v>
      </c>
      <c r="N26" s="78">
        <v>1.14E-2</v>
      </c>
      <c r="O26" s="78">
        <v>4.4000000000000003E-3</v>
      </c>
    </row>
    <row r="27" spans="2:15">
      <c r="B27" t="s">
        <v>406</v>
      </c>
      <c r="C27" t="s">
        <v>407</v>
      </c>
      <c r="D27" t="s">
        <v>100</v>
      </c>
      <c r="E27" t="s">
        <v>123</v>
      </c>
      <c r="F27" t="s">
        <v>408</v>
      </c>
      <c r="G27" t="s">
        <v>405</v>
      </c>
      <c r="H27" t="s">
        <v>102</v>
      </c>
      <c r="I27" s="77">
        <v>3500</v>
      </c>
      <c r="J27" s="77">
        <v>44870</v>
      </c>
      <c r="K27" s="77">
        <v>0</v>
      </c>
      <c r="L27" s="77">
        <v>1570.45</v>
      </c>
      <c r="M27" s="78">
        <v>1E-4</v>
      </c>
      <c r="N27" s="78">
        <v>1.01E-2</v>
      </c>
      <c r="O27" s="78">
        <v>3.8999999999999998E-3</v>
      </c>
    </row>
    <row r="28" spans="2:15">
      <c r="B28" t="s">
        <v>409</v>
      </c>
      <c r="C28" t="s">
        <v>410</v>
      </c>
      <c r="D28" t="s">
        <v>100</v>
      </c>
      <c r="E28" t="s">
        <v>123</v>
      </c>
      <c r="F28" t="s">
        <v>411</v>
      </c>
      <c r="G28" t="s">
        <v>319</v>
      </c>
      <c r="H28" t="s">
        <v>102</v>
      </c>
      <c r="I28" s="77">
        <v>7000</v>
      </c>
      <c r="J28" s="77">
        <v>6969</v>
      </c>
      <c r="K28" s="77">
        <v>0</v>
      </c>
      <c r="L28" s="77">
        <v>487.83</v>
      </c>
      <c r="M28" s="78">
        <v>1E-4</v>
      </c>
      <c r="N28" s="78">
        <v>3.0999999999999999E-3</v>
      </c>
      <c r="O28" s="78">
        <v>1.1999999999999999E-3</v>
      </c>
    </row>
    <row r="29" spans="2:15">
      <c r="B29" t="s">
        <v>412</v>
      </c>
      <c r="C29" t="s">
        <v>413</v>
      </c>
      <c r="D29" t="s">
        <v>100</v>
      </c>
      <c r="E29" t="s">
        <v>123</v>
      </c>
      <c r="F29" t="s">
        <v>414</v>
      </c>
      <c r="G29" t="s">
        <v>319</v>
      </c>
      <c r="H29" t="s">
        <v>102</v>
      </c>
      <c r="I29" s="77">
        <v>37268</v>
      </c>
      <c r="J29" s="77">
        <v>5793</v>
      </c>
      <c r="K29" s="77">
        <v>0</v>
      </c>
      <c r="L29" s="77">
        <v>2158.9352399999998</v>
      </c>
      <c r="M29" s="78">
        <v>2.0000000000000001E-4</v>
      </c>
      <c r="N29" s="78">
        <v>1.3899999999999999E-2</v>
      </c>
      <c r="O29" s="78">
        <v>5.4000000000000003E-3</v>
      </c>
    </row>
    <row r="30" spans="2:15">
      <c r="B30" t="s">
        <v>415</v>
      </c>
      <c r="C30" t="s">
        <v>416</v>
      </c>
      <c r="D30" t="s">
        <v>100</v>
      </c>
      <c r="E30" t="s">
        <v>123</v>
      </c>
      <c r="F30" t="s">
        <v>417</v>
      </c>
      <c r="G30" t="s">
        <v>319</v>
      </c>
      <c r="H30" t="s">
        <v>102</v>
      </c>
      <c r="I30" s="77">
        <v>60200</v>
      </c>
      <c r="J30" s="77">
        <v>2528</v>
      </c>
      <c r="K30" s="77">
        <v>0</v>
      </c>
      <c r="L30" s="77">
        <v>1521.856</v>
      </c>
      <c r="M30" s="78">
        <v>1E-4</v>
      </c>
      <c r="N30" s="78">
        <v>9.7999999999999997E-3</v>
      </c>
      <c r="O30" s="78">
        <v>3.8E-3</v>
      </c>
    </row>
    <row r="31" spans="2:15">
      <c r="B31" t="s">
        <v>418</v>
      </c>
      <c r="C31" t="s">
        <v>419</v>
      </c>
      <c r="D31" t="s">
        <v>100</v>
      </c>
      <c r="E31" t="s">
        <v>123</v>
      </c>
      <c r="F31" t="s">
        <v>420</v>
      </c>
      <c r="G31" t="s">
        <v>319</v>
      </c>
      <c r="H31" t="s">
        <v>102</v>
      </c>
      <c r="I31" s="77">
        <v>4650</v>
      </c>
      <c r="J31" s="77">
        <v>50800</v>
      </c>
      <c r="K31" s="77">
        <v>0</v>
      </c>
      <c r="L31" s="77">
        <v>2362.1999999999998</v>
      </c>
      <c r="M31" s="78">
        <v>2.0000000000000001E-4</v>
      </c>
      <c r="N31" s="78">
        <v>1.52E-2</v>
      </c>
      <c r="O31" s="78">
        <v>5.8999999999999999E-3</v>
      </c>
    </row>
    <row r="32" spans="2:15">
      <c r="B32" t="s">
        <v>421</v>
      </c>
      <c r="C32" t="s">
        <v>422</v>
      </c>
      <c r="D32" t="s">
        <v>100</v>
      </c>
      <c r="E32" t="s">
        <v>123</v>
      </c>
      <c r="F32" t="s">
        <v>423</v>
      </c>
      <c r="G32" t="s">
        <v>319</v>
      </c>
      <c r="H32" t="s">
        <v>102</v>
      </c>
      <c r="I32" s="77">
        <v>188373</v>
      </c>
      <c r="J32" s="77">
        <v>1338</v>
      </c>
      <c r="K32" s="77">
        <v>0</v>
      </c>
      <c r="L32" s="77">
        <v>2520.4307399999998</v>
      </c>
      <c r="M32" s="78">
        <v>2.0000000000000001E-4</v>
      </c>
      <c r="N32" s="78">
        <v>1.6199999999999999E-2</v>
      </c>
      <c r="O32" s="78">
        <v>6.3E-3</v>
      </c>
    </row>
    <row r="33" spans="2:15">
      <c r="B33" t="s">
        <v>424</v>
      </c>
      <c r="C33" t="s">
        <v>425</v>
      </c>
      <c r="D33" t="s">
        <v>100</v>
      </c>
      <c r="E33" t="s">
        <v>123</v>
      </c>
      <c r="F33" t="s">
        <v>426</v>
      </c>
      <c r="G33" t="s">
        <v>319</v>
      </c>
      <c r="H33" t="s">
        <v>102</v>
      </c>
      <c r="I33" s="77">
        <v>5025</v>
      </c>
      <c r="J33" s="77">
        <v>29000</v>
      </c>
      <c r="K33" s="77">
        <v>0</v>
      </c>
      <c r="L33" s="77">
        <v>1457.25</v>
      </c>
      <c r="M33" s="78">
        <v>1E-4</v>
      </c>
      <c r="N33" s="78">
        <v>9.4000000000000004E-3</v>
      </c>
      <c r="O33" s="78">
        <v>3.5999999999999999E-3</v>
      </c>
    </row>
    <row r="34" spans="2:15">
      <c r="B34" t="s">
        <v>427</v>
      </c>
      <c r="C34" t="s">
        <v>428</v>
      </c>
      <c r="D34" t="s">
        <v>100</v>
      </c>
      <c r="E34" t="s">
        <v>123</v>
      </c>
      <c r="F34" t="s">
        <v>429</v>
      </c>
      <c r="G34" t="s">
        <v>319</v>
      </c>
      <c r="H34" t="s">
        <v>102</v>
      </c>
      <c r="I34" s="77">
        <v>3800</v>
      </c>
      <c r="J34" s="77">
        <v>29700</v>
      </c>
      <c r="K34" s="77">
        <v>0</v>
      </c>
      <c r="L34" s="77">
        <v>1128.5999999999999</v>
      </c>
      <c r="M34" s="78">
        <v>0</v>
      </c>
      <c r="N34" s="78">
        <v>7.3000000000000001E-3</v>
      </c>
      <c r="O34" s="78">
        <v>2.8E-3</v>
      </c>
    </row>
    <row r="35" spans="2:15">
      <c r="B35" t="s">
        <v>430</v>
      </c>
      <c r="C35" t="s">
        <v>431</v>
      </c>
      <c r="D35" t="s">
        <v>100</v>
      </c>
      <c r="E35" t="s">
        <v>123</v>
      </c>
      <c r="F35" t="s">
        <v>432</v>
      </c>
      <c r="G35" t="s">
        <v>433</v>
      </c>
      <c r="H35" t="s">
        <v>102</v>
      </c>
      <c r="I35" s="77">
        <v>112330</v>
      </c>
      <c r="J35" s="77">
        <v>2590</v>
      </c>
      <c r="K35" s="77">
        <v>0</v>
      </c>
      <c r="L35" s="77">
        <v>2909.3470000000002</v>
      </c>
      <c r="M35" s="78">
        <v>4.0000000000000002E-4</v>
      </c>
      <c r="N35" s="78">
        <v>1.8700000000000001E-2</v>
      </c>
      <c r="O35" s="78">
        <v>7.1999999999999998E-3</v>
      </c>
    </row>
    <row r="36" spans="2:15">
      <c r="B36" t="s">
        <v>434</v>
      </c>
      <c r="C36" t="s">
        <v>435</v>
      </c>
      <c r="D36" t="s">
        <v>100</v>
      </c>
      <c r="E36" t="s">
        <v>123</v>
      </c>
      <c r="F36" t="s">
        <v>436</v>
      </c>
      <c r="G36" t="s">
        <v>129</v>
      </c>
      <c r="H36" t="s">
        <v>102</v>
      </c>
      <c r="I36" s="77">
        <v>1826</v>
      </c>
      <c r="J36" s="77">
        <v>95170</v>
      </c>
      <c r="K36" s="77">
        <v>0</v>
      </c>
      <c r="L36" s="77">
        <v>1737.8042</v>
      </c>
      <c r="M36" s="78">
        <v>0</v>
      </c>
      <c r="N36" s="78">
        <v>1.12E-2</v>
      </c>
      <c r="O36" s="78">
        <v>4.3E-3</v>
      </c>
    </row>
    <row r="37" spans="2:15">
      <c r="B37" t="s">
        <v>437</v>
      </c>
      <c r="C37" t="s">
        <v>438</v>
      </c>
      <c r="D37" t="s">
        <v>100</v>
      </c>
      <c r="E37" t="s">
        <v>123</v>
      </c>
      <c r="F37" t="s">
        <v>439</v>
      </c>
      <c r="G37" t="s">
        <v>132</v>
      </c>
      <c r="H37" t="s">
        <v>102</v>
      </c>
      <c r="I37" s="77">
        <v>303500</v>
      </c>
      <c r="J37" s="77">
        <v>513.9</v>
      </c>
      <c r="K37" s="77">
        <v>0</v>
      </c>
      <c r="L37" s="77">
        <v>1559.6865</v>
      </c>
      <c r="M37" s="78">
        <v>1E-4</v>
      </c>
      <c r="N37" s="78">
        <v>0.01</v>
      </c>
      <c r="O37" s="78">
        <v>3.8999999999999998E-3</v>
      </c>
    </row>
    <row r="38" spans="2:15">
      <c r="B38" s="79" t="s">
        <v>440</v>
      </c>
      <c r="E38" s="16"/>
      <c r="F38" s="16"/>
      <c r="G38" s="16"/>
      <c r="I38" s="81">
        <f>SUM(I39:I73)</f>
        <v>1942459</v>
      </c>
      <c r="K38" s="81">
        <v>0</v>
      </c>
      <c r="L38" s="81">
        <v>40664.275433191258</v>
      </c>
      <c r="N38" s="80">
        <v>0.26200000000000001</v>
      </c>
      <c r="O38" s="80">
        <v>0.1012</v>
      </c>
    </row>
    <row r="39" spans="2:15">
      <c r="B39" t="s">
        <v>441</v>
      </c>
      <c r="C39" t="s">
        <v>442</v>
      </c>
      <c r="D39" t="s">
        <v>100</v>
      </c>
      <c r="E39" t="s">
        <v>123</v>
      </c>
      <c r="F39" t="s">
        <v>443</v>
      </c>
      <c r="G39" t="s">
        <v>444</v>
      </c>
      <c r="H39" t="s">
        <v>102</v>
      </c>
      <c r="I39" s="77">
        <v>25800</v>
      </c>
      <c r="J39" s="77">
        <v>3362</v>
      </c>
      <c r="K39" s="77">
        <v>0</v>
      </c>
      <c r="L39" s="77">
        <v>867.39599999999996</v>
      </c>
      <c r="M39" s="78">
        <v>8.9999999999999998E-4</v>
      </c>
      <c r="N39" s="78">
        <v>5.5999999999999999E-3</v>
      </c>
      <c r="O39" s="78">
        <v>2.2000000000000001E-3</v>
      </c>
    </row>
    <row r="40" spans="2:15">
      <c r="B40" t="s">
        <v>445</v>
      </c>
      <c r="C40" t="s">
        <v>446</v>
      </c>
      <c r="D40" t="s">
        <v>100</v>
      </c>
      <c r="E40" t="s">
        <v>123</v>
      </c>
      <c r="F40" t="s">
        <v>447</v>
      </c>
      <c r="G40" t="s">
        <v>303</v>
      </c>
      <c r="H40" t="s">
        <v>102</v>
      </c>
      <c r="I40" s="77">
        <v>1094181</v>
      </c>
      <c r="J40" s="77">
        <v>109.8</v>
      </c>
      <c r="K40" s="77">
        <v>0</v>
      </c>
      <c r="L40" s="77">
        <v>1201.410738</v>
      </c>
      <c r="M40" s="78">
        <v>8.9999999999999998E-4</v>
      </c>
      <c r="N40" s="78">
        <v>7.7000000000000002E-3</v>
      </c>
      <c r="O40" s="78">
        <v>3.0000000000000001E-3</v>
      </c>
    </row>
    <row r="41" spans="2:15">
      <c r="B41" t="s">
        <v>448</v>
      </c>
      <c r="C41" t="s">
        <v>449</v>
      </c>
      <c r="D41" t="s">
        <v>100</v>
      </c>
      <c r="E41" t="s">
        <v>123</v>
      </c>
      <c r="F41" t="s">
        <v>450</v>
      </c>
      <c r="G41" t="s">
        <v>334</v>
      </c>
      <c r="H41" t="s">
        <v>102</v>
      </c>
      <c r="I41" s="77">
        <v>160000</v>
      </c>
      <c r="J41" s="77">
        <v>765.4</v>
      </c>
      <c r="K41" s="77">
        <v>0</v>
      </c>
      <c r="L41" s="77">
        <v>1224.6400000000001</v>
      </c>
      <c r="M41" s="78">
        <v>2.0000000000000001E-4</v>
      </c>
      <c r="N41" s="78">
        <v>7.9000000000000008E-3</v>
      </c>
      <c r="O41" s="78">
        <v>3.0000000000000001E-3</v>
      </c>
    </row>
    <row r="42" spans="2:15" s="85" customFormat="1">
      <c r="B42" s="82" t="s">
        <v>451</v>
      </c>
      <c r="C42" s="82">
        <v>11708770</v>
      </c>
      <c r="D42" s="82" t="s">
        <v>100</v>
      </c>
      <c r="E42" s="82" t="s">
        <v>123</v>
      </c>
      <c r="F42" s="82" t="s">
        <v>452</v>
      </c>
      <c r="G42" s="82" t="s">
        <v>334</v>
      </c>
      <c r="H42" s="82" t="s">
        <v>102</v>
      </c>
      <c r="I42" s="83">
        <v>4930</v>
      </c>
      <c r="J42" s="83">
        <f>L42*1000/I42*100</f>
        <v>8018.6664338997361</v>
      </c>
      <c r="K42" s="83">
        <v>0</v>
      </c>
      <c r="L42" s="83">
        <f>395320.255191257/1000</f>
        <v>395.32025519125699</v>
      </c>
      <c r="M42" s="84">
        <v>5.0000000000000001E-4</v>
      </c>
      <c r="N42" s="84">
        <f>L42/$L$11</f>
        <v>2.5471109146355661E-3</v>
      </c>
      <c r="O42" s="84">
        <f>L42/'סכום נכסי הקרן'!$C$42</f>
        <v>9.7787962957487126E-4</v>
      </c>
    </row>
    <row r="43" spans="2:15" s="85" customFormat="1">
      <c r="B43" s="82" t="s">
        <v>451</v>
      </c>
      <c r="C43" s="82">
        <v>1170877</v>
      </c>
      <c r="D43" s="82" t="s">
        <v>100</v>
      </c>
      <c r="E43" s="82" t="s">
        <v>123</v>
      </c>
      <c r="F43" s="82" t="s">
        <v>452</v>
      </c>
      <c r="G43" s="82" t="s">
        <v>334</v>
      </c>
      <c r="H43" s="82" t="s">
        <v>102</v>
      </c>
      <c r="I43" s="83">
        <v>12195</v>
      </c>
      <c r="J43" s="83">
        <f>L43*1000/I43*100</f>
        <v>8933.0000000000018</v>
      </c>
      <c r="K43" s="83">
        <v>0</v>
      </c>
      <c r="L43" s="83">
        <f>1089379.35/1000</f>
        <v>1089.3793500000002</v>
      </c>
      <c r="M43" s="84">
        <v>0</v>
      </c>
      <c r="N43" s="84">
        <f>L43/$L$11</f>
        <v>7.0190434113252256E-3</v>
      </c>
      <c r="O43" s="84">
        <f>L43/'סכום נכסי הקרן'!$C$42</f>
        <v>2.6947313254392395E-3</v>
      </c>
    </row>
    <row r="44" spans="2:15">
      <c r="B44" t="s">
        <v>453</v>
      </c>
      <c r="C44" t="s">
        <v>454</v>
      </c>
      <c r="D44" t="s">
        <v>100</v>
      </c>
      <c r="E44" t="s">
        <v>123</v>
      </c>
      <c r="F44" t="s">
        <v>455</v>
      </c>
      <c r="G44" t="s">
        <v>456</v>
      </c>
      <c r="H44" t="s">
        <v>102</v>
      </c>
      <c r="I44" s="77">
        <v>980</v>
      </c>
      <c r="J44" s="77">
        <v>91270</v>
      </c>
      <c r="K44" s="77">
        <v>0</v>
      </c>
      <c r="L44" s="77">
        <v>894.44600000000003</v>
      </c>
      <c r="M44" s="78">
        <v>4.0000000000000002E-4</v>
      </c>
      <c r="N44" s="78">
        <v>5.7999999999999996E-3</v>
      </c>
      <c r="O44" s="78">
        <v>2.2000000000000001E-3</v>
      </c>
    </row>
    <row r="45" spans="2:15">
      <c r="B45" t="s">
        <v>457</v>
      </c>
      <c r="C45" t="s">
        <v>458</v>
      </c>
      <c r="D45" t="s">
        <v>100</v>
      </c>
      <c r="E45" t="s">
        <v>123</v>
      </c>
      <c r="F45" t="s">
        <v>459</v>
      </c>
      <c r="G45" t="s">
        <v>376</v>
      </c>
      <c r="H45" t="s">
        <v>102</v>
      </c>
      <c r="I45" s="77">
        <v>1800</v>
      </c>
      <c r="J45" s="77">
        <v>7980</v>
      </c>
      <c r="K45" s="77">
        <v>0</v>
      </c>
      <c r="L45" s="77">
        <v>143.63999999999999</v>
      </c>
      <c r="M45" s="78">
        <v>0</v>
      </c>
      <c r="N45" s="78">
        <v>8.9999999999999998E-4</v>
      </c>
      <c r="O45" s="78">
        <v>4.0000000000000002E-4</v>
      </c>
    </row>
    <row r="46" spans="2:15">
      <c r="B46" t="s">
        <v>460</v>
      </c>
      <c r="C46" t="s">
        <v>461</v>
      </c>
      <c r="D46" t="s">
        <v>100</v>
      </c>
      <c r="E46" t="s">
        <v>123</v>
      </c>
      <c r="F46" t="s">
        <v>462</v>
      </c>
      <c r="G46" t="s">
        <v>271</v>
      </c>
      <c r="H46" t="s">
        <v>102</v>
      </c>
      <c r="I46" s="77">
        <v>23567</v>
      </c>
      <c r="J46" s="77">
        <v>2005</v>
      </c>
      <c r="K46" s="77">
        <v>0</v>
      </c>
      <c r="L46" s="77">
        <v>472.51835</v>
      </c>
      <c r="M46" s="78">
        <v>1E-4</v>
      </c>
      <c r="N46" s="78">
        <v>3.0000000000000001E-3</v>
      </c>
      <c r="O46" s="78">
        <v>1.1999999999999999E-3</v>
      </c>
    </row>
    <row r="47" spans="2:15">
      <c r="B47" t="s">
        <v>463</v>
      </c>
      <c r="C47" t="s">
        <v>464</v>
      </c>
      <c r="D47" t="s">
        <v>100</v>
      </c>
      <c r="E47" t="s">
        <v>123</v>
      </c>
      <c r="F47" t="s">
        <v>465</v>
      </c>
      <c r="G47" t="s">
        <v>348</v>
      </c>
      <c r="H47" t="s">
        <v>102</v>
      </c>
      <c r="I47" s="77">
        <v>9087</v>
      </c>
      <c r="J47" s="77">
        <v>15800</v>
      </c>
      <c r="K47" s="77">
        <v>0</v>
      </c>
      <c r="L47" s="77">
        <v>1435.7460000000001</v>
      </c>
      <c r="M47" s="78">
        <v>2.0000000000000001E-4</v>
      </c>
      <c r="N47" s="78">
        <v>9.2999999999999992E-3</v>
      </c>
      <c r="O47" s="78">
        <v>3.5999999999999999E-3</v>
      </c>
    </row>
    <row r="48" spans="2:15">
      <c r="B48" t="s">
        <v>466</v>
      </c>
      <c r="C48" t="s">
        <v>467</v>
      </c>
      <c r="D48" t="s">
        <v>100</v>
      </c>
      <c r="E48" t="s">
        <v>123</v>
      </c>
      <c r="F48" t="s">
        <v>468</v>
      </c>
      <c r="G48" t="s">
        <v>405</v>
      </c>
      <c r="H48" t="s">
        <v>102</v>
      </c>
      <c r="I48" s="77">
        <v>12420</v>
      </c>
      <c r="J48" s="77">
        <v>14350</v>
      </c>
      <c r="K48" s="77">
        <v>0</v>
      </c>
      <c r="L48" s="77">
        <v>1782.27</v>
      </c>
      <c r="M48" s="78">
        <v>2.9999999999999997E-4</v>
      </c>
      <c r="N48" s="78">
        <v>1.15E-2</v>
      </c>
      <c r="O48" s="78">
        <v>4.4000000000000003E-3</v>
      </c>
    </row>
    <row r="49" spans="2:15">
      <c r="B49" t="s">
        <v>469</v>
      </c>
      <c r="C49" t="s">
        <v>470</v>
      </c>
      <c r="D49" t="s">
        <v>100</v>
      </c>
      <c r="E49" t="s">
        <v>123</v>
      </c>
      <c r="F49" t="s">
        <v>338</v>
      </c>
      <c r="G49" t="s">
        <v>339</v>
      </c>
      <c r="H49" t="s">
        <v>102</v>
      </c>
      <c r="I49" s="77">
        <v>4170</v>
      </c>
      <c r="J49" s="77">
        <v>31420</v>
      </c>
      <c r="K49" s="77">
        <v>0</v>
      </c>
      <c r="L49" s="77">
        <v>1310.2139999999999</v>
      </c>
      <c r="M49" s="78">
        <v>2.9999999999999997E-4</v>
      </c>
      <c r="N49" s="78">
        <v>8.3999999999999995E-3</v>
      </c>
      <c r="O49" s="78">
        <v>3.3E-3</v>
      </c>
    </row>
    <row r="50" spans="2:15">
      <c r="B50" t="s">
        <v>471</v>
      </c>
      <c r="C50" t="s">
        <v>472</v>
      </c>
      <c r="D50" t="s">
        <v>100</v>
      </c>
      <c r="E50" t="s">
        <v>123</v>
      </c>
      <c r="F50" t="s">
        <v>473</v>
      </c>
      <c r="G50" t="s">
        <v>474</v>
      </c>
      <c r="H50" t="s">
        <v>102</v>
      </c>
      <c r="I50" s="77">
        <v>20225</v>
      </c>
      <c r="J50" s="77">
        <v>5361</v>
      </c>
      <c r="K50" s="77">
        <v>0</v>
      </c>
      <c r="L50" s="77">
        <v>1084.26225</v>
      </c>
      <c r="M50" s="78">
        <v>8.0000000000000004E-4</v>
      </c>
      <c r="N50" s="78">
        <v>7.0000000000000001E-3</v>
      </c>
      <c r="O50" s="78">
        <v>2.7000000000000001E-3</v>
      </c>
    </row>
    <row r="51" spans="2:15">
      <c r="B51" t="s">
        <v>475</v>
      </c>
      <c r="C51" t="s">
        <v>476</v>
      </c>
      <c r="D51" t="s">
        <v>100</v>
      </c>
      <c r="E51" t="s">
        <v>123</v>
      </c>
      <c r="F51" t="s">
        <v>477</v>
      </c>
      <c r="G51" t="s">
        <v>474</v>
      </c>
      <c r="H51" t="s">
        <v>102</v>
      </c>
      <c r="I51" s="77">
        <v>36729</v>
      </c>
      <c r="J51" s="77">
        <v>11050</v>
      </c>
      <c r="K51" s="77">
        <v>0</v>
      </c>
      <c r="L51" s="77">
        <v>4058.5545000000002</v>
      </c>
      <c r="M51" s="78">
        <v>1.8E-3</v>
      </c>
      <c r="N51" s="78">
        <v>2.6100000000000002E-2</v>
      </c>
      <c r="O51" s="78">
        <v>1.01E-2</v>
      </c>
    </row>
    <row r="52" spans="2:15">
      <c r="B52" t="s">
        <v>478</v>
      </c>
      <c r="C52" t="s">
        <v>479</v>
      </c>
      <c r="D52" t="s">
        <v>100</v>
      </c>
      <c r="E52" t="s">
        <v>123</v>
      </c>
      <c r="F52" t="s">
        <v>480</v>
      </c>
      <c r="G52" t="s">
        <v>474</v>
      </c>
      <c r="H52" t="s">
        <v>102</v>
      </c>
      <c r="I52" s="77">
        <v>2554</v>
      </c>
      <c r="J52" s="77">
        <v>43500</v>
      </c>
      <c r="K52" s="77">
        <v>0</v>
      </c>
      <c r="L52" s="77">
        <v>1110.99</v>
      </c>
      <c r="M52" s="78">
        <v>2.9999999999999997E-4</v>
      </c>
      <c r="N52" s="78">
        <v>7.1999999999999998E-3</v>
      </c>
      <c r="O52" s="78">
        <v>2.8E-3</v>
      </c>
    </row>
    <row r="53" spans="2:15">
      <c r="B53" t="s">
        <v>481</v>
      </c>
      <c r="C53" t="s">
        <v>482</v>
      </c>
      <c r="D53" t="s">
        <v>100</v>
      </c>
      <c r="E53" t="s">
        <v>123</v>
      </c>
      <c r="F53" t="s">
        <v>483</v>
      </c>
      <c r="G53" t="s">
        <v>484</v>
      </c>
      <c r="H53" t="s">
        <v>102</v>
      </c>
      <c r="I53" s="77">
        <v>75553</v>
      </c>
      <c r="J53" s="77">
        <v>1542</v>
      </c>
      <c r="K53" s="77">
        <v>0</v>
      </c>
      <c r="L53" s="77">
        <v>1165.0272600000001</v>
      </c>
      <c r="M53" s="78">
        <v>5.9999999999999995E-4</v>
      </c>
      <c r="N53" s="78">
        <v>7.4999999999999997E-3</v>
      </c>
      <c r="O53" s="78">
        <v>2.8999999999999998E-3</v>
      </c>
    </row>
    <row r="54" spans="2:15">
      <c r="B54" t="s">
        <v>485</v>
      </c>
      <c r="C54" t="s">
        <v>486</v>
      </c>
      <c r="D54" t="s">
        <v>100</v>
      </c>
      <c r="E54" t="s">
        <v>123</v>
      </c>
      <c r="F54" t="s">
        <v>487</v>
      </c>
      <c r="G54" t="s">
        <v>488</v>
      </c>
      <c r="H54" t="s">
        <v>102</v>
      </c>
      <c r="I54" s="77">
        <v>14000</v>
      </c>
      <c r="J54" s="77">
        <v>11790</v>
      </c>
      <c r="K54" s="77">
        <v>0</v>
      </c>
      <c r="L54" s="77">
        <v>1650.6</v>
      </c>
      <c r="M54" s="78">
        <v>8.0000000000000004E-4</v>
      </c>
      <c r="N54" s="78">
        <v>1.06E-2</v>
      </c>
      <c r="O54" s="78">
        <v>4.1000000000000003E-3</v>
      </c>
    </row>
    <row r="55" spans="2:15">
      <c r="B55" t="s">
        <v>489</v>
      </c>
      <c r="C55" t="s">
        <v>490</v>
      </c>
      <c r="D55" t="s">
        <v>100</v>
      </c>
      <c r="E55" t="s">
        <v>123</v>
      </c>
      <c r="F55" t="s">
        <v>491</v>
      </c>
      <c r="G55" t="s">
        <v>488</v>
      </c>
      <c r="H55" t="s">
        <v>102</v>
      </c>
      <c r="I55" s="77">
        <v>51726</v>
      </c>
      <c r="J55" s="77">
        <v>6552</v>
      </c>
      <c r="K55" s="77">
        <v>0</v>
      </c>
      <c r="L55" s="77">
        <v>3389.08752</v>
      </c>
      <c r="M55" s="78">
        <v>6.9999999999999999E-4</v>
      </c>
      <c r="N55" s="78">
        <v>2.18E-2</v>
      </c>
      <c r="O55" s="78">
        <v>8.3999999999999995E-3</v>
      </c>
    </row>
    <row r="56" spans="2:15">
      <c r="B56" t="s">
        <v>492</v>
      </c>
      <c r="C56" t="s">
        <v>493</v>
      </c>
      <c r="D56" t="s">
        <v>100</v>
      </c>
      <c r="E56" t="s">
        <v>123</v>
      </c>
      <c r="F56" t="s">
        <v>494</v>
      </c>
      <c r="G56" t="s">
        <v>319</v>
      </c>
      <c r="H56" t="s">
        <v>102</v>
      </c>
      <c r="I56" s="77">
        <v>2827</v>
      </c>
      <c r="J56" s="77">
        <v>28260</v>
      </c>
      <c r="K56" s="77">
        <v>0</v>
      </c>
      <c r="L56" s="77">
        <v>798.91020000000003</v>
      </c>
      <c r="M56" s="78">
        <v>2.9999999999999997E-4</v>
      </c>
      <c r="N56" s="78">
        <v>5.1000000000000004E-3</v>
      </c>
      <c r="O56" s="78">
        <v>2E-3</v>
      </c>
    </row>
    <row r="57" spans="2:15">
      <c r="B57" t="s">
        <v>495</v>
      </c>
      <c r="C57" t="s">
        <v>496</v>
      </c>
      <c r="D57" t="s">
        <v>100</v>
      </c>
      <c r="E57" t="s">
        <v>123</v>
      </c>
      <c r="F57" t="s">
        <v>497</v>
      </c>
      <c r="G57" t="s">
        <v>319</v>
      </c>
      <c r="H57" t="s">
        <v>102</v>
      </c>
      <c r="I57" s="77">
        <v>6000</v>
      </c>
      <c r="J57" s="77">
        <v>1108</v>
      </c>
      <c r="K57" s="77">
        <v>0</v>
      </c>
      <c r="L57" s="77">
        <v>66.48</v>
      </c>
      <c r="M57" s="78">
        <v>0</v>
      </c>
      <c r="N57" s="78">
        <v>4.0000000000000002E-4</v>
      </c>
      <c r="O57" s="78">
        <v>2.0000000000000001E-4</v>
      </c>
    </row>
    <row r="58" spans="2:15">
      <c r="B58" t="s">
        <v>498</v>
      </c>
      <c r="C58" t="s">
        <v>499</v>
      </c>
      <c r="D58" t="s">
        <v>100</v>
      </c>
      <c r="E58" t="s">
        <v>123</v>
      </c>
      <c r="F58" t="s">
        <v>500</v>
      </c>
      <c r="G58" t="s">
        <v>319</v>
      </c>
      <c r="H58" t="s">
        <v>102</v>
      </c>
      <c r="I58" s="77">
        <v>32110</v>
      </c>
      <c r="J58" s="77">
        <v>2222</v>
      </c>
      <c r="K58" s="77">
        <v>0</v>
      </c>
      <c r="L58" s="77">
        <v>713.48419999999999</v>
      </c>
      <c r="M58" s="78">
        <v>2.0000000000000001E-4</v>
      </c>
      <c r="N58" s="78">
        <v>4.5999999999999999E-3</v>
      </c>
      <c r="O58" s="78">
        <v>1.8E-3</v>
      </c>
    </row>
    <row r="59" spans="2:15">
      <c r="B59" t="s">
        <v>501</v>
      </c>
      <c r="C59" t="s">
        <v>502</v>
      </c>
      <c r="D59" t="s">
        <v>100</v>
      </c>
      <c r="E59" t="s">
        <v>123</v>
      </c>
      <c r="F59" t="s">
        <v>503</v>
      </c>
      <c r="G59" t="s">
        <v>504</v>
      </c>
      <c r="H59" t="s">
        <v>102</v>
      </c>
      <c r="I59" s="77">
        <v>3800</v>
      </c>
      <c r="J59" s="77">
        <v>22750</v>
      </c>
      <c r="K59" s="77">
        <v>0</v>
      </c>
      <c r="L59" s="77">
        <v>864.5</v>
      </c>
      <c r="M59" s="78">
        <v>5.9999999999999995E-4</v>
      </c>
      <c r="N59" s="78">
        <v>5.5999999999999999E-3</v>
      </c>
      <c r="O59" s="78">
        <v>2.2000000000000001E-3</v>
      </c>
    </row>
    <row r="60" spans="2:15">
      <c r="B60" t="s">
        <v>505</v>
      </c>
      <c r="C60" t="s">
        <v>506</v>
      </c>
      <c r="D60" t="s">
        <v>100</v>
      </c>
      <c r="E60" t="s">
        <v>123</v>
      </c>
      <c r="F60" t="s">
        <v>507</v>
      </c>
      <c r="G60" t="s">
        <v>125</v>
      </c>
      <c r="H60" t="s">
        <v>102</v>
      </c>
      <c r="I60" s="77">
        <v>10155</v>
      </c>
      <c r="J60" s="77">
        <v>4849</v>
      </c>
      <c r="K60" s="77">
        <v>0</v>
      </c>
      <c r="L60" s="77">
        <v>492.41595000000001</v>
      </c>
      <c r="M60" s="78">
        <v>5.0000000000000001E-4</v>
      </c>
      <c r="N60" s="78">
        <v>3.2000000000000002E-3</v>
      </c>
      <c r="O60" s="78">
        <v>1.1999999999999999E-3</v>
      </c>
    </row>
    <row r="61" spans="2:15">
      <c r="B61" t="s">
        <v>508</v>
      </c>
      <c r="C61" t="s">
        <v>509</v>
      </c>
      <c r="D61" t="s">
        <v>100</v>
      </c>
      <c r="E61" t="s">
        <v>123</v>
      </c>
      <c r="F61" t="s">
        <v>510</v>
      </c>
      <c r="G61" t="s">
        <v>125</v>
      </c>
      <c r="H61" t="s">
        <v>102</v>
      </c>
      <c r="I61" s="77">
        <v>5400</v>
      </c>
      <c r="J61" s="77">
        <v>20850</v>
      </c>
      <c r="K61" s="77">
        <v>0</v>
      </c>
      <c r="L61" s="77">
        <v>1125.9000000000001</v>
      </c>
      <c r="M61" s="78">
        <v>5.9999999999999995E-4</v>
      </c>
      <c r="N61" s="78">
        <v>7.3000000000000001E-3</v>
      </c>
      <c r="O61" s="78">
        <v>2.8E-3</v>
      </c>
    </row>
    <row r="62" spans="2:15">
      <c r="B62" t="s">
        <v>511</v>
      </c>
      <c r="C62" t="s">
        <v>512</v>
      </c>
      <c r="D62" t="s">
        <v>100</v>
      </c>
      <c r="E62" t="s">
        <v>123</v>
      </c>
      <c r="F62" t="s">
        <v>513</v>
      </c>
      <c r="G62" t="s">
        <v>125</v>
      </c>
      <c r="H62" t="s">
        <v>102</v>
      </c>
      <c r="I62" s="77">
        <v>29625</v>
      </c>
      <c r="J62" s="77">
        <v>2495</v>
      </c>
      <c r="K62" s="77">
        <v>0</v>
      </c>
      <c r="L62" s="77">
        <v>739.14374999999995</v>
      </c>
      <c r="M62" s="78">
        <v>8.0000000000000004E-4</v>
      </c>
      <c r="N62" s="78">
        <v>4.7999999999999996E-3</v>
      </c>
      <c r="O62" s="78">
        <v>1.8E-3</v>
      </c>
    </row>
    <row r="63" spans="2:15">
      <c r="B63" t="s">
        <v>514</v>
      </c>
      <c r="C63" t="s">
        <v>515</v>
      </c>
      <c r="D63" t="s">
        <v>100</v>
      </c>
      <c r="E63" t="s">
        <v>123</v>
      </c>
      <c r="F63" t="s">
        <v>516</v>
      </c>
      <c r="G63" t="s">
        <v>125</v>
      </c>
      <c r="H63" t="s">
        <v>102</v>
      </c>
      <c r="I63" s="77">
        <v>49931</v>
      </c>
      <c r="J63" s="77">
        <v>1060</v>
      </c>
      <c r="K63" s="77">
        <v>0</v>
      </c>
      <c r="L63" s="77">
        <v>529.26859999999999</v>
      </c>
      <c r="M63" s="78">
        <v>5.0000000000000001E-4</v>
      </c>
      <c r="N63" s="78">
        <v>3.3999999999999998E-3</v>
      </c>
      <c r="O63" s="78">
        <v>1.2999999999999999E-3</v>
      </c>
    </row>
    <row r="64" spans="2:15">
      <c r="B64" t="s">
        <v>517</v>
      </c>
      <c r="C64" t="s">
        <v>518</v>
      </c>
      <c r="D64" t="s">
        <v>100</v>
      </c>
      <c r="E64" t="s">
        <v>123</v>
      </c>
      <c r="F64" t="s">
        <v>519</v>
      </c>
      <c r="G64" t="s">
        <v>125</v>
      </c>
      <c r="H64" t="s">
        <v>102</v>
      </c>
      <c r="I64" s="77">
        <v>58220</v>
      </c>
      <c r="J64" s="77">
        <v>3626</v>
      </c>
      <c r="K64" s="77">
        <v>0</v>
      </c>
      <c r="L64" s="77">
        <v>2111.0572000000002</v>
      </c>
      <c r="M64" s="78">
        <v>5.0000000000000001E-4</v>
      </c>
      <c r="N64" s="78">
        <v>1.3599999999999999E-2</v>
      </c>
      <c r="O64" s="78">
        <v>5.3E-3</v>
      </c>
    </row>
    <row r="65" spans="2:15">
      <c r="B65" t="s">
        <v>520</v>
      </c>
      <c r="C65" t="s">
        <v>521</v>
      </c>
      <c r="D65" t="s">
        <v>100</v>
      </c>
      <c r="E65" t="s">
        <v>123</v>
      </c>
      <c r="F65" t="s">
        <v>522</v>
      </c>
      <c r="G65" t="s">
        <v>433</v>
      </c>
      <c r="H65" t="s">
        <v>102</v>
      </c>
      <c r="I65" s="77">
        <v>2510</v>
      </c>
      <c r="J65" s="77">
        <v>18000</v>
      </c>
      <c r="K65" s="77">
        <v>0</v>
      </c>
      <c r="L65" s="77">
        <v>451.8</v>
      </c>
      <c r="M65" s="78">
        <v>1E-4</v>
      </c>
      <c r="N65" s="78">
        <v>2.8999999999999998E-3</v>
      </c>
      <c r="O65" s="78">
        <v>1.1000000000000001E-3</v>
      </c>
    </row>
    <row r="66" spans="2:15">
      <c r="B66" t="s">
        <v>523</v>
      </c>
      <c r="C66" t="s">
        <v>524</v>
      </c>
      <c r="D66" t="s">
        <v>100</v>
      </c>
      <c r="E66" t="s">
        <v>123</v>
      </c>
      <c r="F66" t="s">
        <v>525</v>
      </c>
      <c r="G66" t="s">
        <v>433</v>
      </c>
      <c r="H66" t="s">
        <v>102</v>
      </c>
      <c r="I66" s="77">
        <v>73954</v>
      </c>
      <c r="J66" s="77">
        <v>1413</v>
      </c>
      <c r="K66" s="77">
        <v>0</v>
      </c>
      <c r="L66" s="77">
        <v>1044.97002</v>
      </c>
      <c r="M66" s="78">
        <v>5.9999999999999995E-4</v>
      </c>
      <c r="N66" s="78">
        <v>6.7000000000000002E-3</v>
      </c>
      <c r="O66" s="78">
        <v>2.5999999999999999E-3</v>
      </c>
    </row>
    <row r="67" spans="2:15">
      <c r="B67" t="s">
        <v>526</v>
      </c>
      <c r="C67" t="s">
        <v>527</v>
      </c>
      <c r="D67" t="s">
        <v>100</v>
      </c>
      <c r="E67" t="s">
        <v>123</v>
      </c>
      <c r="F67" t="s">
        <v>528</v>
      </c>
      <c r="G67" t="s">
        <v>433</v>
      </c>
      <c r="H67" t="s">
        <v>102</v>
      </c>
      <c r="I67" s="77">
        <v>6550</v>
      </c>
      <c r="J67" s="77">
        <v>23550</v>
      </c>
      <c r="K67" s="77">
        <v>0</v>
      </c>
      <c r="L67" s="77">
        <v>1542.5250000000001</v>
      </c>
      <c r="M67" s="78">
        <v>5.0000000000000001E-4</v>
      </c>
      <c r="N67" s="78">
        <v>9.9000000000000008E-3</v>
      </c>
      <c r="O67" s="78">
        <v>3.8E-3</v>
      </c>
    </row>
    <row r="68" spans="2:15">
      <c r="B68" t="s">
        <v>529</v>
      </c>
      <c r="C68" t="s">
        <v>530</v>
      </c>
      <c r="D68" t="s">
        <v>100</v>
      </c>
      <c r="E68" t="s">
        <v>123</v>
      </c>
      <c r="F68" t="s">
        <v>531</v>
      </c>
      <c r="G68" t="s">
        <v>433</v>
      </c>
      <c r="H68" t="s">
        <v>102</v>
      </c>
      <c r="I68" s="77">
        <v>1440</v>
      </c>
      <c r="J68" s="77">
        <v>55990</v>
      </c>
      <c r="K68" s="77">
        <v>0</v>
      </c>
      <c r="L68" s="77">
        <v>806.25599999999997</v>
      </c>
      <c r="M68" s="78">
        <v>1E-4</v>
      </c>
      <c r="N68" s="78">
        <v>5.1999999999999998E-3</v>
      </c>
      <c r="O68" s="78">
        <v>2E-3</v>
      </c>
    </row>
    <row r="69" spans="2:15">
      <c r="B69" t="s">
        <v>532</v>
      </c>
      <c r="C69" t="s">
        <v>533</v>
      </c>
      <c r="D69" t="s">
        <v>100</v>
      </c>
      <c r="E69" t="s">
        <v>123</v>
      </c>
      <c r="F69" t="s">
        <v>534</v>
      </c>
      <c r="G69" t="s">
        <v>433</v>
      </c>
      <c r="H69" t="s">
        <v>102</v>
      </c>
      <c r="I69" s="77">
        <v>37570</v>
      </c>
      <c r="J69" s="77">
        <v>10520</v>
      </c>
      <c r="K69" s="77">
        <v>0</v>
      </c>
      <c r="L69" s="77">
        <v>3952.364</v>
      </c>
      <c r="M69" s="78">
        <v>8.0000000000000004E-4</v>
      </c>
      <c r="N69" s="78">
        <v>2.5499999999999998E-2</v>
      </c>
      <c r="O69" s="78">
        <v>9.7999999999999997E-3</v>
      </c>
    </row>
    <row r="70" spans="2:15">
      <c r="B70" t="s">
        <v>535</v>
      </c>
      <c r="C70" t="s">
        <v>536</v>
      </c>
      <c r="D70" t="s">
        <v>100</v>
      </c>
      <c r="E70" t="s">
        <v>123</v>
      </c>
      <c r="F70" t="s">
        <v>537</v>
      </c>
      <c r="G70" t="s">
        <v>538</v>
      </c>
      <c r="H70" t="s">
        <v>102</v>
      </c>
      <c r="I70" s="77">
        <v>945</v>
      </c>
      <c r="J70" s="77">
        <v>70400</v>
      </c>
      <c r="K70" s="77">
        <v>0</v>
      </c>
      <c r="L70" s="77">
        <v>665.28</v>
      </c>
      <c r="M70" s="78">
        <v>2.0000000000000001E-4</v>
      </c>
      <c r="N70" s="78">
        <v>4.3E-3</v>
      </c>
      <c r="O70" s="78">
        <v>1.6999999999999999E-3</v>
      </c>
    </row>
    <row r="71" spans="2:15">
      <c r="B71" t="s">
        <v>539</v>
      </c>
      <c r="C71" t="s">
        <v>540</v>
      </c>
      <c r="D71" t="s">
        <v>100</v>
      </c>
      <c r="E71" t="s">
        <v>123</v>
      </c>
      <c r="F71" t="s">
        <v>541</v>
      </c>
      <c r="G71" t="s">
        <v>542</v>
      </c>
      <c r="H71" t="s">
        <v>102</v>
      </c>
      <c r="I71" s="77">
        <v>29500</v>
      </c>
      <c r="J71" s="77">
        <v>1680</v>
      </c>
      <c r="K71" s="77">
        <v>0</v>
      </c>
      <c r="L71" s="77">
        <v>495.6</v>
      </c>
      <c r="M71" s="78">
        <v>1E-4</v>
      </c>
      <c r="N71" s="78">
        <v>3.2000000000000002E-3</v>
      </c>
      <c r="O71" s="78">
        <v>1.1999999999999999E-3</v>
      </c>
    </row>
    <row r="72" spans="2:15">
      <c r="B72" t="s">
        <v>543</v>
      </c>
      <c r="C72" t="s">
        <v>544</v>
      </c>
      <c r="D72" t="s">
        <v>100</v>
      </c>
      <c r="E72" t="s">
        <v>123</v>
      </c>
      <c r="F72" t="s">
        <v>545</v>
      </c>
      <c r="G72" t="s">
        <v>132</v>
      </c>
      <c r="H72" t="s">
        <v>102</v>
      </c>
      <c r="I72" s="77">
        <v>9658</v>
      </c>
      <c r="J72" s="77">
        <v>1748</v>
      </c>
      <c r="K72" s="77">
        <v>0</v>
      </c>
      <c r="L72" s="77">
        <v>168.82184000000001</v>
      </c>
      <c r="M72" s="78">
        <v>1E-4</v>
      </c>
      <c r="N72" s="78">
        <v>1.1000000000000001E-3</v>
      </c>
      <c r="O72" s="78">
        <v>4.0000000000000002E-4</v>
      </c>
    </row>
    <row r="73" spans="2:15">
      <c r="B73" t="s">
        <v>546</v>
      </c>
      <c r="C73" t="s">
        <v>547</v>
      </c>
      <c r="D73" t="s">
        <v>100</v>
      </c>
      <c r="E73" t="s">
        <v>123</v>
      </c>
      <c r="F73" t="s">
        <v>548</v>
      </c>
      <c r="G73" t="s">
        <v>132</v>
      </c>
      <c r="H73" t="s">
        <v>102</v>
      </c>
      <c r="I73" s="77">
        <v>32347</v>
      </c>
      <c r="J73" s="77">
        <v>2535</v>
      </c>
      <c r="K73" s="77">
        <v>0</v>
      </c>
      <c r="L73" s="77">
        <v>819.99644999999998</v>
      </c>
      <c r="M73" s="78">
        <v>2.0000000000000001E-4</v>
      </c>
      <c r="N73" s="78">
        <v>5.3E-3</v>
      </c>
      <c r="O73" s="78">
        <v>2E-3</v>
      </c>
    </row>
    <row r="74" spans="2:15">
      <c r="B74" s="79" t="s">
        <v>549</v>
      </c>
      <c r="E74" s="16"/>
      <c r="F74" s="16"/>
      <c r="G74" s="16"/>
      <c r="I74" s="81">
        <v>5840784.3899999997</v>
      </c>
      <c r="K74" s="81">
        <v>0</v>
      </c>
      <c r="L74" s="81">
        <v>40010.154552669999</v>
      </c>
      <c r="N74" s="80">
        <v>0.25779999999999997</v>
      </c>
      <c r="O74" s="80">
        <v>9.9599999999999994E-2</v>
      </c>
    </row>
    <row r="75" spans="2:15">
      <c r="B75" t="s">
        <v>550</v>
      </c>
      <c r="C75" t="s">
        <v>551</v>
      </c>
      <c r="D75" t="s">
        <v>100</v>
      </c>
      <c r="E75" t="s">
        <v>123</v>
      </c>
      <c r="F75" t="s">
        <v>552</v>
      </c>
      <c r="G75" t="s">
        <v>444</v>
      </c>
      <c r="H75" t="s">
        <v>102</v>
      </c>
      <c r="I75" s="77">
        <v>75760</v>
      </c>
      <c r="J75" s="77">
        <v>506.6</v>
      </c>
      <c r="K75" s="77">
        <v>0</v>
      </c>
      <c r="L75" s="77">
        <v>383.80016000000001</v>
      </c>
      <c r="M75" s="78">
        <v>1.4E-3</v>
      </c>
      <c r="N75" s="78">
        <v>2.5000000000000001E-3</v>
      </c>
      <c r="O75" s="78">
        <v>1E-3</v>
      </c>
    </row>
    <row r="76" spans="2:15">
      <c r="B76" t="s">
        <v>553</v>
      </c>
      <c r="C76" t="s">
        <v>554</v>
      </c>
      <c r="D76" t="s">
        <v>100</v>
      </c>
      <c r="E76" t="s">
        <v>123</v>
      </c>
      <c r="F76" t="s">
        <v>555</v>
      </c>
      <c r="G76" t="s">
        <v>444</v>
      </c>
      <c r="H76" t="s">
        <v>102</v>
      </c>
      <c r="I76" s="77">
        <v>9000</v>
      </c>
      <c r="J76" s="77">
        <v>6299</v>
      </c>
      <c r="K76" s="77">
        <v>0</v>
      </c>
      <c r="L76" s="77">
        <v>566.91</v>
      </c>
      <c r="M76" s="78">
        <v>1.8E-3</v>
      </c>
      <c r="N76" s="78">
        <v>3.7000000000000002E-3</v>
      </c>
      <c r="O76" s="78">
        <v>1.4E-3</v>
      </c>
    </row>
    <row r="77" spans="2:15">
      <c r="B77" t="s">
        <v>556</v>
      </c>
      <c r="C77" t="s">
        <v>557</v>
      </c>
      <c r="D77" t="s">
        <v>100</v>
      </c>
      <c r="E77" t="s">
        <v>123</v>
      </c>
      <c r="F77" t="s">
        <v>558</v>
      </c>
      <c r="G77" t="s">
        <v>444</v>
      </c>
      <c r="H77" t="s">
        <v>102</v>
      </c>
      <c r="I77" s="77">
        <v>156000</v>
      </c>
      <c r="J77" s="77">
        <v>910.5</v>
      </c>
      <c r="K77" s="77">
        <v>0</v>
      </c>
      <c r="L77" s="77">
        <v>1420.38</v>
      </c>
      <c r="M77" s="78">
        <v>2E-3</v>
      </c>
      <c r="N77" s="78">
        <v>9.1999999999999998E-3</v>
      </c>
      <c r="O77" s="78">
        <v>3.5000000000000001E-3</v>
      </c>
    </row>
    <row r="78" spans="2:15">
      <c r="B78" t="s">
        <v>559</v>
      </c>
      <c r="C78" t="s">
        <v>560</v>
      </c>
      <c r="D78" t="s">
        <v>100</v>
      </c>
      <c r="E78" t="s">
        <v>123</v>
      </c>
      <c r="F78" t="s">
        <v>561</v>
      </c>
      <c r="G78" t="s">
        <v>444</v>
      </c>
      <c r="H78" t="s">
        <v>102</v>
      </c>
      <c r="I78" s="77">
        <v>6200</v>
      </c>
      <c r="J78" s="77">
        <v>1393</v>
      </c>
      <c r="K78" s="77">
        <v>0</v>
      </c>
      <c r="L78" s="77">
        <v>86.366</v>
      </c>
      <c r="M78" s="78">
        <v>4.0000000000000002E-4</v>
      </c>
      <c r="N78" s="78">
        <v>5.9999999999999995E-4</v>
      </c>
      <c r="O78" s="78">
        <v>2.0000000000000001E-4</v>
      </c>
    </row>
    <row r="79" spans="2:15">
      <c r="B79" t="s">
        <v>562</v>
      </c>
      <c r="C79" t="s">
        <v>563</v>
      </c>
      <c r="D79" t="s">
        <v>100</v>
      </c>
      <c r="E79" t="s">
        <v>123</v>
      </c>
      <c r="F79" t="s">
        <v>564</v>
      </c>
      <c r="G79" t="s">
        <v>456</v>
      </c>
      <c r="H79" t="s">
        <v>102</v>
      </c>
      <c r="I79" s="77">
        <v>98199</v>
      </c>
      <c r="J79" s="77">
        <v>955.5</v>
      </c>
      <c r="K79" s="77">
        <v>0</v>
      </c>
      <c r="L79" s="77">
        <v>938.29144499999995</v>
      </c>
      <c r="M79" s="78">
        <v>2.3999999999999998E-3</v>
      </c>
      <c r="N79" s="78">
        <v>6.0000000000000001E-3</v>
      </c>
      <c r="O79" s="78">
        <v>2.3E-3</v>
      </c>
    </row>
    <row r="80" spans="2:15">
      <c r="B80" t="s">
        <v>565</v>
      </c>
      <c r="C80" t="s">
        <v>566</v>
      </c>
      <c r="D80" t="s">
        <v>100</v>
      </c>
      <c r="E80" t="s">
        <v>123</v>
      </c>
      <c r="F80" t="s">
        <v>567</v>
      </c>
      <c r="G80" t="s">
        <v>456</v>
      </c>
      <c r="H80" t="s">
        <v>102</v>
      </c>
      <c r="I80" s="77">
        <v>43447</v>
      </c>
      <c r="J80" s="77">
        <v>1550</v>
      </c>
      <c r="K80" s="77">
        <v>0</v>
      </c>
      <c r="L80" s="77">
        <v>673.42849999999999</v>
      </c>
      <c r="M80" s="78">
        <v>1.6000000000000001E-3</v>
      </c>
      <c r="N80" s="78">
        <v>4.3E-3</v>
      </c>
      <c r="O80" s="78">
        <v>1.6999999999999999E-3</v>
      </c>
    </row>
    <row r="81" spans="2:15">
      <c r="B81" t="s">
        <v>568</v>
      </c>
      <c r="C81" t="s">
        <v>569</v>
      </c>
      <c r="D81" t="s">
        <v>100</v>
      </c>
      <c r="E81" t="s">
        <v>123</v>
      </c>
      <c r="F81" t="s">
        <v>570</v>
      </c>
      <c r="G81" t="s">
        <v>456</v>
      </c>
      <c r="H81" t="s">
        <v>102</v>
      </c>
      <c r="I81" s="77">
        <v>31280</v>
      </c>
      <c r="J81" s="77">
        <v>925.3</v>
      </c>
      <c r="K81" s="77">
        <v>0</v>
      </c>
      <c r="L81" s="77">
        <v>289.43383999999998</v>
      </c>
      <c r="M81" s="78">
        <v>5.0000000000000001E-4</v>
      </c>
      <c r="N81" s="78">
        <v>1.9E-3</v>
      </c>
      <c r="O81" s="78">
        <v>6.9999999999999999E-4</v>
      </c>
    </row>
    <row r="82" spans="2:15">
      <c r="B82" t="s">
        <v>571</v>
      </c>
      <c r="C82" t="s">
        <v>572</v>
      </c>
      <c r="D82" t="s">
        <v>100</v>
      </c>
      <c r="E82" t="s">
        <v>123</v>
      </c>
      <c r="F82" t="s">
        <v>573</v>
      </c>
      <c r="G82" t="s">
        <v>376</v>
      </c>
      <c r="H82" t="s">
        <v>102</v>
      </c>
      <c r="I82" s="77">
        <v>45430</v>
      </c>
      <c r="J82" s="77">
        <v>984.6</v>
      </c>
      <c r="K82" s="77">
        <v>0</v>
      </c>
      <c r="L82" s="77">
        <v>447.30378000000002</v>
      </c>
      <c r="M82" s="78">
        <v>1E-3</v>
      </c>
      <c r="N82" s="78">
        <v>2.8999999999999998E-3</v>
      </c>
      <c r="O82" s="78">
        <v>1.1000000000000001E-3</v>
      </c>
    </row>
    <row r="83" spans="2:15">
      <c r="B83" t="s">
        <v>574</v>
      </c>
      <c r="C83" t="s">
        <v>575</v>
      </c>
      <c r="D83" t="s">
        <v>100</v>
      </c>
      <c r="E83" t="s">
        <v>123</v>
      </c>
      <c r="F83" t="s">
        <v>576</v>
      </c>
      <c r="G83" t="s">
        <v>271</v>
      </c>
      <c r="H83" t="s">
        <v>102</v>
      </c>
      <c r="I83" s="77">
        <v>65000</v>
      </c>
      <c r="J83" s="77">
        <v>1838</v>
      </c>
      <c r="K83" s="77">
        <v>0</v>
      </c>
      <c r="L83" s="77">
        <v>1194.7</v>
      </c>
      <c r="M83" s="78">
        <v>1.5E-3</v>
      </c>
      <c r="N83" s="78">
        <v>7.7000000000000002E-3</v>
      </c>
      <c r="O83" s="78">
        <v>3.0000000000000001E-3</v>
      </c>
    </row>
    <row r="84" spans="2:15">
      <c r="B84" t="s">
        <v>577</v>
      </c>
      <c r="C84" t="s">
        <v>578</v>
      </c>
      <c r="D84" t="s">
        <v>100</v>
      </c>
      <c r="E84" t="s">
        <v>123</v>
      </c>
      <c r="F84" t="s">
        <v>270</v>
      </c>
      <c r="G84" t="s">
        <v>271</v>
      </c>
      <c r="H84" t="s">
        <v>102</v>
      </c>
      <c r="I84" s="77">
        <v>32758</v>
      </c>
      <c r="J84" s="77">
        <v>2769</v>
      </c>
      <c r="K84" s="77">
        <v>0</v>
      </c>
      <c r="L84" s="77">
        <v>907.06902000000002</v>
      </c>
      <c r="M84" s="78">
        <v>5.9999999999999995E-4</v>
      </c>
      <c r="N84" s="78">
        <v>5.7999999999999996E-3</v>
      </c>
      <c r="O84" s="78">
        <v>2.3E-3</v>
      </c>
    </row>
    <row r="85" spans="2:15">
      <c r="B85" t="s">
        <v>579</v>
      </c>
      <c r="C85" t="s">
        <v>580</v>
      </c>
      <c r="D85" t="s">
        <v>100</v>
      </c>
      <c r="E85" t="s">
        <v>123</v>
      </c>
      <c r="F85" t="s">
        <v>581</v>
      </c>
      <c r="G85" t="s">
        <v>348</v>
      </c>
      <c r="H85" t="s">
        <v>102</v>
      </c>
      <c r="I85" s="77">
        <v>8000</v>
      </c>
      <c r="J85" s="77">
        <v>10210</v>
      </c>
      <c r="K85" s="77">
        <v>0</v>
      </c>
      <c r="L85" s="77">
        <v>816.8</v>
      </c>
      <c r="M85" s="78">
        <v>2E-3</v>
      </c>
      <c r="N85" s="78">
        <v>5.3E-3</v>
      </c>
      <c r="O85" s="78">
        <v>2E-3</v>
      </c>
    </row>
    <row r="86" spans="2:15">
      <c r="B86" t="s">
        <v>582</v>
      </c>
      <c r="C86" t="s">
        <v>583</v>
      </c>
      <c r="D86" t="s">
        <v>100</v>
      </c>
      <c r="E86" t="s">
        <v>123</v>
      </c>
      <c r="F86" t="s">
        <v>584</v>
      </c>
      <c r="G86" t="s">
        <v>348</v>
      </c>
      <c r="H86" t="s">
        <v>102</v>
      </c>
      <c r="I86" s="77">
        <v>1077120</v>
      </c>
      <c r="J86" s="77">
        <v>104.1</v>
      </c>
      <c r="K86" s="77">
        <v>0</v>
      </c>
      <c r="L86" s="77">
        <v>1121.2819199999999</v>
      </c>
      <c r="M86" s="78">
        <v>4.1999999999999997E-3</v>
      </c>
      <c r="N86" s="78">
        <v>7.1999999999999998E-3</v>
      </c>
      <c r="O86" s="78">
        <v>2.8E-3</v>
      </c>
    </row>
    <row r="87" spans="2:15">
      <c r="B87" t="s">
        <v>585</v>
      </c>
      <c r="C87" t="s">
        <v>586</v>
      </c>
      <c r="D87" t="s">
        <v>100</v>
      </c>
      <c r="E87" t="s">
        <v>123</v>
      </c>
      <c r="F87" t="s">
        <v>587</v>
      </c>
      <c r="G87" t="s">
        <v>588</v>
      </c>
      <c r="H87" t="s">
        <v>102</v>
      </c>
      <c r="I87" s="77">
        <v>104940.2</v>
      </c>
      <c r="J87" s="77">
        <v>474.7</v>
      </c>
      <c r="K87" s="77">
        <v>0</v>
      </c>
      <c r="L87" s="77">
        <v>498.1511294</v>
      </c>
      <c r="M87" s="78">
        <v>7.4000000000000003E-3</v>
      </c>
      <c r="N87" s="78">
        <v>3.2000000000000002E-3</v>
      </c>
      <c r="O87" s="78">
        <v>1.1999999999999999E-3</v>
      </c>
    </row>
    <row r="88" spans="2:15">
      <c r="B88" t="s">
        <v>589</v>
      </c>
      <c r="C88" t="s">
        <v>590</v>
      </c>
      <c r="D88" t="s">
        <v>100</v>
      </c>
      <c r="E88" t="s">
        <v>123</v>
      </c>
      <c r="F88" t="s">
        <v>591</v>
      </c>
      <c r="G88" t="s">
        <v>588</v>
      </c>
      <c r="H88" t="s">
        <v>102</v>
      </c>
      <c r="I88" s="77">
        <v>990000</v>
      </c>
      <c r="J88" s="77">
        <v>100.6</v>
      </c>
      <c r="K88" s="77">
        <v>0</v>
      </c>
      <c r="L88" s="77">
        <v>995.94</v>
      </c>
      <c r="M88" s="78">
        <v>2.8299999999999999E-2</v>
      </c>
      <c r="N88" s="78">
        <v>6.4000000000000003E-3</v>
      </c>
      <c r="O88" s="78">
        <v>2.5000000000000001E-3</v>
      </c>
    </row>
    <row r="89" spans="2:15">
      <c r="B89" t="s">
        <v>592</v>
      </c>
      <c r="C89" t="s">
        <v>593</v>
      </c>
      <c r="D89" t="s">
        <v>100</v>
      </c>
      <c r="E89" t="s">
        <v>123</v>
      </c>
      <c r="F89" t="s">
        <v>594</v>
      </c>
      <c r="G89" t="s">
        <v>588</v>
      </c>
      <c r="H89" t="s">
        <v>102</v>
      </c>
      <c r="I89" s="77">
        <v>50000</v>
      </c>
      <c r="J89" s="77">
        <v>892.3</v>
      </c>
      <c r="K89" s="77">
        <v>0</v>
      </c>
      <c r="L89" s="77">
        <v>446.15</v>
      </c>
      <c r="M89" s="78">
        <v>1.09E-2</v>
      </c>
      <c r="N89" s="78">
        <v>2.8999999999999998E-3</v>
      </c>
      <c r="O89" s="78">
        <v>1.1000000000000001E-3</v>
      </c>
    </row>
    <row r="90" spans="2:15">
      <c r="B90" t="s">
        <v>595</v>
      </c>
      <c r="C90" t="s">
        <v>596</v>
      </c>
      <c r="D90" t="s">
        <v>100</v>
      </c>
      <c r="E90" t="s">
        <v>123</v>
      </c>
      <c r="F90" t="s">
        <v>597</v>
      </c>
      <c r="G90" t="s">
        <v>598</v>
      </c>
      <c r="H90" t="s">
        <v>102</v>
      </c>
      <c r="I90" s="77">
        <v>84131</v>
      </c>
      <c r="J90" s="77">
        <v>454</v>
      </c>
      <c r="K90" s="77">
        <v>0</v>
      </c>
      <c r="L90" s="77">
        <v>381.95474000000002</v>
      </c>
      <c r="M90" s="78">
        <v>6.7999999999999996E-3</v>
      </c>
      <c r="N90" s="78">
        <v>2.5000000000000001E-3</v>
      </c>
      <c r="O90" s="78">
        <v>1E-3</v>
      </c>
    </row>
    <row r="91" spans="2:15">
      <c r="B91" t="s">
        <v>599</v>
      </c>
      <c r="C91" t="s">
        <v>600</v>
      </c>
      <c r="D91" t="s">
        <v>100</v>
      </c>
      <c r="E91" t="s">
        <v>123</v>
      </c>
      <c r="F91" t="s">
        <v>601</v>
      </c>
      <c r="G91" t="s">
        <v>324</v>
      </c>
      <c r="H91" t="s">
        <v>102</v>
      </c>
      <c r="I91" s="77">
        <v>1680</v>
      </c>
      <c r="J91" s="77">
        <v>36000</v>
      </c>
      <c r="K91" s="77">
        <v>0</v>
      </c>
      <c r="L91" s="77">
        <v>604.79999999999995</v>
      </c>
      <c r="M91" s="78">
        <v>1E-4</v>
      </c>
      <c r="N91" s="78">
        <v>3.8999999999999998E-3</v>
      </c>
      <c r="O91" s="78">
        <v>1.5E-3</v>
      </c>
    </row>
    <row r="92" spans="2:15">
      <c r="B92" t="s">
        <v>602</v>
      </c>
      <c r="C92" t="s">
        <v>603</v>
      </c>
      <c r="D92" t="s">
        <v>100</v>
      </c>
      <c r="E92" t="s">
        <v>123</v>
      </c>
      <c r="F92" t="s">
        <v>604</v>
      </c>
      <c r="G92" t="s">
        <v>324</v>
      </c>
      <c r="H92" t="s">
        <v>102</v>
      </c>
      <c r="I92" s="77">
        <v>88191</v>
      </c>
      <c r="J92" s="77">
        <v>1760</v>
      </c>
      <c r="K92" s="77">
        <v>0</v>
      </c>
      <c r="L92" s="77">
        <v>1552.1615999999999</v>
      </c>
      <c r="M92" s="78">
        <v>8.9999999999999998E-4</v>
      </c>
      <c r="N92" s="78">
        <v>0.01</v>
      </c>
      <c r="O92" s="78">
        <v>3.8999999999999998E-3</v>
      </c>
    </row>
    <row r="93" spans="2:15">
      <c r="B93" t="s">
        <v>605</v>
      </c>
      <c r="C93" t="s">
        <v>606</v>
      </c>
      <c r="D93" t="s">
        <v>100</v>
      </c>
      <c r="E93" t="s">
        <v>123</v>
      </c>
      <c r="F93" t="s">
        <v>607</v>
      </c>
      <c r="G93" t="s">
        <v>608</v>
      </c>
      <c r="H93" t="s">
        <v>102</v>
      </c>
      <c r="I93" s="77">
        <v>35000</v>
      </c>
      <c r="J93" s="77">
        <v>3160</v>
      </c>
      <c r="K93" s="77">
        <v>0</v>
      </c>
      <c r="L93" s="77">
        <v>1106</v>
      </c>
      <c r="M93" s="78">
        <v>1.1999999999999999E-3</v>
      </c>
      <c r="N93" s="78">
        <v>7.1000000000000004E-3</v>
      </c>
      <c r="O93" s="78">
        <v>2.8E-3</v>
      </c>
    </row>
    <row r="94" spans="2:15">
      <c r="B94" t="s">
        <v>609</v>
      </c>
      <c r="C94" t="s">
        <v>610</v>
      </c>
      <c r="D94" t="s">
        <v>100</v>
      </c>
      <c r="E94" t="s">
        <v>123</v>
      </c>
      <c r="F94" t="s">
        <v>611</v>
      </c>
      <c r="G94" t="s">
        <v>608</v>
      </c>
      <c r="H94" t="s">
        <v>102</v>
      </c>
      <c r="I94" s="77">
        <v>153540</v>
      </c>
      <c r="J94" s="77">
        <v>454</v>
      </c>
      <c r="K94" s="77">
        <v>0</v>
      </c>
      <c r="L94" s="77">
        <v>697.07159999999999</v>
      </c>
      <c r="M94" s="78">
        <v>1.5E-3</v>
      </c>
      <c r="N94" s="78">
        <v>4.4999999999999997E-3</v>
      </c>
      <c r="O94" s="78">
        <v>1.6999999999999999E-3</v>
      </c>
    </row>
    <row r="95" spans="2:15">
      <c r="B95" t="s">
        <v>612</v>
      </c>
      <c r="C95" t="s">
        <v>613</v>
      </c>
      <c r="D95" t="s">
        <v>100</v>
      </c>
      <c r="E95" t="s">
        <v>123</v>
      </c>
      <c r="F95" t="s">
        <v>614</v>
      </c>
      <c r="G95" t="s">
        <v>608</v>
      </c>
      <c r="H95" t="s">
        <v>102</v>
      </c>
      <c r="I95" s="77">
        <v>55000</v>
      </c>
      <c r="J95" s="77">
        <v>474.9</v>
      </c>
      <c r="K95" s="77">
        <v>0</v>
      </c>
      <c r="L95" s="77">
        <v>261.19499999999999</v>
      </c>
      <c r="M95" s="78">
        <v>2.0999999999999999E-3</v>
      </c>
      <c r="N95" s="78">
        <v>1.6999999999999999E-3</v>
      </c>
      <c r="O95" s="78">
        <v>6.9999999999999999E-4</v>
      </c>
    </row>
    <row r="96" spans="2:15">
      <c r="B96" t="s">
        <v>615</v>
      </c>
      <c r="C96" t="s">
        <v>616</v>
      </c>
      <c r="D96" t="s">
        <v>100</v>
      </c>
      <c r="E96" t="s">
        <v>123</v>
      </c>
      <c r="F96" t="s">
        <v>617</v>
      </c>
      <c r="G96" t="s">
        <v>474</v>
      </c>
      <c r="H96" t="s">
        <v>102</v>
      </c>
      <c r="I96" s="77">
        <v>242578</v>
      </c>
      <c r="J96" s="77">
        <v>538.9</v>
      </c>
      <c r="K96" s="77">
        <v>0</v>
      </c>
      <c r="L96" s="77">
        <v>1307.2528420000001</v>
      </c>
      <c r="M96" s="78">
        <v>1.6000000000000001E-3</v>
      </c>
      <c r="N96" s="78">
        <v>8.3999999999999995E-3</v>
      </c>
      <c r="O96" s="78">
        <v>3.3E-3</v>
      </c>
    </row>
    <row r="97" spans="2:15">
      <c r="B97" t="s">
        <v>618</v>
      </c>
      <c r="C97" t="s">
        <v>619</v>
      </c>
      <c r="D97" t="s">
        <v>100</v>
      </c>
      <c r="E97" t="s">
        <v>123</v>
      </c>
      <c r="F97" t="s">
        <v>620</v>
      </c>
      <c r="G97" t="s">
        <v>474</v>
      </c>
      <c r="H97" t="s">
        <v>102</v>
      </c>
      <c r="I97" s="77">
        <v>3475</v>
      </c>
      <c r="J97" s="77">
        <v>44430</v>
      </c>
      <c r="K97" s="77">
        <v>0</v>
      </c>
      <c r="L97" s="77">
        <v>1543.9425000000001</v>
      </c>
      <c r="M97" s="78">
        <v>2.8E-3</v>
      </c>
      <c r="N97" s="78">
        <v>9.9000000000000008E-3</v>
      </c>
      <c r="O97" s="78">
        <v>3.8E-3</v>
      </c>
    </row>
    <row r="98" spans="2:15">
      <c r="B98" t="s">
        <v>621</v>
      </c>
      <c r="C98" t="s">
        <v>622</v>
      </c>
      <c r="D98" t="s">
        <v>100</v>
      </c>
      <c r="E98" t="s">
        <v>123</v>
      </c>
      <c r="F98" t="s">
        <v>623</v>
      </c>
      <c r="G98" t="s">
        <v>474</v>
      </c>
      <c r="H98" t="s">
        <v>102</v>
      </c>
      <c r="I98" s="77">
        <v>19020</v>
      </c>
      <c r="J98" s="77">
        <v>2353</v>
      </c>
      <c r="K98" s="77">
        <v>0</v>
      </c>
      <c r="L98" s="77">
        <v>447.54059999999998</v>
      </c>
      <c r="M98" s="78">
        <v>1.2999999999999999E-3</v>
      </c>
      <c r="N98" s="78">
        <v>2.8999999999999998E-3</v>
      </c>
      <c r="O98" s="78">
        <v>1.1000000000000001E-3</v>
      </c>
    </row>
    <row r="99" spans="2:15">
      <c r="B99" t="s">
        <v>624</v>
      </c>
      <c r="C99" t="s">
        <v>625</v>
      </c>
      <c r="D99" t="s">
        <v>100</v>
      </c>
      <c r="E99" t="s">
        <v>123</v>
      </c>
      <c r="F99" t="s">
        <v>626</v>
      </c>
      <c r="G99" t="s">
        <v>484</v>
      </c>
      <c r="H99" t="s">
        <v>102</v>
      </c>
      <c r="I99" s="77">
        <v>43000</v>
      </c>
      <c r="J99" s="77">
        <v>2748</v>
      </c>
      <c r="K99" s="77">
        <v>0</v>
      </c>
      <c r="L99" s="77">
        <v>1181.6400000000001</v>
      </c>
      <c r="M99" s="78">
        <v>1.1999999999999999E-3</v>
      </c>
      <c r="N99" s="78">
        <v>7.6E-3</v>
      </c>
      <c r="O99" s="78">
        <v>2.8999999999999998E-3</v>
      </c>
    </row>
    <row r="100" spans="2:15">
      <c r="B100" t="s">
        <v>627</v>
      </c>
      <c r="C100" t="s">
        <v>628</v>
      </c>
      <c r="D100" t="s">
        <v>100</v>
      </c>
      <c r="E100" t="s">
        <v>123</v>
      </c>
      <c r="F100" t="s">
        <v>629</v>
      </c>
      <c r="G100" t="s">
        <v>484</v>
      </c>
      <c r="H100" t="s">
        <v>102</v>
      </c>
      <c r="I100" s="77">
        <v>5055</v>
      </c>
      <c r="J100" s="77">
        <v>6816</v>
      </c>
      <c r="K100" s="77">
        <v>0</v>
      </c>
      <c r="L100" s="77">
        <v>344.54880000000003</v>
      </c>
      <c r="M100" s="78">
        <v>5.9999999999999995E-4</v>
      </c>
      <c r="N100" s="78">
        <v>2.2000000000000001E-3</v>
      </c>
      <c r="O100" s="78">
        <v>8.9999999999999998E-4</v>
      </c>
    </row>
    <row r="101" spans="2:15">
      <c r="B101" t="s">
        <v>630</v>
      </c>
      <c r="C101" t="s">
        <v>631</v>
      </c>
      <c r="D101" t="s">
        <v>100</v>
      </c>
      <c r="E101" t="s">
        <v>123</v>
      </c>
      <c r="F101" t="s">
        <v>632</v>
      </c>
      <c r="G101" t="s">
        <v>488</v>
      </c>
      <c r="H101" t="s">
        <v>102</v>
      </c>
      <c r="I101" s="77">
        <v>1271</v>
      </c>
      <c r="J101" s="77">
        <v>20600</v>
      </c>
      <c r="K101" s="77">
        <v>0</v>
      </c>
      <c r="L101" s="77">
        <v>261.82600000000002</v>
      </c>
      <c r="M101" s="78">
        <v>0</v>
      </c>
      <c r="N101" s="78">
        <v>1.6999999999999999E-3</v>
      </c>
      <c r="O101" s="78">
        <v>6.9999999999999999E-4</v>
      </c>
    </row>
    <row r="102" spans="2:15">
      <c r="B102" t="s">
        <v>633</v>
      </c>
      <c r="C102" t="s">
        <v>634</v>
      </c>
      <c r="D102" t="s">
        <v>100</v>
      </c>
      <c r="E102" t="s">
        <v>123</v>
      </c>
      <c r="F102" t="s">
        <v>635</v>
      </c>
      <c r="G102" t="s">
        <v>319</v>
      </c>
      <c r="H102" t="s">
        <v>102</v>
      </c>
      <c r="I102" s="77">
        <v>134970</v>
      </c>
      <c r="J102" s="77">
        <v>861</v>
      </c>
      <c r="K102" s="77">
        <v>0</v>
      </c>
      <c r="L102" s="77">
        <v>1162.0916999999999</v>
      </c>
      <c r="M102" s="78">
        <v>1.1999999999999999E-3</v>
      </c>
      <c r="N102" s="78">
        <v>7.4999999999999997E-3</v>
      </c>
      <c r="O102" s="78">
        <v>2.8999999999999998E-3</v>
      </c>
    </row>
    <row r="103" spans="2:15">
      <c r="B103" t="s">
        <v>636</v>
      </c>
      <c r="C103" t="s">
        <v>637</v>
      </c>
      <c r="D103" t="s">
        <v>100</v>
      </c>
      <c r="E103" t="s">
        <v>123</v>
      </c>
      <c r="F103" t="s">
        <v>638</v>
      </c>
      <c r="G103" t="s">
        <v>319</v>
      </c>
      <c r="H103" t="s">
        <v>102</v>
      </c>
      <c r="I103" s="77">
        <v>554391</v>
      </c>
      <c r="J103" s="77">
        <v>756.6</v>
      </c>
      <c r="K103" s="77">
        <v>0</v>
      </c>
      <c r="L103" s="77">
        <v>4194.5223059999998</v>
      </c>
      <c r="M103" s="78">
        <v>3.8E-3</v>
      </c>
      <c r="N103" s="78">
        <v>2.7E-2</v>
      </c>
      <c r="O103" s="78">
        <v>1.04E-2</v>
      </c>
    </row>
    <row r="104" spans="2:15">
      <c r="B104" t="s">
        <v>639</v>
      </c>
      <c r="C104" t="s">
        <v>640</v>
      </c>
      <c r="D104" t="s">
        <v>100</v>
      </c>
      <c r="E104" t="s">
        <v>123</v>
      </c>
      <c r="F104" s="16"/>
      <c r="G104" t="s">
        <v>641</v>
      </c>
      <c r="H104" t="s">
        <v>102</v>
      </c>
      <c r="I104" s="77">
        <v>112792</v>
      </c>
      <c r="J104" s="77">
        <v>901.6</v>
      </c>
      <c r="K104" s="77">
        <v>0</v>
      </c>
      <c r="L104" s="77">
        <v>1016.932672</v>
      </c>
      <c r="M104" s="78">
        <v>1.1999999999999999E-3</v>
      </c>
      <c r="N104" s="78">
        <v>6.6E-3</v>
      </c>
      <c r="O104" s="78">
        <v>2.5000000000000001E-3</v>
      </c>
    </row>
    <row r="105" spans="2:15">
      <c r="B105" t="s">
        <v>642</v>
      </c>
      <c r="C105" t="s">
        <v>643</v>
      </c>
      <c r="D105" t="s">
        <v>100</v>
      </c>
      <c r="E105" t="s">
        <v>123</v>
      </c>
      <c r="F105" t="s">
        <v>644</v>
      </c>
      <c r="G105" t="s">
        <v>641</v>
      </c>
      <c r="H105" t="s">
        <v>102</v>
      </c>
      <c r="I105" s="77">
        <v>2000</v>
      </c>
      <c r="J105" s="77">
        <v>6877</v>
      </c>
      <c r="K105" s="77">
        <v>0</v>
      </c>
      <c r="L105" s="77">
        <v>137.54</v>
      </c>
      <c r="M105" s="78">
        <v>1E-3</v>
      </c>
      <c r="N105" s="78">
        <v>8.9999999999999998E-4</v>
      </c>
      <c r="O105" s="78">
        <v>2.9999999999999997E-4</v>
      </c>
    </row>
    <row r="106" spans="2:15">
      <c r="B106" t="s">
        <v>645</v>
      </c>
      <c r="C106" t="s">
        <v>646</v>
      </c>
      <c r="D106" t="s">
        <v>100</v>
      </c>
      <c r="E106" t="s">
        <v>123</v>
      </c>
      <c r="F106" t="s">
        <v>647</v>
      </c>
      <c r="G106" t="s">
        <v>648</v>
      </c>
      <c r="H106" t="s">
        <v>102</v>
      </c>
      <c r="I106" s="77">
        <v>91700</v>
      </c>
      <c r="J106" s="77">
        <v>330.1</v>
      </c>
      <c r="K106" s="77">
        <v>0</v>
      </c>
      <c r="L106" s="77">
        <v>302.70170000000002</v>
      </c>
      <c r="M106" s="78">
        <v>1.2999999999999999E-3</v>
      </c>
      <c r="N106" s="78">
        <v>2E-3</v>
      </c>
      <c r="O106" s="78">
        <v>8.0000000000000004E-4</v>
      </c>
    </row>
    <row r="107" spans="2:15">
      <c r="B107" t="s">
        <v>649</v>
      </c>
      <c r="C107" t="s">
        <v>650</v>
      </c>
      <c r="D107" t="s">
        <v>100</v>
      </c>
      <c r="E107" t="s">
        <v>123</v>
      </c>
      <c r="F107" t="s">
        <v>651</v>
      </c>
      <c r="G107" t="s">
        <v>648</v>
      </c>
      <c r="H107" t="s">
        <v>102</v>
      </c>
      <c r="I107" s="77">
        <v>59700</v>
      </c>
      <c r="J107" s="77">
        <v>1771</v>
      </c>
      <c r="K107" s="77">
        <v>0</v>
      </c>
      <c r="L107" s="77">
        <v>1057.287</v>
      </c>
      <c r="M107" s="78">
        <v>2.8E-3</v>
      </c>
      <c r="N107" s="78">
        <v>6.7999999999999996E-3</v>
      </c>
      <c r="O107" s="78">
        <v>2.5999999999999999E-3</v>
      </c>
    </row>
    <row r="108" spans="2:15">
      <c r="B108" t="s">
        <v>652</v>
      </c>
      <c r="C108" t="s">
        <v>653</v>
      </c>
      <c r="D108" t="s">
        <v>100</v>
      </c>
      <c r="E108" t="s">
        <v>123</v>
      </c>
      <c r="F108" t="s">
        <v>654</v>
      </c>
      <c r="G108" t="s">
        <v>648</v>
      </c>
      <c r="H108" t="s">
        <v>102</v>
      </c>
      <c r="I108" s="77">
        <v>16369</v>
      </c>
      <c r="J108" s="77">
        <v>1836</v>
      </c>
      <c r="K108" s="77">
        <v>0</v>
      </c>
      <c r="L108" s="77">
        <v>300.53483999999997</v>
      </c>
      <c r="M108" s="78">
        <v>2E-3</v>
      </c>
      <c r="N108" s="78">
        <v>1.9E-3</v>
      </c>
      <c r="O108" s="78">
        <v>6.9999999999999999E-4</v>
      </c>
    </row>
    <row r="109" spans="2:15">
      <c r="B109" t="s">
        <v>655</v>
      </c>
      <c r="C109" t="s">
        <v>656</v>
      </c>
      <c r="D109" t="s">
        <v>100</v>
      </c>
      <c r="E109" t="s">
        <v>123</v>
      </c>
      <c r="F109" t="s">
        <v>657</v>
      </c>
      <c r="G109" t="s">
        <v>433</v>
      </c>
      <c r="H109" t="s">
        <v>102</v>
      </c>
      <c r="I109" s="77">
        <v>70130</v>
      </c>
      <c r="J109" s="77">
        <v>1991</v>
      </c>
      <c r="K109" s="77">
        <v>0</v>
      </c>
      <c r="L109" s="77">
        <v>1396.2882999999999</v>
      </c>
      <c r="M109" s="78">
        <v>3.0000000000000001E-3</v>
      </c>
      <c r="N109" s="78">
        <v>8.9999999999999993E-3</v>
      </c>
      <c r="O109" s="78">
        <v>3.5000000000000001E-3</v>
      </c>
    </row>
    <row r="110" spans="2:15">
      <c r="B110" t="s">
        <v>658</v>
      </c>
      <c r="C110" t="s">
        <v>659</v>
      </c>
      <c r="D110" t="s">
        <v>100</v>
      </c>
      <c r="E110" t="s">
        <v>123</v>
      </c>
      <c r="F110" t="s">
        <v>660</v>
      </c>
      <c r="G110" t="s">
        <v>433</v>
      </c>
      <c r="H110" t="s">
        <v>102</v>
      </c>
      <c r="I110" s="77">
        <v>3900</v>
      </c>
      <c r="J110" s="77">
        <v>1112</v>
      </c>
      <c r="K110" s="77">
        <v>0</v>
      </c>
      <c r="L110" s="77">
        <v>43.368000000000002</v>
      </c>
      <c r="M110" s="78">
        <v>0</v>
      </c>
      <c r="N110" s="78">
        <v>2.9999999999999997E-4</v>
      </c>
      <c r="O110" s="78">
        <v>1E-4</v>
      </c>
    </row>
    <row r="111" spans="2:15">
      <c r="B111" t="s">
        <v>661</v>
      </c>
      <c r="C111" t="s">
        <v>662</v>
      </c>
      <c r="D111" t="s">
        <v>100</v>
      </c>
      <c r="E111" t="s">
        <v>123</v>
      </c>
      <c r="F111" t="s">
        <v>663</v>
      </c>
      <c r="G111" t="s">
        <v>328</v>
      </c>
      <c r="H111" t="s">
        <v>102</v>
      </c>
      <c r="I111" s="77">
        <v>94442.19</v>
      </c>
      <c r="J111" s="77">
        <v>383.3</v>
      </c>
      <c r="K111" s="77">
        <v>0</v>
      </c>
      <c r="L111" s="77">
        <v>361.99691426999999</v>
      </c>
      <c r="M111" s="78">
        <v>8.9999999999999998E-4</v>
      </c>
      <c r="N111" s="78">
        <v>2.3E-3</v>
      </c>
      <c r="O111" s="78">
        <v>8.9999999999999998E-4</v>
      </c>
    </row>
    <row r="112" spans="2:15">
      <c r="B112" t="s">
        <v>664</v>
      </c>
      <c r="C112" t="s">
        <v>665</v>
      </c>
      <c r="D112" t="s">
        <v>100</v>
      </c>
      <c r="E112" t="s">
        <v>123</v>
      </c>
      <c r="F112" t="s">
        <v>666</v>
      </c>
      <c r="G112" t="s">
        <v>538</v>
      </c>
      <c r="H112" t="s">
        <v>102</v>
      </c>
      <c r="I112" s="77">
        <v>37359</v>
      </c>
      <c r="J112" s="77">
        <v>4385</v>
      </c>
      <c r="K112" s="77">
        <v>0</v>
      </c>
      <c r="L112" s="77">
        <v>1638.1921500000001</v>
      </c>
      <c r="M112" s="78">
        <v>2.2000000000000001E-3</v>
      </c>
      <c r="N112" s="78">
        <v>1.06E-2</v>
      </c>
      <c r="O112" s="78">
        <v>4.1000000000000003E-3</v>
      </c>
    </row>
    <row r="113" spans="2:15">
      <c r="B113" t="s">
        <v>667</v>
      </c>
      <c r="C113" t="s">
        <v>668</v>
      </c>
      <c r="D113" t="s">
        <v>100</v>
      </c>
      <c r="E113" t="s">
        <v>123</v>
      </c>
      <c r="F113" t="s">
        <v>669</v>
      </c>
      <c r="G113" t="s">
        <v>538</v>
      </c>
      <c r="H113" t="s">
        <v>102</v>
      </c>
      <c r="I113" s="77">
        <v>24000</v>
      </c>
      <c r="J113" s="77">
        <v>1951</v>
      </c>
      <c r="K113" s="77">
        <v>0</v>
      </c>
      <c r="L113" s="77">
        <v>468.24</v>
      </c>
      <c r="M113" s="78">
        <v>1.1000000000000001E-3</v>
      </c>
      <c r="N113" s="78">
        <v>3.0000000000000001E-3</v>
      </c>
      <c r="O113" s="78">
        <v>1.1999999999999999E-3</v>
      </c>
    </row>
    <row r="114" spans="2:15">
      <c r="B114" t="s">
        <v>670</v>
      </c>
      <c r="C114" t="s">
        <v>671</v>
      </c>
      <c r="D114" t="s">
        <v>100</v>
      </c>
      <c r="E114" t="s">
        <v>123</v>
      </c>
      <c r="F114" t="s">
        <v>672</v>
      </c>
      <c r="G114" t="s">
        <v>538</v>
      </c>
      <c r="H114" t="s">
        <v>102</v>
      </c>
      <c r="I114" s="77">
        <v>66734</v>
      </c>
      <c r="J114" s="77">
        <v>410.5</v>
      </c>
      <c r="K114" s="77">
        <v>0</v>
      </c>
      <c r="L114" s="77">
        <v>273.94306999999998</v>
      </c>
      <c r="M114" s="78">
        <v>8.0000000000000004E-4</v>
      </c>
      <c r="N114" s="78">
        <v>1.8E-3</v>
      </c>
      <c r="O114" s="78">
        <v>6.9999999999999999E-4</v>
      </c>
    </row>
    <row r="115" spans="2:15">
      <c r="B115" t="s">
        <v>673</v>
      </c>
      <c r="C115" t="s">
        <v>674</v>
      </c>
      <c r="D115" t="s">
        <v>100</v>
      </c>
      <c r="E115" t="s">
        <v>123</v>
      </c>
      <c r="F115" t="s">
        <v>675</v>
      </c>
      <c r="G115" t="s">
        <v>538</v>
      </c>
      <c r="H115" t="s">
        <v>102</v>
      </c>
      <c r="I115" s="77">
        <v>57139</v>
      </c>
      <c r="J115" s="77">
        <v>1893</v>
      </c>
      <c r="K115" s="77">
        <v>0</v>
      </c>
      <c r="L115" s="77">
        <v>1081.6412700000001</v>
      </c>
      <c r="M115" s="78">
        <v>5.8999999999999999E-3</v>
      </c>
      <c r="N115" s="78">
        <v>7.0000000000000001E-3</v>
      </c>
      <c r="O115" s="78">
        <v>2.7000000000000001E-3</v>
      </c>
    </row>
    <row r="116" spans="2:15">
      <c r="B116" t="s">
        <v>676</v>
      </c>
      <c r="C116" t="s">
        <v>677</v>
      </c>
      <c r="D116" t="s">
        <v>100</v>
      </c>
      <c r="E116" t="s">
        <v>123</v>
      </c>
      <c r="F116" t="s">
        <v>678</v>
      </c>
      <c r="G116" t="s">
        <v>542</v>
      </c>
      <c r="H116" t="s">
        <v>102</v>
      </c>
      <c r="I116" s="77">
        <v>585400</v>
      </c>
      <c r="J116" s="77">
        <v>283</v>
      </c>
      <c r="K116" s="77">
        <v>0</v>
      </c>
      <c r="L116" s="77">
        <v>1656.682</v>
      </c>
      <c r="M116" s="78">
        <v>4.8999999999999998E-3</v>
      </c>
      <c r="N116" s="78">
        <v>1.0699999999999999E-2</v>
      </c>
      <c r="O116" s="78">
        <v>4.1000000000000003E-3</v>
      </c>
    </row>
    <row r="117" spans="2:15">
      <c r="B117" t="s">
        <v>679</v>
      </c>
      <c r="C117" t="s">
        <v>680</v>
      </c>
      <c r="D117" t="s">
        <v>100</v>
      </c>
      <c r="E117" t="s">
        <v>123</v>
      </c>
      <c r="F117" t="s">
        <v>681</v>
      </c>
      <c r="G117" t="s">
        <v>129</v>
      </c>
      <c r="H117" t="s">
        <v>102</v>
      </c>
      <c r="I117" s="77">
        <v>12750</v>
      </c>
      <c r="J117" s="77">
        <v>1371</v>
      </c>
      <c r="K117" s="77">
        <v>0</v>
      </c>
      <c r="L117" s="77">
        <v>174.80250000000001</v>
      </c>
      <c r="M117" s="78">
        <v>1.1000000000000001E-3</v>
      </c>
      <c r="N117" s="78">
        <v>1.1000000000000001E-3</v>
      </c>
      <c r="O117" s="78">
        <v>4.0000000000000002E-4</v>
      </c>
    </row>
    <row r="118" spans="2:15">
      <c r="B118" t="s">
        <v>682</v>
      </c>
      <c r="C118" t="s">
        <v>683</v>
      </c>
      <c r="D118" t="s">
        <v>100</v>
      </c>
      <c r="E118" t="s">
        <v>123</v>
      </c>
      <c r="F118" t="s">
        <v>684</v>
      </c>
      <c r="G118" t="s">
        <v>129</v>
      </c>
      <c r="H118" t="s">
        <v>102</v>
      </c>
      <c r="I118" s="77">
        <v>30000</v>
      </c>
      <c r="J118" s="77">
        <v>550</v>
      </c>
      <c r="K118" s="77">
        <v>0</v>
      </c>
      <c r="L118" s="77">
        <v>165</v>
      </c>
      <c r="M118" s="78">
        <v>2.3999999999999998E-3</v>
      </c>
      <c r="N118" s="78">
        <v>1.1000000000000001E-3</v>
      </c>
      <c r="O118" s="78">
        <v>4.0000000000000002E-4</v>
      </c>
    </row>
    <row r="119" spans="2:15">
      <c r="B119" t="s">
        <v>685</v>
      </c>
      <c r="C119" t="s">
        <v>686</v>
      </c>
      <c r="D119" t="s">
        <v>100</v>
      </c>
      <c r="E119" t="s">
        <v>123</v>
      </c>
      <c r="F119" t="s">
        <v>687</v>
      </c>
      <c r="G119" t="s">
        <v>129</v>
      </c>
      <c r="H119" t="s">
        <v>102</v>
      </c>
      <c r="I119" s="77">
        <v>62830</v>
      </c>
      <c r="J119" s="77">
        <v>564.9</v>
      </c>
      <c r="K119" s="77">
        <v>0</v>
      </c>
      <c r="L119" s="77">
        <v>354.92667</v>
      </c>
      <c r="M119" s="78">
        <v>3.7000000000000002E-3</v>
      </c>
      <c r="N119" s="78">
        <v>2.3E-3</v>
      </c>
      <c r="O119" s="78">
        <v>8.9999999999999998E-4</v>
      </c>
    </row>
    <row r="120" spans="2:15">
      <c r="B120" t="s">
        <v>688</v>
      </c>
      <c r="C120" t="s">
        <v>689</v>
      </c>
      <c r="D120" t="s">
        <v>100</v>
      </c>
      <c r="E120" t="s">
        <v>123</v>
      </c>
      <c r="F120" t="s">
        <v>690</v>
      </c>
      <c r="G120" t="s">
        <v>129</v>
      </c>
      <c r="H120" t="s">
        <v>102</v>
      </c>
      <c r="I120" s="77">
        <v>24220</v>
      </c>
      <c r="J120" s="77">
        <v>1159</v>
      </c>
      <c r="K120" s="77">
        <v>0</v>
      </c>
      <c r="L120" s="77">
        <v>280.70979999999997</v>
      </c>
      <c r="M120" s="78">
        <v>1.1000000000000001E-3</v>
      </c>
      <c r="N120" s="78">
        <v>1.8E-3</v>
      </c>
      <c r="O120" s="78">
        <v>6.9999999999999999E-4</v>
      </c>
    </row>
    <row r="121" spans="2:15">
      <c r="B121" t="s">
        <v>691</v>
      </c>
      <c r="C121" t="s">
        <v>692</v>
      </c>
      <c r="D121" t="s">
        <v>100</v>
      </c>
      <c r="E121" t="s">
        <v>123</v>
      </c>
      <c r="F121" t="s">
        <v>693</v>
      </c>
      <c r="G121" t="s">
        <v>129</v>
      </c>
      <c r="H121" t="s">
        <v>102</v>
      </c>
      <c r="I121" s="77">
        <v>55300</v>
      </c>
      <c r="J121" s="77">
        <v>1281</v>
      </c>
      <c r="K121" s="77">
        <v>0</v>
      </c>
      <c r="L121" s="77">
        <v>708.39300000000003</v>
      </c>
      <c r="M121" s="78">
        <v>2.8999999999999998E-3</v>
      </c>
      <c r="N121" s="78">
        <v>4.5999999999999999E-3</v>
      </c>
      <c r="O121" s="78">
        <v>1.8E-3</v>
      </c>
    </row>
    <row r="122" spans="2:15">
      <c r="B122" t="s">
        <v>694</v>
      </c>
      <c r="C122" t="s">
        <v>695</v>
      </c>
      <c r="D122" t="s">
        <v>100</v>
      </c>
      <c r="E122" t="s">
        <v>123</v>
      </c>
      <c r="F122" t="s">
        <v>696</v>
      </c>
      <c r="G122" t="s">
        <v>129</v>
      </c>
      <c r="H122" t="s">
        <v>102</v>
      </c>
      <c r="I122" s="77">
        <v>59300</v>
      </c>
      <c r="J122" s="77">
        <v>2190</v>
      </c>
      <c r="K122" s="77">
        <v>0</v>
      </c>
      <c r="L122" s="77">
        <v>1298.67</v>
      </c>
      <c r="M122" s="78">
        <v>5.1999999999999998E-3</v>
      </c>
      <c r="N122" s="78">
        <v>8.3999999999999995E-3</v>
      </c>
      <c r="O122" s="78">
        <v>3.2000000000000002E-3</v>
      </c>
    </row>
    <row r="123" spans="2:15">
      <c r="B123" t="s">
        <v>697</v>
      </c>
      <c r="C123" t="s">
        <v>698</v>
      </c>
      <c r="D123" t="s">
        <v>100</v>
      </c>
      <c r="E123" t="s">
        <v>123</v>
      </c>
      <c r="F123" t="s">
        <v>699</v>
      </c>
      <c r="G123" t="s">
        <v>129</v>
      </c>
      <c r="H123" t="s">
        <v>102</v>
      </c>
      <c r="I123" s="77">
        <v>129700</v>
      </c>
      <c r="J123" s="77">
        <v>663.9</v>
      </c>
      <c r="K123" s="77">
        <v>0</v>
      </c>
      <c r="L123" s="77">
        <v>861.07830000000001</v>
      </c>
      <c r="M123" s="78">
        <v>4.1999999999999997E-3</v>
      </c>
      <c r="N123" s="78">
        <v>5.4999999999999997E-3</v>
      </c>
      <c r="O123" s="78">
        <v>2.0999999999999999E-3</v>
      </c>
    </row>
    <row r="124" spans="2:15">
      <c r="B124" t="s">
        <v>700</v>
      </c>
      <c r="C124" t="s">
        <v>701</v>
      </c>
      <c r="D124" t="s">
        <v>100</v>
      </c>
      <c r="E124" t="s">
        <v>123</v>
      </c>
      <c r="F124" t="s">
        <v>702</v>
      </c>
      <c r="G124" t="s">
        <v>129</v>
      </c>
      <c r="H124" t="s">
        <v>102</v>
      </c>
      <c r="I124" s="77">
        <v>6681</v>
      </c>
      <c r="J124" s="77">
        <v>3514</v>
      </c>
      <c r="K124" s="77">
        <v>0</v>
      </c>
      <c r="L124" s="77">
        <v>234.77034</v>
      </c>
      <c r="M124" s="78">
        <v>2.3999999999999998E-3</v>
      </c>
      <c r="N124" s="78">
        <v>1.5E-3</v>
      </c>
      <c r="O124" s="78">
        <v>5.9999999999999995E-4</v>
      </c>
    </row>
    <row r="125" spans="2:15">
      <c r="B125" t="s">
        <v>703</v>
      </c>
      <c r="C125" t="s">
        <v>704</v>
      </c>
      <c r="D125" t="s">
        <v>100</v>
      </c>
      <c r="E125" t="s">
        <v>123</v>
      </c>
      <c r="F125" t="s">
        <v>705</v>
      </c>
      <c r="G125" t="s">
        <v>129</v>
      </c>
      <c r="H125" t="s">
        <v>102</v>
      </c>
      <c r="I125" s="77">
        <v>15300</v>
      </c>
      <c r="J125" s="77">
        <v>1919</v>
      </c>
      <c r="K125" s="77">
        <v>0</v>
      </c>
      <c r="L125" s="77">
        <v>293.60700000000003</v>
      </c>
      <c r="M125" s="78">
        <v>2.3999999999999998E-3</v>
      </c>
      <c r="N125" s="78">
        <v>1.9E-3</v>
      </c>
      <c r="O125" s="78">
        <v>6.9999999999999999E-4</v>
      </c>
    </row>
    <row r="126" spans="2:15">
      <c r="B126" t="s">
        <v>706</v>
      </c>
      <c r="C126" t="s">
        <v>707</v>
      </c>
      <c r="D126" t="s">
        <v>100</v>
      </c>
      <c r="E126" t="s">
        <v>123</v>
      </c>
      <c r="F126" t="s">
        <v>708</v>
      </c>
      <c r="G126" t="s">
        <v>129</v>
      </c>
      <c r="H126" t="s">
        <v>102</v>
      </c>
      <c r="I126" s="77">
        <v>8602</v>
      </c>
      <c r="J126" s="77">
        <v>817.2</v>
      </c>
      <c r="K126" s="77">
        <v>0</v>
      </c>
      <c r="L126" s="77">
        <v>70.295544000000007</v>
      </c>
      <c r="M126" s="78">
        <v>1.2999999999999999E-3</v>
      </c>
      <c r="N126" s="78">
        <v>5.0000000000000001E-4</v>
      </c>
      <c r="O126" s="78">
        <v>2.0000000000000001E-4</v>
      </c>
    </row>
    <row r="127" spans="2:15">
      <c r="B127" s="79" t="s">
        <v>709</v>
      </c>
      <c r="E127" s="16"/>
      <c r="F127" s="16"/>
      <c r="G127" s="16"/>
      <c r="I127" s="81">
        <v>0</v>
      </c>
      <c r="K127" s="81">
        <v>0</v>
      </c>
      <c r="L127" s="81">
        <v>0</v>
      </c>
      <c r="N127" s="80">
        <v>0</v>
      </c>
      <c r="O127" s="80">
        <v>0</v>
      </c>
    </row>
    <row r="128" spans="2:15">
      <c r="B128" t="s">
        <v>223</v>
      </c>
      <c r="C128" t="s">
        <v>223</v>
      </c>
      <c r="E128" s="16"/>
      <c r="F128" s="16"/>
      <c r="G128" t="s">
        <v>223</v>
      </c>
      <c r="H128" t="s">
        <v>223</v>
      </c>
      <c r="I128" s="77">
        <v>0</v>
      </c>
      <c r="J128" s="77">
        <v>0</v>
      </c>
      <c r="L128" s="77">
        <v>0</v>
      </c>
      <c r="M128" s="78">
        <v>0</v>
      </c>
      <c r="N128" s="78">
        <v>0</v>
      </c>
      <c r="O128" s="78">
        <v>0</v>
      </c>
    </row>
    <row r="129" spans="2:15">
      <c r="B129" s="79" t="s">
        <v>228</v>
      </c>
      <c r="E129" s="16"/>
      <c r="F129" s="16"/>
      <c r="G129" s="16"/>
      <c r="I129" s="81">
        <v>350864.28</v>
      </c>
      <c r="K129" s="81">
        <v>6.1222700000000003</v>
      </c>
      <c r="L129" s="81">
        <v>24128.042736325999</v>
      </c>
      <c r="N129" s="80">
        <v>0.1555</v>
      </c>
      <c r="O129" s="80">
        <v>6.0100000000000001E-2</v>
      </c>
    </row>
    <row r="130" spans="2:15">
      <c r="B130" s="79" t="s">
        <v>262</v>
      </c>
      <c r="E130" s="16"/>
      <c r="F130" s="16"/>
      <c r="G130" s="16"/>
      <c r="I130" s="81">
        <v>131797.29999999999</v>
      </c>
      <c r="K130" s="81">
        <v>0</v>
      </c>
      <c r="L130" s="81">
        <v>8878.6327496699996</v>
      </c>
      <c r="N130" s="80">
        <v>5.7200000000000001E-2</v>
      </c>
      <c r="O130" s="80">
        <v>2.2100000000000002E-2</v>
      </c>
    </row>
    <row r="131" spans="2:15">
      <c r="B131" t="s">
        <v>710</v>
      </c>
      <c r="C131" t="s">
        <v>711</v>
      </c>
      <c r="D131" t="s">
        <v>712</v>
      </c>
      <c r="E131" t="s">
        <v>363</v>
      </c>
      <c r="F131" t="s">
        <v>713</v>
      </c>
      <c r="G131" t="s">
        <v>714</v>
      </c>
      <c r="H131" t="s">
        <v>106</v>
      </c>
      <c r="I131" s="77">
        <v>17150</v>
      </c>
      <c r="J131" s="77">
        <v>942</v>
      </c>
      <c r="K131" s="77">
        <v>0</v>
      </c>
      <c r="L131" s="77">
        <v>502.42982999999998</v>
      </c>
      <c r="M131" s="78">
        <v>2.9999999999999997E-4</v>
      </c>
      <c r="N131" s="78">
        <v>3.2000000000000002E-3</v>
      </c>
      <c r="O131" s="78">
        <v>1.2999999999999999E-3</v>
      </c>
    </row>
    <row r="132" spans="2:15">
      <c r="B132" t="s">
        <v>715</v>
      </c>
      <c r="C132" t="s">
        <v>716</v>
      </c>
      <c r="D132" t="s">
        <v>712</v>
      </c>
      <c r="E132" t="s">
        <v>363</v>
      </c>
      <c r="F132" t="s">
        <v>717</v>
      </c>
      <c r="G132" t="s">
        <v>718</v>
      </c>
      <c r="H132" t="s">
        <v>106</v>
      </c>
      <c r="I132" s="77">
        <v>36</v>
      </c>
      <c r="J132" s="77">
        <v>1903</v>
      </c>
      <c r="K132" s="77">
        <v>0</v>
      </c>
      <c r="L132" s="77">
        <v>2.1305988</v>
      </c>
      <c r="M132" s="78">
        <v>0</v>
      </c>
      <c r="N132" s="78">
        <v>0</v>
      </c>
      <c r="O132" s="78">
        <v>0</v>
      </c>
    </row>
    <row r="133" spans="2:15">
      <c r="B133" t="s">
        <v>719</v>
      </c>
      <c r="C133" t="s">
        <v>720</v>
      </c>
      <c r="D133" t="s">
        <v>712</v>
      </c>
      <c r="E133" t="s">
        <v>363</v>
      </c>
      <c r="F133" t="s">
        <v>721</v>
      </c>
      <c r="G133" t="s">
        <v>722</v>
      </c>
      <c r="H133" t="s">
        <v>106</v>
      </c>
      <c r="I133" s="77">
        <v>3971.3</v>
      </c>
      <c r="J133" s="77">
        <v>534</v>
      </c>
      <c r="K133" s="77">
        <v>0</v>
      </c>
      <c r="L133" s="77">
        <v>65.952967619999995</v>
      </c>
      <c r="M133" s="78">
        <v>2.9999999999999997E-4</v>
      </c>
      <c r="N133" s="78">
        <v>4.0000000000000002E-4</v>
      </c>
      <c r="O133" s="78">
        <v>2.0000000000000001E-4</v>
      </c>
    </row>
    <row r="134" spans="2:15">
      <c r="B134" t="s">
        <v>723</v>
      </c>
      <c r="C134" t="s">
        <v>724</v>
      </c>
      <c r="D134" t="s">
        <v>123</v>
      </c>
      <c r="E134" t="s">
        <v>363</v>
      </c>
      <c r="F134" t="s">
        <v>725</v>
      </c>
      <c r="G134" t="s">
        <v>726</v>
      </c>
      <c r="H134" t="s">
        <v>200</v>
      </c>
      <c r="I134" s="77">
        <v>46115</v>
      </c>
      <c r="J134" s="77">
        <v>1910</v>
      </c>
      <c r="K134" s="77">
        <v>0</v>
      </c>
      <c r="L134" s="77">
        <v>2998.67168425</v>
      </c>
      <c r="M134" s="78">
        <v>3.2000000000000002E-3</v>
      </c>
      <c r="N134" s="78">
        <v>1.9300000000000001E-2</v>
      </c>
      <c r="O134" s="78">
        <v>7.4999999999999997E-3</v>
      </c>
    </row>
    <row r="135" spans="2:15">
      <c r="B135" t="s">
        <v>727</v>
      </c>
      <c r="C135" t="s">
        <v>728</v>
      </c>
      <c r="D135" t="s">
        <v>729</v>
      </c>
      <c r="E135" t="s">
        <v>363</v>
      </c>
      <c r="F135" t="s">
        <v>730</v>
      </c>
      <c r="G135" t="s">
        <v>731</v>
      </c>
      <c r="H135" t="s">
        <v>106</v>
      </c>
      <c r="I135" s="77">
        <v>2800</v>
      </c>
      <c r="J135" s="77">
        <v>15225</v>
      </c>
      <c r="K135" s="77">
        <v>0</v>
      </c>
      <c r="L135" s="77">
        <v>1325.7929999999999</v>
      </c>
      <c r="M135" s="78">
        <v>1E-4</v>
      </c>
      <c r="N135" s="78">
        <v>8.5000000000000006E-3</v>
      </c>
      <c r="O135" s="78">
        <v>3.3E-3</v>
      </c>
    </row>
    <row r="136" spans="2:15">
      <c r="B136" t="s">
        <v>732</v>
      </c>
      <c r="C136" t="s">
        <v>733</v>
      </c>
      <c r="D136" t="s">
        <v>729</v>
      </c>
      <c r="E136" t="s">
        <v>363</v>
      </c>
      <c r="F136" t="s">
        <v>734</v>
      </c>
      <c r="G136" t="s">
        <v>735</v>
      </c>
      <c r="H136" t="s">
        <v>106</v>
      </c>
      <c r="I136" s="77">
        <v>39000</v>
      </c>
      <c r="J136" s="77">
        <v>83.17</v>
      </c>
      <c r="K136" s="77">
        <v>0</v>
      </c>
      <c r="L136" s="77">
        <v>100.876893</v>
      </c>
      <c r="M136" s="78">
        <v>8.9999999999999998E-4</v>
      </c>
      <c r="N136" s="78">
        <v>5.9999999999999995E-4</v>
      </c>
      <c r="O136" s="78">
        <v>2.9999999999999997E-4</v>
      </c>
    </row>
    <row r="137" spans="2:15">
      <c r="B137" t="s">
        <v>736</v>
      </c>
      <c r="C137" t="s">
        <v>737</v>
      </c>
      <c r="D137" t="s">
        <v>729</v>
      </c>
      <c r="E137" t="s">
        <v>363</v>
      </c>
      <c r="F137" t="s">
        <v>738</v>
      </c>
      <c r="G137" t="s">
        <v>365</v>
      </c>
      <c r="H137" t="s">
        <v>106</v>
      </c>
      <c r="I137" s="77">
        <v>1500</v>
      </c>
      <c r="J137" s="77">
        <v>5011</v>
      </c>
      <c r="K137" s="77">
        <v>0</v>
      </c>
      <c r="L137" s="77">
        <v>233.76315</v>
      </c>
      <c r="M137" s="78">
        <v>0</v>
      </c>
      <c r="N137" s="78">
        <v>1.5E-3</v>
      </c>
      <c r="O137" s="78">
        <v>5.9999999999999995E-4</v>
      </c>
    </row>
    <row r="138" spans="2:15">
      <c r="B138" t="s">
        <v>739</v>
      </c>
      <c r="C138" t="s">
        <v>740</v>
      </c>
      <c r="D138" t="s">
        <v>729</v>
      </c>
      <c r="E138" t="s">
        <v>363</v>
      </c>
      <c r="F138" t="s">
        <v>741</v>
      </c>
      <c r="G138" t="s">
        <v>742</v>
      </c>
      <c r="H138" t="s">
        <v>106</v>
      </c>
      <c r="I138" s="77">
        <v>800</v>
      </c>
      <c r="J138" s="77">
        <v>55676</v>
      </c>
      <c r="K138" s="77">
        <v>0</v>
      </c>
      <c r="L138" s="77">
        <v>1385.2188799999999</v>
      </c>
      <c r="M138" s="78">
        <v>0</v>
      </c>
      <c r="N138" s="78">
        <v>8.8999999999999999E-3</v>
      </c>
      <c r="O138" s="78">
        <v>3.3999999999999998E-3</v>
      </c>
    </row>
    <row r="139" spans="2:15">
      <c r="B139" t="s">
        <v>743</v>
      </c>
      <c r="C139" t="s">
        <v>744</v>
      </c>
      <c r="D139" t="s">
        <v>712</v>
      </c>
      <c r="E139" t="s">
        <v>363</v>
      </c>
      <c r="F139" t="s">
        <v>745</v>
      </c>
      <c r="G139" t="s">
        <v>742</v>
      </c>
      <c r="H139" t="s">
        <v>106</v>
      </c>
      <c r="I139" s="77">
        <v>15000</v>
      </c>
      <c r="J139" s="77">
        <v>1791</v>
      </c>
      <c r="K139" s="77">
        <v>0</v>
      </c>
      <c r="L139" s="77">
        <v>835.50149999999996</v>
      </c>
      <c r="M139" s="78">
        <v>2.0000000000000001E-4</v>
      </c>
      <c r="N139" s="78">
        <v>5.4000000000000003E-3</v>
      </c>
      <c r="O139" s="78">
        <v>2.0999999999999999E-3</v>
      </c>
    </row>
    <row r="140" spans="2:15">
      <c r="B140" t="s">
        <v>746</v>
      </c>
      <c r="C140" t="s">
        <v>747</v>
      </c>
      <c r="D140" t="s">
        <v>729</v>
      </c>
      <c r="E140" t="s">
        <v>363</v>
      </c>
      <c r="F140" s="16"/>
      <c r="G140" t="s">
        <v>742</v>
      </c>
      <c r="H140" t="s">
        <v>106</v>
      </c>
      <c r="I140" s="77">
        <v>4000</v>
      </c>
      <c r="J140" s="77">
        <v>5886</v>
      </c>
      <c r="K140" s="77">
        <v>0</v>
      </c>
      <c r="L140" s="77">
        <v>732.21839999999997</v>
      </c>
      <c r="M140" s="78">
        <v>0</v>
      </c>
      <c r="N140" s="78">
        <v>4.7000000000000002E-3</v>
      </c>
      <c r="O140" s="78">
        <v>1.8E-3</v>
      </c>
    </row>
    <row r="141" spans="2:15">
      <c r="B141" t="s">
        <v>748</v>
      </c>
      <c r="C141" t="s">
        <v>749</v>
      </c>
      <c r="D141" t="s">
        <v>123</v>
      </c>
      <c r="E141" t="s">
        <v>363</v>
      </c>
      <c r="F141" t="s">
        <v>750</v>
      </c>
      <c r="G141" t="s">
        <v>751</v>
      </c>
      <c r="H141" t="s">
        <v>106</v>
      </c>
      <c r="I141" s="77">
        <v>445</v>
      </c>
      <c r="J141" s="77">
        <v>800</v>
      </c>
      <c r="K141" s="77">
        <v>0</v>
      </c>
      <c r="L141" s="77">
        <v>11.0716</v>
      </c>
      <c r="M141" s="78">
        <v>1E-4</v>
      </c>
      <c r="N141" s="78">
        <v>1E-4</v>
      </c>
      <c r="O141" s="78">
        <v>0</v>
      </c>
    </row>
    <row r="142" spans="2:15">
      <c r="B142" t="s">
        <v>752</v>
      </c>
      <c r="C142" t="s">
        <v>753</v>
      </c>
      <c r="D142" t="s">
        <v>729</v>
      </c>
      <c r="E142" t="s">
        <v>363</v>
      </c>
      <c r="F142" t="s">
        <v>754</v>
      </c>
      <c r="G142" t="s">
        <v>751</v>
      </c>
      <c r="H142" t="s">
        <v>106</v>
      </c>
      <c r="I142" s="77">
        <v>780</v>
      </c>
      <c r="J142" s="77">
        <v>28057</v>
      </c>
      <c r="K142" s="77">
        <v>0</v>
      </c>
      <c r="L142" s="77">
        <v>680.60670600000003</v>
      </c>
      <c r="M142" s="78">
        <v>0</v>
      </c>
      <c r="N142" s="78">
        <v>4.4000000000000003E-3</v>
      </c>
      <c r="O142" s="78">
        <v>1.6999999999999999E-3</v>
      </c>
    </row>
    <row r="143" spans="2:15">
      <c r="B143" t="s">
        <v>755</v>
      </c>
      <c r="C143" t="s">
        <v>756</v>
      </c>
      <c r="D143" t="s">
        <v>712</v>
      </c>
      <c r="E143" t="s">
        <v>363</v>
      </c>
      <c r="F143" t="s">
        <v>757</v>
      </c>
      <c r="G143" t="s">
        <v>751</v>
      </c>
      <c r="H143" t="s">
        <v>106</v>
      </c>
      <c r="I143" s="77">
        <v>200</v>
      </c>
      <c r="J143" s="77">
        <v>707</v>
      </c>
      <c r="K143" s="77">
        <v>0</v>
      </c>
      <c r="L143" s="77">
        <v>4.3975400000000002</v>
      </c>
      <c r="M143" s="78">
        <v>0</v>
      </c>
      <c r="N143" s="78">
        <v>0</v>
      </c>
      <c r="O143" s="78">
        <v>0</v>
      </c>
    </row>
    <row r="144" spans="2:15">
      <c r="B144" s="79" t="s">
        <v>263</v>
      </c>
      <c r="E144" s="16"/>
      <c r="F144" s="16"/>
      <c r="G144" s="16"/>
      <c r="I144" s="81">
        <v>219066.98</v>
      </c>
      <c r="K144" s="81">
        <v>6.1222700000000003</v>
      </c>
      <c r="L144" s="81">
        <v>15249.409986655999</v>
      </c>
      <c r="N144" s="80">
        <v>9.8299999999999998E-2</v>
      </c>
      <c r="O144" s="80">
        <v>3.7999999999999999E-2</v>
      </c>
    </row>
    <row r="145" spans="2:15">
      <c r="B145" t="s">
        <v>758</v>
      </c>
      <c r="C145" t="s">
        <v>759</v>
      </c>
      <c r="D145" t="s">
        <v>712</v>
      </c>
      <c r="E145" t="s">
        <v>363</v>
      </c>
      <c r="F145" t="s">
        <v>760</v>
      </c>
      <c r="G145" t="s">
        <v>761</v>
      </c>
      <c r="H145" t="s">
        <v>106</v>
      </c>
      <c r="I145" s="77">
        <v>500</v>
      </c>
      <c r="J145" s="77">
        <v>56600</v>
      </c>
      <c r="K145" s="77">
        <v>0</v>
      </c>
      <c r="L145" s="77">
        <v>880.13</v>
      </c>
      <c r="M145" s="78">
        <v>0</v>
      </c>
      <c r="N145" s="78">
        <v>5.7000000000000002E-3</v>
      </c>
      <c r="O145" s="78">
        <v>2.2000000000000001E-3</v>
      </c>
    </row>
    <row r="146" spans="2:15">
      <c r="B146" t="s">
        <v>762</v>
      </c>
      <c r="C146" t="s">
        <v>763</v>
      </c>
      <c r="D146" t="s">
        <v>712</v>
      </c>
      <c r="E146" t="s">
        <v>363</v>
      </c>
      <c r="F146" s="16"/>
      <c r="G146" t="s">
        <v>764</v>
      </c>
      <c r="H146" t="s">
        <v>106</v>
      </c>
      <c r="I146" s="77">
        <v>3500</v>
      </c>
      <c r="J146" s="77">
        <v>3430</v>
      </c>
      <c r="K146" s="77">
        <v>0</v>
      </c>
      <c r="L146" s="77">
        <v>373.35550000000001</v>
      </c>
      <c r="M146" s="78">
        <v>0</v>
      </c>
      <c r="N146" s="78">
        <v>2.3999999999999998E-3</v>
      </c>
      <c r="O146" s="78">
        <v>8.9999999999999998E-4</v>
      </c>
    </row>
    <row r="147" spans="2:15">
      <c r="B147" t="s">
        <v>765</v>
      </c>
      <c r="C147" t="s">
        <v>766</v>
      </c>
      <c r="D147" t="s">
        <v>123</v>
      </c>
      <c r="E147" t="s">
        <v>363</v>
      </c>
      <c r="F147" t="s">
        <v>767</v>
      </c>
      <c r="G147" t="s">
        <v>764</v>
      </c>
      <c r="H147" t="s">
        <v>110</v>
      </c>
      <c r="I147" s="77">
        <v>6750</v>
      </c>
      <c r="J147" s="77">
        <v>3816</v>
      </c>
      <c r="K147" s="77">
        <v>0</v>
      </c>
      <c r="L147" s="77">
        <v>906.65584200000001</v>
      </c>
      <c r="M147" s="78">
        <v>1E-4</v>
      </c>
      <c r="N147" s="78">
        <v>5.7999999999999996E-3</v>
      </c>
      <c r="O147" s="78">
        <v>2.3E-3</v>
      </c>
    </row>
    <row r="148" spans="2:15">
      <c r="B148" t="s">
        <v>768</v>
      </c>
      <c r="C148" t="s">
        <v>769</v>
      </c>
      <c r="D148" t="s">
        <v>123</v>
      </c>
      <c r="E148" t="s">
        <v>363</v>
      </c>
      <c r="F148" t="s">
        <v>770</v>
      </c>
      <c r="G148" t="s">
        <v>764</v>
      </c>
      <c r="H148" t="s">
        <v>201</v>
      </c>
      <c r="I148" s="77">
        <v>900</v>
      </c>
      <c r="J148" s="77">
        <v>83520</v>
      </c>
      <c r="K148" s="77">
        <v>0</v>
      </c>
      <c r="L148" s="77">
        <v>355.694976</v>
      </c>
      <c r="M148" s="78">
        <v>0</v>
      </c>
      <c r="N148" s="78">
        <v>2.3E-3</v>
      </c>
      <c r="O148" s="78">
        <v>8.9999999999999998E-4</v>
      </c>
    </row>
    <row r="149" spans="2:15">
      <c r="B149" t="s">
        <v>771</v>
      </c>
      <c r="C149" t="s">
        <v>772</v>
      </c>
      <c r="D149" t="s">
        <v>123</v>
      </c>
      <c r="E149" t="s">
        <v>363</v>
      </c>
      <c r="F149" t="s">
        <v>773</v>
      </c>
      <c r="G149" t="s">
        <v>764</v>
      </c>
      <c r="H149" t="s">
        <v>110</v>
      </c>
      <c r="I149" s="77">
        <v>6000</v>
      </c>
      <c r="J149" s="77">
        <v>3572</v>
      </c>
      <c r="K149" s="77">
        <v>0</v>
      </c>
      <c r="L149" s="77">
        <v>754.38496799999996</v>
      </c>
      <c r="M149" s="78">
        <v>0</v>
      </c>
      <c r="N149" s="78">
        <v>4.8999999999999998E-3</v>
      </c>
      <c r="O149" s="78">
        <v>1.9E-3</v>
      </c>
    </row>
    <row r="150" spans="2:15">
      <c r="B150" t="s">
        <v>774</v>
      </c>
      <c r="C150" t="s">
        <v>772</v>
      </c>
      <c r="D150" t="s">
        <v>123</v>
      </c>
      <c r="E150" t="s">
        <v>363</v>
      </c>
      <c r="F150" t="s">
        <v>773</v>
      </c>
      <c r="G150" t="s">
        <v>764</v>
      </c>
      <c r="H150" t="s">
        <v>110</v>
      </c>
      <c r="I150" s="77">
        <v>6000</v>
      </c>
      <c r="J150" s="77">
        <v>3572</v>
      </c>
      <c r="K150" s="77">
        <v>0</v>
      </c>
      <c r="L150" s="77">
        <v>754.38496799999996</v>
      </c>
      <c r="M150" s="78">
        <v>0</v>
      </c>
      <c r="N150" s="78">
        <v>4.8999999999999998E-3</v>
      </c>
      <c r="O150" s="78">
        <v>1.9E-3</v>
      </c>
    </row>
    <row r="151" spans="2:15">
      <c r="B151" t="s">
        <v>775</v>
      </c>
      <c r="C151" t="s">
        <v>776</v>
      </c>
      <c r="D151" t="s">
        <v>712</v>
      </c>
      <c r="E151" t="s">
        <v>363</v>
      </c>
      <c r="F151" t="s">
        <v>777</v>
      </c>
      <c r="G151" t="s">
        <v>726</v>
      </c>
      <c r="H151" t="s">
        <v>106</v>
      </c>
      <c r="I151" s="77">
        <v>18400</v>
      </c>
      <c r="J151" s="77">
        <v>1297</v>
      </c>
      <c r="K151" s="77">
        <v>0</v>
      </c>
      <c r="L151" s="77">
        <v>742.19528000000003</v>
      </c>
      <c r="M151" s="78">
        <v>1.1000000000000001E-3</v>
      </c>
      <c r="N151" s="78">
        <v>4.7999999999999996E-3</v>
      </c>
      <c r="O151" s="78">
        <v>1.8E-3</v>
      </c>
    </row>
    <row r="152" spans="2:15">
      <c r="B152" t="s">
        <v>778</v>
      </c>
      <c r="C152" t="s">
        <v>779</v>
      </c>
      <c r="D152" t="s">
        <v>729</v>
      </c>
      <c r="E152" t="s">
        <v>363</v>
      </c>
      <c r="F152" t="s">
        <v>780</v>
      </c>
      <c r="G152" t="s">
        <v>735</v>
      </c>
      <c r="H152" t="s">
        <v>106</v>
      </c>
      <c r="I152" s="77">
        <v>7499.98</v>
      </c>
      <c r="J152" s="77">
        <v>5825</v>
      </c>
      <c r="K152" s="77">
        <v>0</v>
      </c>
      <c r="L152" s="77">
        <v>1358.67762685</v>
      </c>
      <c r="M152" s="78">
        <v>0</v>
      </c>
      <c r="N152" s="78">
        <v>8.8000000000000005E-3</v>
      </c>
      <c r="O152" s="78">
        <v>3.3999999999999998E-3</v>
      </c>
    </row>
    <row r="153" spans="2:15">
      <c r="B153" t="s">
        <v>781</v>
      </c>
      <c r="C153" t="s">
        <v>782</v>
      </c>
      <c r="D153" t="s">
        <v>729</v>
      </c>
      <c r="E153" t="s">
        <v>363</v>
      </c>
      <c r="F153" t="s">
        <v>783</v>
      </c>
      <c r="G153" t="s">
        <v>735</v>
      </c>
      <c r="H153" t="s">
        <v>106</v>
      </c>
      <c r="I153" s="77">
        <v>10200</v>
      </c>
      <c r="J153" s="77">
        <v>5905</v>
      </c>
      <c r="K153" s="77">
        <v>0</v>
      </c>
      <c r="L153" s="77">
        <v>1873.1840999999999</v>
      </c>
      <c r="M153" s="78">
        <v>0</v>
      </c>
      <c r="N153" s="78">
        <v>1.21E-2</v>
      </c>
      <c r="O153" s="78">
        <v>4.7000000000000002E-3</v>
      </c>
    </row>
    <row r="154" spans="2:15">
      <c r="B154" t="s">
        <v>784</v>
      </c>
      <c r="C154" t="s">
        <v>785</v>
      </c>
      <c r="D154" t="s">
        <v>729</v>
      </c>
      <c r="E154" t="s">
        <v>363</v>
      </c>
      <c r="F154" t="s">
        <v>786</v>
      </c>
      <c r="G154" t="s">
        <v>365</v>
      </c>
      <c r="H154" t="s">
        <v>106</v>
      </c>
      <c r="I154" s="77">
        <v>900</v>
      </c>
      <c r="J154" s="77">
        <v>13540</v>
      </c>
      <c r="K154" s="77">
        <v>0</v>
      </c>
      <c r="L154" s="77">
        <v>378.9846</v>
      </c>
      <c r="M154" s="78">
        <v>0</v>
      </c>
      <c r="N154" s="78">
        <v>2.3999999999999998E-3</v>
      </c>
      <c r="O154" s="78">
        <v>8.9999999999999998E-4</v>
      </c>
    </row>
    <row r="155" spans="2:15">
      <c r="B155" t="s">
        <v>787</v>
      </c>
      <c r="C155" t="s">
        <v>788</v>
      </c>
      <c r="D155" t="s">
        <v>712</v>
      </c>
      <c r="E155" t="s">
        <v>363</v>
      </c>
      <c r="F155" t="s">
        <v>789</v>
      </c>
      <c r="G155" t="s">
        <v>365</v>
      </c>
      <c r="H155" t="s">
        <v>106</v>
      </c>
      <c r="I155" s="77">
        <v>3000</v>
      </c>
      <c r="J155" s="77">
        <v>5010</v>
      </c>
      <c r="K155" s="77">
        <v>0</v>
      </c>
      <c r="L155" s="77">
        <v>467.43299999999999</v>
      </c>
      <c r="M155" s="78">
        <v>0</v>
      </c>
      <c r="N155" s="78">
        <v>3.0000000000000001E-3</v>
      </c>
      <c r="O155" s="78">
        <v>1.1999999999999999E-3</v>
      </c>
    </row>
    <row r="156" spans="2:15">
      <c r="B156" t="s">
        <v>790</v>
      </c>
      <c r="C156" t="s">
        <v>791</v>
      </c>
      <c r="D156" t="s">
        <v>792</v>
      </c>
      <c r="E156" t="s">
        <v>363</v>
      </c>
      <c r="F156" t="s">
        <v>793</v>
      </c>
      <c r="G156" t="s">
        <v>794</v>
      </c>
      <c r="H156" t="s">
        <v>110</v>
      </c>
      <c r="I156" s="77">
        <v>69400</v>
      </c>
      <c r="J156" s="77">
        <v>532</v>
      </c>
      <c r="K156" s="77">
        <v>0</v>
      </c>
      <c r="L156" s="77">
        <v>1299.5752391999999</v>
      </c>
      <c r="M156" s="78">
        <v>0</v>
      </c>
      <c r="N156" s="78">
        <v>8.3999999999999995E-3</v>
      </c>
      <c r="O156" s="78">
        <v>3.2000000000000002E-3</v>
      </c>
    </row>
    <row r="157" spans="2:15">
      <c r="B157" t="s">
        <v>795</v>
      </c>
      <c r="C157" t="s">
        <v>796</v>
      </c>
      <c r="D157" t="s">
        <v>729</v>
      </c>
      <c r="E157" t="s">
        <v>363</v>
      </c>
      <c r="F157" t="s">
        <v>797</v>
      </c>
      <c r="G157" t="s">
        <v>794</v>
      </c>
      <c r="H157" t="s">
        <v>106</v>
      </c>
      <c r="I157" s="77">
        <v>1500</v>
      </c>
      <c r="J157" s="77">
        <v>11518</v>
      </c>
      <c r="K157" s="77">
        <v>3.42767</v>
      </c>
      <c r="L157" s="77">
        <v>540.74237000000005</v>
      </c>
      <c r="M157" s="78">
        <v>0</v>
      </c>
      <c r="N157" s="78">
        <v>3.5000000000000001E-3</v>
      </c>
      <c r="O157" s="78">
        <v>1.2999999999999999E-3</v>
      </c>
    </row>
    <row r="158" spans="2:15">
      <c r="B158" t="s">
        <v>798</v>
      </c>
      <c r="C158" t="s">
        <v>799</v>
      </c>
      <c r="D158" t="s">
        <v>800</v>
      </c>
      <c r="E158" t="s">
        <v>363</v>
      </c>
      <c r="F158" t="s">
        <v>801</v>
      </c>
      <c r="G158" t="s">
        <v>794</v>
      </c>
      <c r="H158" t="s">
        <v>113</v>
      </c>
      <c r="I158" s="77">
        <v>3343</v>
      </c>
      <c r="J158" s="77">
        <v>1432</v>
      </c>
      <c r="K158" s="77">
        <v>0</v>
      </c>
      <c r="L158" s="77">
        <v>201.209794456</v>
      </c>
      <c r="M158" s="78">
        <v>1E-4</v>
      </c>
      <c r="N158" s="78">
        <v>1.2999999999999999E-3</v>
      </c>
      <c r="O158" s="78">
        <v>5.0000000000000001E-4</v>
      </c>
    </row>
    <row r="159" spans="2:15">
      <c r="B159" t="s">
        <v>802</v>
      </c>
      <c r="C159" t="s">
        <v>803</v>
      </c>
      <c r="D159" t="s">
        <v>123</v>
      </c>
      <c r="E159" t="s">
        <v>363</v>
      </c>
      <c r="F159" t="s">
        <v>804</v>
      </c>
      <c r="G159" t="s">
        <v>794</v>
      </c>
      <c r="H159" t="s">
        <v>106</v>
      </c>
      <c r="I159" s="77">
        <v>41559</v>
      </c>
      <c r="J159" s="77">
        <v>83.5</v>
      </c>
      <c r="K159" s="77">
        <v>0</v>
      </c>
      <c r="L159" s="77">
        <v>107.92248915</v>
      </c>
      <c r="M159" s="78">
        <v>0</v>
      </c>
      <c r="N159" s="78">
        <v>6.9999999999999999E-4</v>
      </c>
      <c r="O159" s="78">
        <v>2.9999999999999997E-4</v>
      </c>
    </row>
    <row r="160" spans="2:15">
      <c r="B160" t="s">
        <v>805</v>
      </c>
      <c r="C160" t="s">
        <v>806</v>
      </c>
      <c r="D160" t="s">
        <v>123</v>
      </c>
      <c r="E160" t="s">
        <v>363</v>
      </c>
      <c r="F160" s="16"/>
      <c r="G160" t="s">
        <v>807</v>
      </c>
      <c r="H160" t="s">
        <v>110</v>
      </c>
      <c r="I160" s="77">
        <v>3000</v>
      </c>
      <c r="J160" s="77">
        <v>1260</v>
      </c>
      <c r="K160" s="77">
        <v>0</v>
      </c>
      <c r="L160" s="77">
        <v>133.05222000000001</v>
      </c>
      <c r="M160" s="78">
        <v>0</v>
      </c>
      <c r="N160" s="78">
        <v>8.9999999999999998E-4</v>
      </c>
      <c r="O160" s="78">
        <v>2.9999999999999997E-4</v>
      </c>
    </row>
    <row r="161" spans="2:15">
      <c r="B161" t="s">
        <v>808</v>
      </c>
      <c r="C161" t="s">
        <v>809</v>
      </c>
      <c r="D161" t="s">
        <v>123</v>
      </c>
      <c r="E161" t="s">
        <v>363</v>
      </c>
      <c r="F161" t="s">
        <v>810</v>
      </c>
      <c r="G161" t="s">
        <v>811</v>
      </c>
      <c r="H161" t="s">
        <v>110</v>
      </c>
      <c r="I161" s="77">
        <v>1415</v>
      </c>
      <c r="J161" s="77">
        <v>21520</v>
      </c>
      <c r="K161" s="77">
        <v>0</v>
      </c>
      <c r="L161" s="77">
        <v>1071.8377092000001</v>
      </c>
      <c r="M161" s="78">
        <v>0</v>
      </c>
      <c r="N161" s="78">
        <v>6.8999999999999999E-3</v>
      </c>
      <c r="O161" s="78">
        <v>2.7000000000000001E-3</v>
      </c>
    </row>
    <row r="162" spans="2:15">
      <c r="B162" t="s">
        <v>812</v>
      </c>
      <c r="C162" t="s">
        <v>813</v>
      </c>
      <c r="D162" t="s">
        <v>729</v>
      </c>
      <c r="E162" t="s">
        <v>363</v>
      </c>
      <c r="F162" t="s">
        <v>814</v>
      </c>
      <c r="G162" t="s">
        <v>811</v>
      </c>
      <c r="H162" t="s">
        <v>106</v>
      </c>
      <c r="I162" s="77">
        <v>2800</v>
      </c>
      <c r="J162" s="77">
        <v>12031</v>
      </c>
      <c r="K162" s="77">
        <v>2.6945999999999999</v>
      </c>
      <c r="L162" s="77">
        <v>1050.3540800000001</v>
      </c>
      <c r="M162" s="78">
        <v>0</v>
      </c>
      <c r="N162" s="78">
        <v>6.7999999999999996E-3</v>
      </c>
      <c r="O162" s="78">
        <v>2.5999999999999999E-3</v>
      </c>
    </row>
    <row r="163" spans="2:15">
      <c r="B163" t="s">
        <v>815</v>
      </c>
      <c r="C163" t="s">
        <v>816</v>
      </c>
      <c r="D163" t="s">
        <v>712</v>
      </c>
      <c r="E163" t="s">
        <v>363</v>
      </c>
      <c r="F163" t="s">
        <v>817</v>
      </c>
      <c r="G163" t="s">
        <v>742</v>
      </c>
      <c r="H163" t="s">
        <v>106</v>
      </c>
      <c r="I163" s="77">
        <v>500</v>
      </c>
      <c r="J163" s="77">
        <v>15231</v>
      </c>
      <c r="K163" s="77">
        <v>0</v>
      </c>
      <c r="L163" s="77">
        <v>236.84205</v>
      </c>
      <c r="M163" s="78">
        <v>0</v>
      </c>
      <c r="N163" s="78">
        <v>1.5E-3</v>
      </c>
      <c r="O163" s="78">
        <v>5.9999999999999995E-4</v>
      </c>
    </row>
    <row r="164" spans="2:15">
      <c r="B164" t="s">
        <v>818</v>
      </c>
      <c r="C164" t="s">
        <v>819</v>
      </c>
      <c r="D164" t="s">
        <v>712</v>
      </c>
      <c r="E164" t="s">
        <v>123</v>
      </c>
      <c r="F164" t="s">
        <v>820</v>
      </c>
      <c r="G164" t="s">
        <v>742</v>
      </c>
      <c r="H164" t="s">
        <v>106</v>
      </c>
      <c r="I164" s="77">
        <v>12000</v>
      </c>
      <c r="J164" s="77">
        <v>2115</v>
      </c>
      <c r="K164" s="77">
        <v>0</v>
      </c>
      <c r="L164" s="77">
        <v>789.31799999999998</v>
      </c>
      <c r="M164" s="78">
        <v>1E-4</v>
      </c>
      <c r="N164" s="78">
        <v>5.1000000000000004E-3</v>
      </c>
      <c r="O164" s="78">
        <v>2E-3</v>
      </c>
    </row>
    <row r="165" spans="2:15">
      <c r="B165" t="s">
        <v>821</v>
      </c>
      <c r="C165" t="s">
        <v>822</v>
      </c>
      <c r="D165" t="s">
        <v>123</v>
      </c>
      <c r="E165" t="s">
        <v>363</v>
      </c>
      <c r="F165" t="s">
        <v>823</v>
      </c>
      <c r="G165" t="s">
        <v>751</v>
      </c>
      <c r="H165" t="s">
        <v>110</v>
      </c>
      <c r="I165" s="77">
        <v>2000</v>
      </c>
      <c r="J165" s="77">
        <v>5964</v>
      </c>
      <c r="K165" s="77">
        <v>0</v>
      </c>
      <c r="L165" s="77">
        <v>419.85367200000002</v>
      </c>
      <c r="M165" s="78">
        <v>0</v>
      </c>
      <c r="N165" s="78">
        <v>2.7000000000000001E-3</v>
      </c>
      <c r="O165" s="78">
        <v>1E-3</v>
      </c>
    </row>
    <row r="166" spans="2:15">
      <c r="B166" t="s">
        <v>824</v>
      </c>
      <c r="C166" t="s">
        <v>825</v>
      </c>
      <c r="D166" t="s">
        <v>712</v>
      </c>
      <c r="E166" t="s">
        <v>363</v>
      </c>
      <c r="F166" t="s">
        <v>826</v>
      </c>
      <c r="G166" t="s">
        <v>827</v>
      </c>
      <c r="H166" t="s">
        <v>106</v>
      </c>
      <c r="I166" s="77">
        <v>900</v>
      </c>
      <c r="J166" s="77">
        <v>4716</v>
      </c>
      <c r="K166" s="77">
        <v>0</v>
      </c>
      <c r="L166" s="77">
        <v>132.00084000000001</v>
      </c>
      <c r="M166" s="78">
        <v>0</v>
      </c>
      <c r="N166" s="78">
        <v>8.9999999999999998E-4</v>
      </c>
      <c r="O166" s="78">
        <v>2.9999999999999997E-4</v>
      </c>
    </row>
    <row r="167" spans="2:15">
      <c r="B167" t="s">
        <v>828</v>
      </c>
      <c r="C167" t="s">
        <v>829</v>
      </c>
      <c r="D167" t="s">
        <v>123</v>
      </c>
      <c r="E167" t="s">
        <v>363</v>
      </c>
      <c r="F167" t="s">
        <v>830</v>
      </c>
      <c r="G167" t="s">
        <v>831</v>
      </c>
      <c r="H167" t="s">
        <v>110</v>
      </c>
      <c r="I167" s="77">
        <v>17000</v>
      </c>
      <c r="J167" s="77">
        <v>704.6</v>
      </c>
      <c r="K167" s="77">
        <v>0</v>
      </c>
      <c r="L167" s="77">
        <v>421.62066179999999</v>
      </c>
      <c r="M167" s="78">
        <v>0</v>
      </c>
      <c r="N167" s="78">
        <v>2.7000000000000001E-3</v>
      </c>
      <c r="O167" s="78">
        <v>1E-3</v>
      </c>
    </row>
    <row r="168" spans="2:15">
      <c r="B168" t="s">
        <v>230</v>
      </c>
      <c r="E168" s="16"/>
      <c r="F168" s="16"/>
      <c r="G168" s="16"/>
    </row>
    <row r="169" spans="2:15">
      <c r="B169" t="s">
        <v>256</v>
      </c>
      <c r="E169" s="16"/>
      <c r="F169" s="16"/>
      <c r="G169" s="16"/>
    </row>
    <row r="170" spans="2:15">
      <c r="B170" t="s">
        <v>257</v>
      </c>
      <c r="E170" s="16"/>
      <c r="F170" s="16"/>
      <c r="G170" s="16"/>
    </row>
    <row r="171" spans="2:15">
      <c r="B171" t="s">
        <v>258</v>
      </c>
      <c r="E171" s="16"/>
      <c r="F171" s="16"/>
      <c r="G171" s="16"/>
    </row>
    <row r="172" spans="2:15">
      <c r="B172" t="s">
        <v>259</v>
      </c>
      <c r="E172" s="16"/>
      <c r="F172" s="16"/>
      <c r="G172" s="16"/>
    </row>
    <row r="173" spans="2:15">
      <c r="E173" s="16"/>
      <c r="F173" s="16"/>
      <c r="G173" s="16"/>
    </row>
    <row r="174" spans="2:15">
      <c r="E174" s="16"/>
      <c r="F174" s="16"/>
      <c r="G174" s="16"/>
    </row>
    <row r="175" spans="2:15">
      <c r="E175" s="16"/>
      <c r="F175" s="16"/>
      <c r="G175" s="16"/>
    </row>
    <row r="176" spans="2:15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autoFilter ref="A11:BJ172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</row>
    <row r="6" spans="2:63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BK6" s="19"/>
    </row>
    <row r="7" spans="2:63" ht="26.25" customHeight="1">
      <c r="B7" s="99" t="s">
        <v>194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46751.61</v>
      </c>
      <c r="I11" s="7"/>
      <c r="J11" s="75">
        <v>0</v>
      </c>
      <c r="K11" s="75">
        <v>2215.8580082039998</v>
      </c>
      <c r="L11" s="7"/>
      <c r="M11" s="76">
        <v>1</v>
      </c>
      <c r="N11" s="76">
        <v>5.4999999999999997E-3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0</v>
      </c>
      <c r="J12" s="81">
        <v>0</v>
      </c>
      <c r="K12" s="81">
        <v>0</v>
      </c>
      <c r="M12" s="80">
        <v>0</v>
      </c>
      <c r="N12" s="80">
        <v>0</v>
      </c>
    </row>
    <row r="13" spans="2:63">
      <c r="B13" s="79" t="s">
        <v>832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833</v>
      </c>
      <c r="D15" s="16"/>
      <c r="E15" s="16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834</v>
      </c>
      <c r="D17" s="16"/>
      <c r="E17" s="16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835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360</v>
      </c>
      <c r="D21" s="16"/>
      <c r="E21" s="1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223</v>
      </c>
      <c r="C22" t="s">
        <v>223</v>
      </c>
      <c r="D22" s="16"/>
      <c r="E22" s="16"/>
      <c r="F22" t="s">
        <v>223</v>
      </c>
      <c r="G22" t="s">
        <v>223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836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223</v>
      </c>
      <c r="C24" t="s">
        <v>223</v>
      </c>
      <c r="D24" s="16"/>
      <c r="E24" s="16"/>
      <c r="F24" t="s">
        <v>223</v>
      </c>
      <c r="G24" t="s">
        <v>223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228</v>
      </c>
      <c r="D25" s="16"/>
      <c r="E25" s="16"/>
      <c r="F25" s="16"/>
      <c r="G25" s="16"/>
      <c r="H25" s="81">
        <v>46751.61</v>
      </c>
      <c r="J25" s="81">
        <v>0</v>
      </c>
      <c r="K25" s="81">
        <v>2215.8580082039998</v>
      </c>
      <c r="M25" s="80">
        <v>1</v>
      </c>
      <c r="N25" s="80">
        <v>5.4999999999999997E-3</v>
      </c>
    </row>
    <row r="26" spans="2:14">
      <c r="B26" s="79" t="s">
        <v>837</v>
      </c>
      <c r="D26" s="16"/>
      <c r="E26" s="16"/>
      <c r="F26" s="16"/>
      <c r="G26" s="16"/>
      <c r="H26" s="81">
        <v>46751.61</v>
      </c>
      <c r="J26" s="81">
        <v>0</v>
      </c>
      <c r="K26" s="81">
        <v>2215.8580082039998</v>
      </c>
      <c r="M26" s="80">
        <v>1</v>
      </c>
      <c r="N26" s="80">
        <v>5.4999999999999997E-3</v>
      </c>
    </row>
    <row r="27" spans="2:14">
      <c r="B27" t="s">
        <v>838</v>
      </c>
      <c r="C27" t="s">
        <v>839</v>
      </c>
      <c r="D27" t="s">
        <v>840</v>
      </c>
      <c r="E27" t="s">
        <v>841</v>
      </c>
      <c r="F27" t="s">
        <v>842</v>
      </c>
      <c r="G27" t="s">
        <v>106</v>
      </c>
      <c r="H27" s="77">
        <v>46751.61</v>
      </c>
      <c r="I27" s="77">
        <v>1524</v>
      </c>
      <c r="J27" s="77">
        <v>0</v>
      </c>
      <c r="K27" s="77">
        <v>2215.8580082039998</v>
      </c>
      <c r="L27" s="78">
        <v>0</v>
      </c>
      <c r="M27" s="78">
        <v>1</v>
      </c>
      <c r="N27" s="78">
        <v>5.4999999999999997E-3</v>
      </c>
    </row>
    <row r="28" spans="2:14">
      <c r="B28" s="79" t="s">
        <v>843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223</v>
      </c>
      <c r="C29" t="s">
        <v>223</v>
      </c>
      <c r="D29" s="16"/>
      <c r="E29" s="16"/>
      <c r="F29" t="s">
        <v>223</v>
      </c>
      <c r="G29" t="s">
        <v>223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360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223</v>
      </c>
      <c r="C31" t="s">
        <v>223</v>
      </c>
      <c r="D31" s="16"/>
      <c r="E31" s="16"/>
      <c r="F31" t="s">
        <v>223</v>
      </c>
      <c r="G31" t="s">
        <v>223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836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223</v>
      </c>
      <c r="C33" t="s">
        <v>223</v>
      </c>
      <c r="D33" s="16"/>
      <c r="E33" s="16"/>
      <c r="F33" t="s">
        <v>223</v>
      </c>
      <c r="G33" t="s">
        <v>223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t="s">
        <v>230</v>
      </c>
      <c r="D34" s="16"/>
      <c r="E34" s="16"/>
      <c r="F34" s="16"/>
      <c r="G34" s="16"/>
    </row>
    <row r="35" spans="2:14">
      <c r="B35" t="s">
        <v>256</v>
      </c>
      <c r="D35" s="16"/>
      <c r="E35" s="16"/>
      <c r="F35" s="16"/>
      <c r="G35" s="16"/>
    </row>
    <row r="36" spans="2:14">
      <c r="B36" t="s">
        <v>257</v>
      </c>
      <c r="D36" s="16"/>
      <c r="E36" s="16"/>
      <c r="F36" s="16"/>
      <c r="G36" s="16"/>
    </row>
    <row r="37" spans="2:14">
      <c r="B37" t="s">
        <v>258</v>
      </c>
      <c r="D37" s="16"/>
      <c r="E37" s="16"/>
      <c r="F37" s="16"/>
      <c r="G37" s="16"/>
    </row>
    <row r="38" spans="2:14">
      <c r="B38" t="s">
        <v>259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6" spans="2:65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2:65" ht="26.25" customHeight="1">
      <c r="B7" s="99" t="s">
        <v>93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5724.25</v>
      </c>
      <c r="K11" s="7"/>
      <c r="L11" s="75">
        <v>3513.3533799104998</v>
      </c>
      <c r="M11" s="7"/>
      <c r="N11" s="76">
        <v>1</v>
      </c>
      <c r="O11" s="76">
        <v>8.6999999999999994E-3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844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I14" t="s">
        <v>223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845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I16" t="s">
        <v>223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I18" t="s">
        <v>223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360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I20" t="s">
        <v>223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228</v>
      </c>
      <c r="C21" s="16"/>
      <c r="D21" s="16"/>
      <c r="E21" s="16"/>
      <c r="J21" s="81">
        <v>5724.25</v>
      </c>
      <c r="L21" s="81">
        <v>3513.3533799104998</v>
      </c>
      <c r="N21" s="80">
        <v>1</v>
      </c>
      <c r="O21" s="80">
        <v>8.6999999999999994E-3</v>
      </c>
    </row>
    <row r="22" spans="2:15">
      <c r="B22" s="79" t="s">
        <v>844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223</v>
      </c>
      <c r="C23" t="s">
        <v>223</v>
      </c>
      <c r="D23" s="16"/>
      <c r="E23" s="16"/>
      <c r="F23" t="s">
        <v>223</v>
      </c>
      <c r="G23" t="s">
        <v>223</v>
      </c>
      <c r="I23" t="s">
        <v>223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845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223</v>
      </c>
      <c r="C25" t="s">
        <v>223</v>
      </c>
      <c r="D25" s="16"/>
      <c r="E25" s="16"/>
      <c r="F25" t="s">
        <v>223</v>
      </c>
      <c r="G25" t="s">
        <v>223</v>
      </c>
      <c r="I25" t="s">
        <v>223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5724.25</v>
      </c>
      <c r="L26" s="81">
        <v>3513.3533799104998</v>
      </c>
      <c r="N26" s="80">
        <v>1</v>
      </c>
      <c r="O26" s="80">
        <v>8.6999999999999994E-3</v>
      </c>
    </row>
    <row r="27" spans="2:15">
      <c r="B27" t="s">
        <v>846</v>
      </c>
      <c r="C27" t="s">
        <v>847</v>
      </c>
      <c r="D27" t="s">
        <v>123</v>
      </c>
      <c r="E27" t="s">
        <v>848</v>
      </c>
      <c r="F27" t="s">
        <v>842</v>
      </c>
      <c r="G27" t="s">
        <v>223</v>
      </c>
      <c r="H27" t="s">
        <v>354</v>
      </c>
      <c r="I27" t="s">
        <v>106</v>
      </c>
      <c r="J27" s="77">
        <v>5724.25</v>
      </c>
      <c r="K27" s="77">
        <v>19735.259999999998</v>
      </c>
      <c r="L27" s="77">
        <v>3513.3533799104998</v>
      </c>
      <c r="M27" s="78">
        <v>0</v>
      </c>
      <c r="N27" s="78">
        <v>1</v>
      </c>
      <c r="O27" s="78">
        <v>8.6999999999999994E-3</v>
      </c>
    </row>
    <row r="28" spans="2:15">
      <c r="B28" s="79" t="s">
        <v>360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223</v>
      </c>
      <c r="C29" t="s">
        <v>223</v>
      </c>
      <c r="D29" s="16"/>
      <c r="E29" s="16"/>
      <c r="F29" t="s">
        <v>223</v>
      </c>
      <c r="G29" t="s">
        <v>223</v>
      </c>
      <c r="I29" t="s">
        <v>223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230</v>
      </c>
      <c r="C30" s="16"/>
      <c r="D30" s="16"/>
      <c r="E30" s="16"/>
    </row>
    <row r="31" spans="2:15">
      <c r="B31" t="s">
        <v>256</v>
      </c>
      <c r="C31" s="16"/>
      <c r="D31" s="16"/>
      <c r="E31" s="16"/>
    </row>
    <row r="32" spans="2:15">
      <c r="B32" t="s">
        <v>257</v>
      </c>
      <c r="C32" s="16"/>
      <c r="D32" s="16"/>
      <c r="E32" s="16"/>
    </row>
    <row r="33" spans="2:5">
      <c r="B33" t="s">
        <v>258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topLeftCell="A19" workbookViewId="0">
      <selection activeCell="B26" sqref="B2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6" spans="2:60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0" ht="26.25" customHeight="1">
      <c r="B7" s="99" t="s">
        <v>95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1753277.23</v>
      </c>
      <c r="H11" s="7"/>
      <c r="I11" s="75">
        <v>2215.3701336499998</v>
      </c>
      <c r="J11" s="25"/>
      <c r="K11" s="76">
        <v>1</v>
      </c>
      <c r="L11" s="76">
        <v>5.4999999999999997E-3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1753277.23</v>
      </c>
      <c r="I12" s="81">
        <v>2215.3701336499998</v>
      </c>
      <c r="K12" s="80">
        <v>1</v>
      </c>
      <c r="L12" s="80">
        <v>5.4999999999999997E-3</v>
      </c>
    </row>
    <row r="13" spans="2:60">
      <c r="B13" s="79" t="s">
        <v>849</v>
      </c>
      <c r="D13" s="16"/>
      <c r="E13" s="16"/>
      <c r="G13" s="81">
        <v>1753277.23</v>
      </c>
      <c r="I13" s="81">
        <v>2215.3701336499998</v>
      </c>
      <c r="K13" s="80">
        <v>1</v>
      </c>
      <c r="L13" s="80">
        <v>5.4999999999999997E-3</v>
      </c>
    </row>
    <row r="14" spans="2:60">
      <c r="B14" t="s">
        <v>850</v>
      </c>
      <c r="C14" t="s">
        <v>851</v>
      </c>
      <c r="D14" t="s">
        <v>100</v>
      </c>
      <c r="E14" t="s">
        <v>348</v>
      </c>
      <c r="F14" t="s">
        <v>102</v>
      </c>
      <c r="G14" s="77">
        <v>4000</v>
      </c>
      <c r="H14" s="77">
        <v>1920</v>
      </c>
      <c r="I14" s="77">
        <v>76.8</v>
      </c>
      <c r="J14" s="78">
        <v>2E-3</v>
      </c>
      <c r="K14" s="78">
        <v>3.4700000000000002E-2</v>
      </c>
      <c r="L14" s="78">
        <v>2.0000000000000001E-4</v>
      </c>
    </row>
    <row r="15" spans="2:60">
      <c r="B15" t="s">
        <v>852</v>
      </c>
      <c r="C15" t="s">
        <v>853</v>
      </c>
      <c r="D15" t="s">
        <v>100</v>
      </c>
      <c r="E15" t="s">
        <v>588</v>
      </c>
      <c r="F15" t="s">
        <v>102</v>
      </c>
      <c r="G15" s="77">
        <v>21795</v>
      </c>
      <c r="H15" s="77">
        <v>29.6</v>
      </c>
      <c r="I15" s="77">
        <v>6.4513199999999999</v>
      </c>
      <c r="J15" s="78">
        <v>9.4999999999999998E-3</v>
      </c>
      <c r="K15" s="78">
        <v>2.8999999999999998E-3</v>
      </c>
      <c r="L15" s="78">
        <v>0</v>
      </c>
    </row>
    <row r="16" spans="2:60">
      <c r="B16" t="s">
        <v>854</v>
      </c>
      <c r="C16" t="s">
        <v>855</v>
      </c>
      <c r="D16" t="s">
        <v>100</v>
      </c>
      <c r="E16" t="s">
        <v>588</v>
      </c>
      <c r="F16" t="s">
        <v>102</v>
      </c>
      <c r="G16" s="77">
        <v>13518.4</v>
      </c>
      <c r="H16" s="77">
        <v>27</v>
      </c>
      <c r="I16" s="77">
        <v>3.6499679999999999</v>
      </c>
      <c r="J16" s="78">
        <v>7.4999999999999997E-3</v>
      </c>
      <c r="K16" s="78">
        <v>1.6000000000000001E-3</v>
      </c>
      <c r="L16" s="78">
        <v>0</v>
      </c>
    </row>
    <row r="17" spans="2:12">
      <c r="B17" t="s">
        <v>856</v>
      </c>
      <c r="C17" t="s">
        <v>857</v>
      </c>
      <c r="D17" t="s">
        <v>100</v>
      </c>
      <c r="E17" t="s">
        <v>588</v>
      </c>
      <c r="F17" t="s">
        <v>102</v>
      </c>
      <c r="G17" s="77">
        <v>535000</v>
      </c>
      <c r="H17" s="77">
        <v>34.9</v>
      </c>
      <c r="I17" s="77">
        <v>186.715</v>
      </c>
      <c r="J17" s="78">
        <v>3.0599999999999999E-2</v>
      </c>
      <c r="K17" s="78">
        <v>8.43E-2</v>
      </c>
      <c r="L17" s="78">
        <v>5.0000000000000001E-4</v>
      </c>
    </row>
    <row r="18" spans="2:12">
      <c r="B18" t="s">
        <v>858</v>
      </c>
      <c r="C18" t="s">
        <v>859</v>
      </c>
      <c r="D18" t="s">
        <v>100</v>
      </c>
      <c r="E18" t="s">
        <v>588</v>
      </c>
      <c r="F18" t="s">
        <v>102</v>
      </c>
      <c r="G18" s="77">
        <v>683333.33</v>
      </c>
      <c r="H18" s="77">
        <v>10.5</v>
      </c>
      <c r="I18" s="77">
        <v>71.749999650000007</v>
      </c>
      <c r="J18" s="78">
        <v>2.93E-2</v>
      </c>
      <c r="K18" s="78">
        <v>3.2399999999999998E-2</v>
      </c>
      <c r="L18" s="78">
        <v>2.0000000000000001E-4</v>
      </c>
    </row>
    <row r="19" spans="2:12">
      <c r="B19" t="s">
        <v>860</v>
      </c>
      <c r="C19" t="s">
        <v>861</v>
      </c>
      <c r="D19" t="s">
        <v>100</v>
      </c>
      <c r="E19" t="s">
        <v>598</v>
      </c>
      <c r="F19" t="s">
        <v>106</v>
      </c>
      <c r="G19" s="77">
        <v>22500</v>
      </c>
      <c r="H19" s="77">
        <v>3.1</v>
      </c>
      <c r="I19" s="77">
        <v>0.69750000000000001</v>
      </c>
      <c r="J19" s="78">
        <v>6.4999999999999997E-3</v>
      </c>
      <c r="K19" s="78">
        <v>2.9999999999999997E-4</v>
      </c>
      <c r="L19" s="78">
        <v>0</v>
      </c>
    </row>
    <row r="20" spans="2:12">
      <c r="B20" t="s">
        <v>862</v>
      </c>
      <c r="C20" t="s">
        <v>863</v>
      </c>
      <c r="D20" t="s">
        <v>100</v>
      </c>
      <c r="E20" t="s">
        <v>598</v>
      </c>
      <c r="F20" t="s">
        <v>106</v>
      </c>
      <c r="G20" s="77">
        <v>22500</v>
      </c>
      <c r="H20" s="77">
        <v>100</v>
      </c>
      <c r="I20" s="77">
        <v>22.5</v>
      </c>
      <c r="J20" s="78">
        <v>6.4999999999999997E-3</v>
      </c>
      <c r="K20" s="78">
        <v>1.0200000000000001E-2</v>
      </c>
      <c r="L20" s="78">
        <v>1E-4</v>
      </c>
    </row>
    <row r="21" spans="2:12">
      <c r="B21" t="s">
        <v>864</v>
      </c>
      <c r="C21" t="s">
        <v>865</v>
      </c>
      <c r="D21" t="s">
        <v>100</v>
      </c>
      <c r="E21" t="s">
        <v>598</v>
      </c>
      <c r="F21" t="s">
        <v>102</v>
      </c>
      <c r="G21" s="77">
        <v>19565.5</v>
      </c>
      <c r="H21" s="77">
        <v>44</v>
      </c>
      <c r="I21" s="77">
        <v>8.6088199999999997</v>
      </c>
      <c r="J21" s="78">
        <v>7.1999999999999998E-3</v>
      </c>
      <c r="K21" s="78">
        <v>3.8999999999999998E-3</v>
      </c>
      <c r="L21" s="78">
        <v>0</v>
      </c>
    </row>
    <row r="22" spans="2:12">
      <c r="B22" t="s">
        <v>866</v>
      </c>
      <c r="C22" t="s">
        <v>867</v>
      </c>
      <c r="D22" t="s">
        <v>100</v>
      </c>
      <c r="E22" t="s">
        <v>324</v>
      </c>
      <c r="F22" t="s">
        <v>102</v>
      </c>
      <c r="G22" s="77">
        <v>100000</v>
      </c>
      <c r="H22" s="77">
        <v>640.5</v>
      </c>
      <c r="I22" s="77">
        <v>640.5</v>
      </c>
      <c r="J22" s="78">
        <v>7.9000000000000008E-3</v>
      </c>
      <c r="K22" s="78">
        <v>0.28910000000000002</v>
      </c>
      <c r="L22" s="78">
        <v>1.6000000000000001E-3</v>
      </c>
    </row>
    <row r="23" spans="2:12">
      <c r="B23" t="s">
        <v>868</v>
      </c>
      <c r="C23" t="s">
        <v>869</v>
      </c>
      <c r="D23" t="s">
        <v>100</v>
      </c>
      <c r="E23" t="s">
        <v>319</v>
      </c>
      <c r="F23" t="s">
        <v>102</v>
      </c>
      <c r="G23" s="77">
        <v>13920</v>
      </c>
      <c r="H23" s="77">
        <v>194</v>
      </c>
      <c r="I23" s="77">
        <v>27.004799999999999</v>
      </c>
      <c r="J23" s="78">
        <v>1.9E-3</v>
      </c>
      <c r="K23" s="78">
        <v>1.2200000000000001E-2</v>
      </c>
      <c r="L23" s="78">
        <v>1E-4</v>
      </c>
    </row>
    <row r="24" spans="2:12">
      <c r="B24" t="s">
        <v>870</v>
      </c>
      <c r="C24" t="s">
        <v>871</v>
      </c>
      <c r="D24" t="s">
        <v>100</v>
      </c>
      <c r="E24" t="s">
        <v>433</v>
      </c>
      <c r="F24" t="s">
        <v>102</v>
      </c>
      <c r="G24" s="77">
        <v>23450</v>
      </c>
      <c r="H24" s="77">
        <v>150</v>
      </c>
      <c r="I24" s="77">
        <v>35.174999999999997</v>
      </c>
      <c r="J24" s="78">
        <v>8.9999999999999993E-3</v>
      </c>
      <c r="K24" s="78">
        <v>1.5900000000000001E-2</v>
      </c>
      <c r="L24" s="78">
        <v>1E-4</v>
      </c>
    </row>
    <row r="25" spans="2:12">
      <c r="B25" t="s">
        <v>872</v>
      </c>
      <c r="C25" t="s">
        <v>873</v>
      </c>
      <c r="D25" t="s">
        <v>100</v>
      </c>
      <c r="E25" t="s">
        <v>129</v>
      </c>
      <c r="F25" t="s">
        <v>102</v>
      </c>
      <c r="G25" s="77">
        <v>7125</v>
      </c>
      <c r="H25" s="77">
        <v>160</v>
      </c>
      <c r="I25" s="77">
        <v>11.4</v>
      </c>
      <c r="J25" s="78">
        <v>5.4999999999999997E-3</v>
      </c>
      <c r="K25" s="78">
        <v>5.1000000000000004E-3</v>
      </c>
      <c r="L25" s="78">
        <v>0</v>
      </c>
    </row>
    <row r="26" spans="2:12">
      <c r="B26" t="s">
        <v>874</v>
      </c>
      <c r="C26" t="s">
        <v>875</v>
      </c>
      <c r="D26" t="s">
        <v>100</v>
      </c>
      <c r="E26" t="s">
        <v>129</v>
      </c>
      <c r="F26" t="s">
        <v>102</v>
      </c>
      <c r="G26" s="77">
        <v>12000</v>
      </c>
      <c r="H26" s="77">
        <v>186.1</v>
      </c>
      <c r="I26" s="77">
        <v>22.332000000000001</v>
      </c>
      <c r="J26" s="78">
        <v>8.3000000000000001E-3</v>
      </c>
      <c r="K26" s="78">
        <v>1.01E-2</v>
      </c>
      <c r="L26" s="78">
        <v>1E-4</v>
      </c>
    </row>
    <row r="27" spans="2:12">
      <c r="B27" t="s">
        <v>876</v>
      </c>
      <c r="C27" t="s">
        <v>877</v>
      </c>
      <c r="D27" t="s">
        <v>100</v>
      </c>
      <c r="E27" t="s">
        <v>129</v>
      </c>
      <c r="F27" t="s">
        <v>102</v>
      </c>
      <c r="G27" s="77">
        <v>18000</v>
      </c>
      <c r="H27" s="77">
        <v>200</v>
      </c>
      <c r="I27" s="77">
        <v>36</v>
      </c>
      <c r="J27" s="78">
        <v>8.3000000000000001E-3</v>
      </c>
      <c r="K27" s="78">
        <v>1.6299999999999999E-2</v>
      </c>
      <c r="L27" s="78">
        <v>1E-4</v>
      </c>
    </row>
    <row r="28" spans="2:12">
      <c r="B28" t="s">
        <v>878</v>
      </c>
      <c r="C28" t="s">
        <v>879</v>
      </c>
      <c r="D28" t="s">
        <v>100</v>
      </c>
      <c r="E28" t="s">
        <v>129</v>
      </c>
      <c r="F28" t="s">
        <v>102</v>
      </c>
      <c r="G28" s="77">
        <v>62830</v>
      </c>
      <c r="H28" s="77">
        <v>155.9</v>
      </c>
      <c r="I28" s="77">
        <v>97.951970000000003</v>
      </c>
      <c r="J28" s="78">
        <v>1.2200000000000001E-2</v>
      </c>
      <c r="K28" s="78">
        <v>4.4200000000000003E-2</v>
      </c>
      <c r="L28" s="78">
        <v>2.0000000000000001E-4</v>
      </c>
    </row>
    <row r="29" spans="2:12">
      <c r="B29" t="s">
        <v>880</v>
      </c>
      <c r="C29" t="s">
        <v>881</v>
      </c>
      <c r="D29" t="s">
        <v>100</v>
      </c>
      <c r="E29" t="s">
        <v>129</v>
      </c>
      <c r="F29" t="s">
        <v>102</v>
      </c>
      <c r="G29" s="77">
        <v>27650</v>
      </c>
      <c r="H29" s="77">
        <v>702.3</v>
      </c>
      <c r="I29" s="77">
        <v>194.18594999999999</v>
      </c>
      <c r="J29" s="78">
        <v>1.0999999999999999E-2</v>
      </c>
      <c r="K29" s="78">
        <v>8.77E-2</v>
      </c>
      <c r="L29" s="78">
        <v>5.0000000000000001E-4</v>
      </c>
    </row>
    <row r="30" spans="2:12">
      <c r="B30" t="s">
        <v>882</v>
      </c>
      <c r="C30" t="s">
        <v>883</v>
      </c>
      <c r="D30" t="s">
        <v>100</v>
      </c>
      <c r="E30" t="s">
        <v>129</v>
      </c>
      <c r="F30" t="s">
        <v>102</v>
      </c>
      <c r="G30" s="77">
        <v>29150</v>
      </c>
      <c r="H30" s="77">
        <v>752.5</v>
      </c>
      <c r="I30" s="77">
        <v>219.35374999999999</v>
      </c>
      <c r="J30" s="78">
        <v>1.34E-2</v>
      </c>
      <c r="K30" s="78">
        <v>9.9000000000000005E-2</v>
      </c>
      <c r="L30" s="78">
        <v>5.0000000000000001E-4</v>
      </c>
    </row>
    <row r="31" spans="2:12">
      <c r="B31" t="s">
        <v>884</v>
      </c>
      <c r="C31" t="s">
        <v>885</v>
      </c>
      <c r="D31" t="s">
        <v>100</v>
      </c>
      <c r="E31" t="s">
        <v>129</v>
      </c>
      <c r="F31" t="s">
        <v>102</v>
      </c>
      <c r="G31" s="77">
        <v>103425</v>
      </c>
      <c r="H31" s="77">
        <v>372.4</v>
      </c>
      <c r="I31" s="77">
        <v>385.15469999999999</v>
      </c>
      <c r="J31" s="78">
        <v>1.89E-2</v>
      </c>
      <c r="K31" s="78">
        <v>0.1739</v>
      </c>
      <c r="L31" s="78">
        <v>1E-3</v>
      </c>
    </row>
    <row r="32" spans="2:12">
      <c r="B32" t="s">
        <v>886</v>
      </c>
      <c r="C32" t="s">
        <v>887</v>
      </c>
      <c r="D32" t="s">
        <v>100</v>
      </c>
      <c r="E32" t="s">
        <v>129</v>
      </c>
      <c r="F32" t="s">
        <v>102</v>
      </c>
      <c r="G32" s="77">
        <v>6681</v>
      </c>
      <c r="H32" s="77">
        <v>478</v>
      </c>
      <c r="I32" s="77">
        <v>31.935179999999999</v>
      </c>
      <c r="J32" s="78">
        <v>6.4999999999999997E-3</v>
      </c>
      <c r="K32" s="78">
        <v>1.44E-2</v>
      </c>
      <c r="L32" s="78">
        <v>1E-4</v>
      </c>
    </row>
    <row r="33" spans="2:12">
      <c r="B33" t="s">
        <v>888</v>
      </c>
      <c r="C33" t="s">
        <v>889</v>
      </c>
      <c r="D33" t="s">
        <v>100</v>
      </c>
      <c r="E33" t="s">
        <v>129</v>
      </c>
      <c r="F33" t="s">
        <v>102</v>
      </c>
      <c r="G33" s="77">
        <v>15300</v>
      </c>
      <c r="H33" s="77">
        <v>601.70000000000005</v>
      </c>
      <c r="I33" s="77">
        <v>92.060100000000006</v>
      </c>
      <c r="J33" s="78">
        <v>8.5000000000000006E-3</v>
      </c>
      <c r="K33" s="78">
        <v>4.1599999999999998E-2</v>
      </c>
      <c r="L33" s="78">
        <v>2.0000000000000001E-4</v>
      </c>
    </row>
    <row r="34" spans="2:12">
      <c r="B34" t="s">
        <v>890</v>
      </c>
      <c r="C34" t="s">
        <v>891</v>
      </c>
      <c r="D34" t="s">
        <v>100</v>
      </c>
      <c r="E34" t="s">
        <v>129</v>
      </c>
      <c r="F34" t="s">
        <v>102</v>
      </c>
      <c r="G34" s="77">
        <v>11534</v>
      </c>
      <c r="H34" s="77">
        <v>391.4</v>
      </c>
      <c r="I34" s="77">
        <v>45.144075999999998</v>
      </c>
      <c r="J34" s="78">
        <v>9.2999999999999992E-3</v>
      </c>
      <c r="K34" s="78">
        <v>2.0400000000000001E-2</v>
      </c>
      <c r="L34" s="78">
        <v>1E-4</v>
      </c>
    </row>
    <row r="35" spans="2:12">
      <c r="B35" s="79" t="s">
        <v>228</v>
      </c>
      <c r="D35" s="16"/>
      <c r="E35" s="16"/>
      <c r="G35" s="81">
        <v>0</v>
      </c>
      <c r="I35" s="81">
        <v>0</v>
      </c>
      <c r="K35" s="80">
        <v>0</v>
      </c>
      <c r="L35" s="80">
        <v>0</v>
      </c>
    </row>
    <row r="36" spans="2:12">
      <c r="B36" s="79" t="s">
        <v>892</v>
      </c>
      <c r="D36" s="16"/>
      <c r="E36" s="16"/>
      <c r="G36" s="81">
        <v>0</v>
      </c>
      <c r="I36" s="81">
        <v>0</v>
      </c>
      <c r="K36" s="80">
        <v>0</v>
      </c>
      <c r="L36" s="80">
        <v>0</v>
      </c>
    </row>
    <row r="37" spans="2:12">
      <c r="B37" t="s">
        <v>223</v>
      </c>
      <c r="C37" t="s">
        <v>223</v>
      </c>
      <c r="D37" s="16"/>
      <c r="E37" t="s">
        <v>223</v>
      </c>
      <c r="F37" t="s">
        <v>223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  <c r="L37" s="78">
        <v>0</v>
      </c>
    </row>
    <row r="38" spans="2:12">
      <c r="B38" t="s">
        <v>230</v>
      </c>
      <c r="D38" s="16"/>
      <c r="E38" s="16"/>
    </row>
    <row r="39" spans="2:12">
      <c r="B39" t="s">
        <v>256</v>
      </c>
      <c r="D39" s="16"/>
      <c r="E39" s="16"/>
    </row>
    <row r="40" spans="2:12">
      <c r="B40" t="s">
        <v>257</v>
      </c>
      <c r="D40" s="16"/>
      <c r="E40" s="16"/>
    </row>
    <row r="41" spans="2:12">
      <c r="B41" t="s">
        <v>258</v>
      </c>
      <c r="D41" s="16"/>
      <c r="E41" s="16"/>
    </row>
    <row r="42" spans="2:12">
      <c r="D42" s="16"/>
      <c r="E42" s="16"/>
    </row>
    <row r="43" spans="2:12">
      <c r="D43" s="16"/>
      <c r="E43" s="16"/>
    </row>
    <row r="44" spans="2:12">
      <c r="D44" s="16"/>
      <c r="E44" s="16"/>
    </row>
    <row r="45" spans="2:12">
      <c r="D45" s="16"/>
      <c r="E45" s="16"/>
    </row>
    <row r="46" spans="2:12">
      <c r="D46" s="16"/>
      <c r="E46" s="16"/>
    </row>
    <row r="47" spans="2:12">
      <c r="D47" s="16"/>
      <c r="E47" s="16"/>
    </row>
    <row r="48" spans="2:12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isFileInUse xmlns="1ca4df27-5183-4bee-9dbd-0c46c9c4aa40">true</isFileInUse>
    <PublishingExpirationDate xmlns="http://schemas.microsoft.com/sharepoint/v3" xsi:nil="true"/>
    <PublishingStartDate xmlns="http://schemas.microsoft.com/sharepoint/v3" xsi:nil="true"/>
    <IsAccessible xmlns="1ca4df27-5183-4bee-9dbd-0c46c9c4aa40">כן</IsAccessible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CD4263C-9AF4-42C2-B893-342C3798FB4F}"/>
</file>

<file path=customXml/itemProps2.xml><?xml version="1.0" encoding="utf-8"?>
<ds:datastoreItem xmlns:ds="http://schemas.openxmlformats.org/officeDocument/2006/customXml" ds:itemID="{E1E0E318-B6AC-4B68-A8CD-1351C6F7D503}"/>
</file>

<file path=customXml/itemProps3.xml><?xml version="1.0" encoding="utf-8"?>
<ds:datastoreItem xmlns:ds="http://schemas.openxmlformats.org/officeDocument/2006/customXml" ds:itemID="{8153AE9A-0025-4762-BB48-BA85ECE43F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520042177_b12938_0421</dc:title>
  <dc:creator>Yuli</dc:creator>
  <cp:lastModifiedBy>ליזה שלו</cp:lastModifiedBy>
  <dcterms:created xsi:type="dcterms:W3CDTF">2015-11-10T09:34:27Z</dcterms:created>
  <dcterms:modified xsi:type="dcterms:W3CDTF">2022-01-31T13:50:55Z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</Properties>
</file>