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916" firstSheet="3" activeTab="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xlnm._FilterDatabase" localSheetId="5" hidden="1">מניות!$A$10:$BI$135</definedName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H10" i="6" l="1"/>
  <c r="H11" i="6"/>
  <c r="H33" i="6"/>
  <c r="K61" i="6"/>
  <c r="K60" i="6"/>
  <c r="H67" i="6"/>
  <c r="K95" i="6"/>
  <c r="C41" i="1" l="1"/>
  <c r="D23" i="1" s="1"/>
  <c r="D15" i="1" l="1"/>
  <c r="D19" i="1"/>
  <c r="D34" i="1"/>
  <c r="D18" i="1"/>
  <c r="D17" i="1"/>
  <c r="D32" i="1"/>
  <c r="D16" i="1"/>
  <c r="D30" i="1"/>
  <c r="D13" i="1"/>
  <c r="D25" i="1"/>
  <c r="D33" i="1"/>
  <c r="D14" i="1"/>
  <c r="D28" i="1"/>
  <c r="D39" i="1"/>
  <c r="D26" i="1"/>
  <c r="D24" i="1"/>
  <c r="D31" i="1"/>
  <c r="D29" i="1"/>
  <c r="D40" i="1"/>
  <c r="D27" i="1"/>
  <c r="D10" i="1"/>
  <c r="D12" i="1"/>
  <c r="D38" i="1"/>
  <c r="D21" i="1"/>
  <c r="D36" i="1"/>
  <c r="D20" i="1"/>
  <c r="D35" i="1"/>
  <c r="I12" i="2"/>
  <c r="I11" i="2" s="1"/>
  <c r="I10" i="2" s="1"/>
  <c r="I9" i="2" s="1"/>
  <c r="D41" i="1" l="1"/>
</calcChain>
</file>

<file path=xl/sharedStrings.xml><?xml version="1.0" encoding="utf-8"?>
<sst xmlns="http://schemas.openxmlformats.org/spreadsheetml/2006/main" count="3665" uniqueCount="889">
  <si>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</si>
  <si>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</si>
  <si>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</si>
  <si>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</si>
  <si>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</si>
  <si>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</si>
  <si>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</si>
  <si>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</si>
  <si>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</si>
  <si>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</si>
  <si>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</si>
  <si>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</si>
  <si>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</si>
  <si>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</si>
  <si>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</si>
  <si>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</si>
  <si>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</si>
  <si>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</si>
  <si>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</si>
  <si>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</si>
  <si>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</si>
  <si>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</si>
  <si>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</si>
  <si>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</si>
  <si>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</si>
  <si>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</si>
  <si>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</si>
  <si>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</si>
  <si>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</si>
  <si>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</si>
  <si>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</si>
  <si>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</si>
  <si>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</si>
  <si>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</si>
  <si>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</si>
  <si>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</si>
  <si>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</si>
  <si>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</si>
  <si>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</si>
  <si>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</si>
  <si>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</si>
  <si>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</si>
  <si>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</si>
  <si>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</si>
  <si>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</si>
  <si>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</si>
  <si>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</si>
  <si>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</si>
  <si>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</si>
  <si>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</si>
  <si>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</si>
  <si>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</si>
  <si>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</si>
  <si>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</si>
  <si>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</si>
  <si>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</si>
  <si>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</si>
  <si>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</si>
  <si>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</si>
  <si>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</si>
  <si>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</si>
  <si>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</si>
  <si>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</si>
  <si>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</si>
  <si>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</si>
  <si>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</si>
  <si>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</si>
  <si>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</si>
  <si>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</si>
  <si>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</si>
  <si>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</si>
  <si>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</si>
  <si>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</si>
  <si>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</si>
  <si>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</si>
  <si>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</si>
  <si>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</si>
  <si>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</si>
  <si>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</si>
  <si>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</si>
  <si>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</si>
  <si>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</si>
  <si>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</si>
  <si>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</si>
  <si>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</si>
  <si>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</si>
  <si>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</si>
  <si>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</si>
  <si>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</si>
  <si>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</si>
  <si>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</si>
  <si>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</si>
  <si>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</si>
  <si>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</si>
  <si>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</si>
  <si>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</si>
  <si>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</si>
  <si>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</si>
  <si>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</si>
  <si>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</si>
  <si>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</si>
  <si>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</si>
  <si>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</si>
  <si>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</si>
  <si>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</si>
  <si>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</si>
  <si>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</si>
  <si>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</si>
  <si>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</si>
  <si>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</si>
  <si>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</si>
  <si>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</si>
  <si>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</si>
  <si>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</si>
  <si>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</si>
  <si>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</si>
  <si>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</si>
  <si>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</si>
  <si>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</si>
  <si>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</si>
  <si>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</si>
  <si>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</si>
  <si>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</si>
  <si>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</si>
  <si>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</si>
  <si>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</si>
  <si>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</si>
  <si>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</si>
  <si>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</si>
  <si>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</si>
  <si>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</si>
  <si>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</si>
  <si>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</si>
  <si>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</si>
  <si>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</si>
  <si>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</si>
  <si>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</si>
  <si>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</si>
  <si>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</si>
  <si>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</si>
  <si>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</si>
  <si>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</si>
  <si>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</si>
  <si>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</si>
  <si>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</si>
  <si>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</si>
  <si>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</si>
  <si>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</si>
  <si>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</si>
  <si>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</si>
  <si>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</si>
  <si>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</si>
  <si>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</si>
  <si>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</si>
  <si>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</si>
  <si>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</si>
  <si>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</si>
  <si>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</si>
  <si>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</si>
  <si>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</si>
  <si>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</si>
  <si>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</si>
  <si>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</si>
  <si>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</si>
  <si>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</si>
  <si>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</si>
  <si>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</si>
  <si>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</si>
  <si>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</si>
  <si>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</si>
  <si>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</si>
  <si>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</si>
  <si>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</si>
  <si>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</si>
  <si>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</si>
  <si>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</si>
  <si>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</si>
  <si>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</si>
  <si>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</si>
  <si>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</si>
  <si>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</si>
  <si>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</si>
  <si>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</si>
  <si>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</si>
  <si>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</si>
  <si>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</si>
  <si>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</si>
  <si>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</si>
  <si>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</si>
  <si>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</si>
  <si>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</si>
  <si>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</si>
  <si>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</si>
  <si>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</si>
  <si>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</si>
  <si>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</si>
  <si>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31/12/2020</t>
  </si>
  <si>
    <t>מור מניות</t>
  </si>
  <si>
    <t>בהתאם לשיטה שיושמה בדוח הכספי *</t>
  </si>
  <si>
    <t>כתר דני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</si>
  <si>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</si>
  <si>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</si>
  <si>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</si>
  <si>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</si>
  <si>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</si>
  <si>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</si>
  <si>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</si>
  <si>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עו'ש(לשלם)-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</si>
  <si>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</si>
  <si>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</si>
  <si>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</si>
  <si>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</si>
  <si>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</si>
  <si>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דולר -20001(לשלם)- בנק מזרחי</t>
  </si>
  <si>
    <t>דולר סינגפורי-345- בנק מזרחי</t>
  </si>
  <si>
    <t>345- 20- בנק מזרחי</t>
  </si>
  <si>
    <t>כתר דני - 78- בנק מזרחי</t>
  </si>
  <si>
    <t>78- 20-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</si>
  <si>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</si>
  <si>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</si>
  <si>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</si>
  <si>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</si>
  <si>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</si>
  <si>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</si>
  <si>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</si>
  <si>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</si>
  <si>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</si>
  <si>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</si>
  <si>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</si>
  <si>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</si>
  <si>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</si>
  <si>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סה"כ לא צמודות</t>
  </si>
  <si>
    <t>סה"כ מלווה קצר מועד</t>
  </si>
  <si>
    <t>מ.ק.מ. 311- בנק ישראל- מק"מ</t>
  </si>
  <si>
    <t>8210312</t>
  </si>
  <si>
    <t>RF</t>
  </si>
  <si>
    <t>20/12/20</t>
  </si>
  <si>
    <t>מ.ק.מ. 811- בנק ישראל- מק"מ</t>
  </si>
  <si>
    <t>8210817</t>
  </si>
  <si>
    <t>18/08/20</t>
  </si>
  <si>
    <t>מ.ק.מ.711</t>
  </si>
  <si>
    <t>8210718</t>
  </si>
  <si>
    <t>28/12/20</t>
  </si>
  <si>
    <t>סה"כ שחר</t>
  </si>
  <si>
    <t>ממשל קצרה 0521- האוצר - ממשלתית קצרה</t>
  </si>
  <si>
    <t>1167113</t>
  </si>
  <si>
    <t>ממשל קצרה 0821- האוצר - ממשלתית קצרה</t>
  </si>
  <si>
    <t>1168939</t>
  </si>
  <si>
    <t>22/12/20</t>
  </si>
  <si>
    <t>ממשל שקלית 0421</t>
  </si>
  <si>
    <t>1138130</t>
  </si>
  <si>
    <t>06/09/20</t>
  </si>
  <si>
    <t>ממשל שקלית 0722- האוצר - ממשלתית שקלית</t>
  </si>
  <si>
    <t>1158104</t>
  </si>
  <si>
    <t>ממשל שקלית 1122- האוצר - ממשלתית שקלית</t>
  </si>
  <si>
    <t>1141225</t>
  </si>
  <si>
    <t>31/12/20</t>
  </si>
  <si>
    <t>ממשל שקלית 1123- האוצר - ממשלתית שקלית</t>
  </si>
  <si>
    <t>1155068</t>
  </si>
  <si>
    <t>ממשלתי 0122- האוצר - ממשלתית שקלית</t>
  </si>
  <si>
    <t>1123272</t>
  </si>
  <si>
    <t>ממשלתי 0323</t>
  </si>
  <si>
    <t>1126747</t>
  </si>
  <si>
    <t>01/06/20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</si>
  <si>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</si>
  <si>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</si>
  <si>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</si>
  <si>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</si>
  <si>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</si>
  <si>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</si>
  <si>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</si>
  <si>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</si>
  <si>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</si>
  <si>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</si>
  <si>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</si>
  <si>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</si>
  <si>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אגוד הנפ אגח יא</t>
  </si>
  <si>
    <t>1157353</t>
  </si>
  <si>
    <t>513668277</t>
  </si>
  <si>
    <t>בנקים</t>
  </si>
  <si>
    <t>Aa1.il</t>
  </si>
  <si>
    <t>29/07/20</t>
  </si>
  <si>
    <t>אגוד הנפ התח יט- אגוד הנפקות</t>
  </si>
  <si>
    <t>1124080</t>
  </si>
  <si>
    <t>Aa2.il</t>
  </si>
  <si>
    <t>21/01/20</t>
  </si>
  <si>
    <t>בל"ל ש"ה נד 200- לאומי</t>
  </si>
  <si>
    <t>6040141</t>
  </si>
  <si>
    <t>520018078</t>
  </si>
  <si>
    <t>ilAA</t>
  </si>
  <si>
    <t>10/02/20</t>
  </si>
  <si>
    <t>ירושלים הנפקות אג"ח ט- ירושלים הנפקות</t>
  </si>
  <si>
    <t>1127422</t>
  </si>
  <si>
    <t>513682146</t>
  </si>
  <si>
    <t>ilAA-</t>
  </si>
  <si>
    <t>22/01/20</t>
  </si>
  <si>
    <t>דיסקונט שה א</t>
  </si>
  <si>
    <t>6910095</t>
  </si>
  <si>
    <t>520007030</t>
  </si>
  <si>
    <t>ilA</t>
  </si>
  <si>
    <t>09/06/20</t>
  </si>
  <si>
    <t>רני צים אגח א- רני צים</t>
  </si>
  <si>
    <t>1159680</t>
  </si>
  <si>
    <t>514353671</t>
  </si>
  <si>
    <t>נדל"ן מניב בישראל</t>
  </si>
  <si>
    <t>Baa1.il</t>
  </si>
  <si>
    <t>09/09/20</t>
  </si>
  <si>
    <t>דיסקונט הש אג6- דיסקונט השקעות</t>
  </si>
  <si>
    <t>6390207</t>
  </si>
  <si>
    <t>520023896</t>
  </si>
  <si>
    <t>ilBBB-</t>
  </si>
  <si>
    <t>29/09/20</t>
  </si>
  <si>
    <t>דיסקונט מנפיקים אג"ח יג</t>
  </si>
  <si>
    <t>7480155</t>
  </si>
  <si>
    <t>520029935</t>
  </si>
  <si>
    <t>07/09/20</t>
  </si>
  <si>
    <t>לאומי   אגח 178- לאומי</t>
  </si>
  <si>
    <t>6040323</t>
  </si>
  <si>
    <t>24/05/20</t>
  </si>
  <si>
    <t>מזרחי הנפקות אג"ח   41- מזרחי טפחות הנפק</t>
  </si>
  <si>
    <t>2310175</t>
  </si>
  <si>
    <t>520032046</t>
  </si>
  <si>
    <t>10/12/20</t>
  </si>
  <si>
    <t>מרכנתיל הנפקות אגח ב</t>
  </si>
  <si>
    <t>1138205</t>
  </si>
  <si>
    <t>513686154</t>
  </si>
  <si>
    <t>דיסקונט הת11- דיסקונט</t>
  </si>
  <si>
    <t>6910137</t>
  </si>
  <si>
    <t>ilAA+</t>
  </si>
  <si>
    <t>פועלים הנפקות הת 16- פועלים הנפקות</t>
  </si>
  <si>
    <t>1940550</t>
  </si>
  <si>
    <t>520032640</t>
  </si>
  <si>
    <t>21/05/20</t>
  </si>
  <si>
    <t>ביג אג6- ביג</t>
  </si>
  <si>
    <t>1132521</t>
  </si>
  <si>
    <t>513623314</t>
  </si>
  <si>
    <t>22/04/20</t>
  </si>
  <si>
    <t>וילאר אגח 7- וילאר</t>
  </si>
  <si>
    <t>4160149</t>
  </si>
  <si>
    <t>520038910</t>
  </si>
  <si>
    <t>לאומי ש"ה  201- לאומי</t>
  </si>
  <si>
    <t>6040158</t>
  </si>
  <si>
    <t>26/01/20</t>
  </si>
  <si>
    <t>תעשיה אוירית אג"ח 4</t>
  </si>
  <si>
    <t>1133131</t>
  </si>
  <si>
    <t>520027194</t>
  </si>
  <si>
    <t>ביטחוניות</t>
  </si>
  <si>
    <t>23/01/20</t>
  </si>
  <si>
    <t>ווסטדייל  אגח א- ווסטדייל אמריקה</t>
  </si>
  <si>
    <t>1157577</t>
  </si>
  <si>
    <t>1772</t>
  </si>
  <si>
    <t>נדל"ן מניב בחו"ל</t>
  </si>
  <si>
    <t>18/03/20</t>
  </si>
  <si>
    <t>לידר אגח ז- לידר השקעות</t>
  </si>
  <si>
    <t>3180338</t>
  </si>
  <si>
    <t>520037664</t>
  </si>
  <si>
    <t>A1.il</t>
  </si>
  <si>
    <t>15/03/20</t>
  </si>
  <si>
    <t>אנרג'יקס אג ב</t>
  </si>
  <si>
    <t>1168483</t>
  </si>
  <si>
    <t>513901371</t>
  </si>
  <si>
    <t>רילייטד אג1- רילייטד</t>
  </si>
  <si>
    <t>1134923</t>
  </si>
  <si>
    <t>1849766</t>
  </si>
  <si>
    <t>24/09/20</t>
  </si>
  <si>
    <t>פתאל החזק  אג 1</t>
  </si>
  <si>
    <t>1169721</t>
  </si>
  <si>
    <t>512607888</t>
  </si>
  <si>
    <t>מלונאות ותיירות</t>
  </si>
  <si>
    <t>12/11/20</t>
  </si>
  <si>
    <t>דיסק השק  אגח י- דיסקונט השקעות</t>
  </si>
  <si>
    <t>6390348</t>
  </si>
  <si>
    <t>30/09/20</t>
  </si>
  <si>
    <t>חנן מור אגח י- חנן מור</t>
  </si>
  <si>
    <t>1165299</t>
  </si>
  <si>
    <t>513605519</t>
  </si>
  <si>
    <t>בנייה</t>
  </si>
  <si>
    <t>לא מדורג</t>
  </si>
  <si>
    <t>25/02/20</t>
  </si>
  <si>
    <t>ישראמקו אג1- ישראמקו יהש</t>
  </si>
  <si>
    <t>2320174</t>
  </si>
  <si>
    <t>550010003</t>
  </si>
  <si>
    <t>חיפושי נפט וגז</t>
  </si>
  <si>
    <t>25/03/20</t>
  </si>
  <si>
    <t>חברה לישראל אג"ח 11</t>
  </si>
  <si>
    <t>5760244</t>
  </si>
  <si>
    <t>520028010</t>
  </si>
  <si>
    <t>07/05/20</t>
  </si>
  <si>
    <t>סה"כ אחר</t>
  </si>
  <si>
    <t>סה"כ תל אביב 35</t>
  </si>
  <si>
    <t>פניקס    1- הפניקס</t>
  </si>
  <si>
    <t>767012</t>
  </si>
  <si>
    <t>520017450</t>
  </si>
  <si>
    <t>ביטוח</t>
  </si>
  <si>
    <t>הראל     1- הראל השקעות</t>
  </si>
  <si>
    <t>585018</t>
  </si>
  <si>
    <t>520033986</t>
  </si>
  <si>
    <t>אלביט מערכות</t>
  </si>
  <si>
    <t>1081124</t>
  </si>
  <si>
    <t>520043027</t>
  </si>
  <si>
    <t>שיכון ובינוי- שיכון ובינוי</t>
  </si>
  <si>
    <t>1081942</t>
  </si>
  <si>
    <t>520036104</t>
  </si>
  <si>
    <t>בינלאומי 5- בינלאומי</t>
  </si>
  <si>
    <t>593038</t>
  </si>
  <si>
    <t>520029083</t>
  </si>
  <si>
    <t>דיסקונט- דיסקונט</t>
  </si>
  <si>
    <t>691212</t>
  </si>
  <si>
    <t>לאומי- לאומי</t>
  </si>
  <si>
    <t>604611</t>
  </si>
  <si>
    <t>מזרחי- מזרחי טפחות</t>
  </si>
  <si>
    <t>695437</t>
  </si>
  <si>
    <t>520000522</t>
  </si>
  <si>
    <t>פועלים</t>
  </si>
  <si>
    <t>662577</t>
  </si>
  <si>
    <t>520000118</t>
  </si>
  <si>
    <t>איי.סי.אל- איי.סי.אל</t>
  </si>
  <si>
    <t>281014</t>
  </si>
  <si>
    <t>520027830</t>
  </si>
  <si>
    <t>כימיה, גומי ופלסטיק</t>
  </si>
  <si>
    <t>טאואר- טאואר</t>
  </si>
  <si>
    <t>1082379</t>
  </si>
  <si>
    <t>520041997</t>
  </si>
  <si>
    <t>מוליכים למחצה</t>
  </si>
  <si>
    <t>שטראוס- שטראוס גרופ</t>
  </si>
  <si>
    <t>746016</t>
  </si>
  <si>
    <t>520003781</t>
  </si>
  <si>
    <t>מזון</t>
  </si>
  <si>
    <t>שופרסל- שופרסל</t>
  </si>
  <si>
    <t>777037</t>
  </si>
  <si>
    <t>520022732</t>
  </si>
  <si>
    <t>מסחר</t>
  </si>
  <si>
    <t>מבני תעשיה- מבנה נדל"ן (כ.ד)</t>
  </si>
  <si>
    <t>226019</t>
  </si>
  <si>
    <t>520024126</t>
  </si>
  <si>
    <t>מליסרון- מליסרון</t>
  </si>
  <si>
    <t>323014</t>
  </si>
  <si>
    <t>520037789</t>
  </si>
  <si>
    <t>עזריאלי קבוצה</t>
  </si>
  <si>
    <t>1119478</t>
  </si>
  <si>
    <t>510960719</t>
  </si>
  <si>
    <t>טבע- טבע</t>
  </si>
  <si>
    <t>629014</t>
  </si>
  <si>
    <t>520013954</t>
  </si>
  <si>
    <t>פארמה</t>
  </si>
  <si>
    <t>אורמת טכנו- אורמת טכנו</t>
  </si>
  <si>
    <t>1134402</t>
  </si>
  <si>
    <t>880326081</t>
  </si>
  <si>
    <t>נייס</t>
  </si>
  <si>
    <t>273011</t>
  </si>
  <si>
    <t>520036872</t>
  </si>
  <si>
    <t>בזק- בזק</t>
  </si>
  <si>
    <t>230011</t>
  </si>
  <si>
    <t>520031931</t>
  </si>
  <si>
    <t>סה"כ תל אביב 90</t>
  </si>
  <si>
    <t>פוקס- פוקס</t>
  </si>
  <si>
    <t>1087022</t>
  </si>
  <si>
    <t>512157603</t>
  </si>
  <si>
    <t>סופרגז- סופרגז אנרגיה</t>
  </si>
  <si>
    <t>1166917</t>
  </si>
  <si>
    <t>516077989</t>
  </si>
  <si>
    <t>אנרגיה</t>
  </si>
  <si>
    <t>איידיאיי ביטוח</t>
  </si>
  <si>
    <t>1129501</t>
  </si>
  <si>
    <t>513910703</t>
  </si>
  <si>
    <t>מנורה    1- מנורה מבטחים החזקות</t>
  </si>
  <si>
    <t>566018</t>
  </si>
  <si>
    <t>520007469</t>
  </si>
  <si>
    <t>אזורים</t>
  </si>
  <si>
    <t>715011</t>
  </si>
  <si>
    <t>520025990</t>
  </si>
  <si>
    <t>ישראל קנדה- ישראל קנדה</t>
  </si>
  <si>
    <t>434019</t>
  </si>
  <si>
    <t>520039298</t>
  </si>
  <si>
    <t>אייאיאס תעש- אייאיאס</t>
  </si>
  <si>
    <t>431015</t>
  </si>
  <si>
    <t>520039132</t>
  </si>
  <si>
    <t>אלקו- אלקו</t>
  </si>
  <si>
    <t>694034</t>
  </si>
  <si>
    <t>520025370</t>
  </si>
  <si>
    <t>מספנות ישראל</t>
  </si>
  <si>
    <t>1168533</t>
  </si>
  <si>
    <t>516084753</t>
  </si>
  <si>
    <t>דלק קד יהש- דלק קידוחים יהש</t>
  </si>
  <si>
    <t>475020</t>
  </si>
  <si>
    <t>550013098</t>
  </si>
  <si>
    <t>קמטק- קמטק</t>
  </si>
  <si>
    <t>1095264</t>
  </si>
  <si>
    <t>511235434</t>
  </si>
  <si>
    <t>איתמר</t>
  </si>
  <si>
    <t>1102458</t>
  </si>
  <si>
    <t>512434218</t>
  </si>
  <si>
    <t>מכשור רפואי</t>
  </si>
  <si>
    <t>איסתא- איסתא</t>
  </si>
  <si>
    <t>1081074</t>
  </si>
  <si>
    <t>520042763</t>
  </si>
  <si>
    <t>פתאל החזקות- פתאל החזקות</t>
  </si>
  <si>
    <t>1143429</t>
  </si>
  <si>
    <t>אלקטרה צריכה- אלקטרה צריכה</t>
  </si>
  <si>
    <t>5010129</t>
  </si>
  <si>
    <t>520039967</t>
  </si>
  <si>
    <t>מקס סטוק</t>
  </si>
  <si>
    <t>1168558</t>
  </si>
  <si>
    <t>513618967</t>
  </si>
  <si>
    <t>נטו מלינדה 1- נטו מלינדה</t>
  </si>
  <si>
    <t>1105097</t>
  </si>
  <si>
    <t>511725459</t>
  </si>
  <si>
    <t>פרשמרקט- פרשמרקט</t>
  </si>
  <si>
    <t>1157833</t>
  </si>
  <si>
    <t>513226050</t>
  </si>
  <si>
    <t>תדיראן הולדינגס- תדיראן הולדינגס</t>
  </si>
  <si>
    <t>258012</t>
  </si>
  <si>
    <t>520036732</t>
  </si>
  <si>
    <t>אינרום</t>
  </si>
  <si>
    <t>1132356</t>
  </si>
  <si>
    <t>515001659</t>
  </si>
  <si>
    <t>מתכת ומוצרי בניה</t>
  </si>
  <si>
    <t>אדגר- אדגר השקעות</t>
  </si>
  <si>
    <t>1820083</t>
  </si>
  <si>
    <t>520035171</t>
  </si>
  <si>
    <t>אפריקה נכסים- אפי נכסים</t>
  </si>
  <si>
    <t>1091354</t>
  </si>
  <si>
    <t>510560188</t>
  </si>
  <si>
    <t>סאמיט</t>
  </si>
  <si>
    <t>1081686</t>
  </si>
  <si>
    <t>520043720</t>
  </si>
  <si>
    <t>ביג</t>
  </si>
  <si>
    <t>1097260</t>
  </si>
  <si>
    <t>סלע נדל"ן- סלע קפיטל נדל"ן</t>
  </si>
  <si>
    <t>1109644</t>
  </si>
  <si>
    <t>513992529</t>
  </si>
  <si>
    <t>ריט 1- ריט1</t>
  </si>
  <si>
    <t>1098920</t>
  </si>
  <si>
    <t>513821488</t>
  </si>
  <si>
    <t>אוגווינד- אוגווינד</t>
  </si>
  <si>
    <t>1105907</t>
  </si>
  <si>
    <t>513961334</t>
  </si>
  <si>
    <t>אלקטריאון</t>
  </si>
  <si>
    <t>368019</t>
  </si>
  <si>
    <t>520038126</t>
  </si>
  <si>
    <t>דוראל אנרגיה- דוראל אנרגיה</t>
  </si>
  <si>
    <t>1166768</t>
  </si>
  <si>
    <t>515364891</t>
  </si>
  <si>
    <t>וואן תוכנה- וואן טכנולוגיות תוכנה</t>
  </si>
  <si>
    <t>161018</t>
  </si>
  <si>
    <t>520034695</t>
  </si>
  <si>
    <t>שירותי מידע</t>
  </si>
  <si>
    <t>דנאל כא- דנאל כא</t>
  </si>
  <si>
    <t>314013</t>
  </si>
  <si>
    <t>520037565</t>
  </si>
  <si>
    <t>פרטנר- פרטנר</t>
  </si>
  <si>
    <t>1083484</t>
  </si>
  <si>
    <t>520044314</t>
  </si>
  <si>
    <t>סה"כ מניות היתר</t>
  </si>
  <si>
    <t>הייקון מערכות- הייקון מערכות בע"מ</t>
  </si>
  <si>
    <t>1169945</t>
  </si>
  <si>
    <t>514347160</t>
  </si>
  <si>
    <t>אלקטרוניקה ואופטיקה</t>
  </si>
  <si>
    <t>רובוגרופ ט.א.ק- רובוגרופ</t>
  </si>
  <si>
    <t>266015</t>
  </si>
  <si>
    <t>520034984</t>
  </si>
  <si>
    <t>ג'נריישן קפיטל- ג'נריישן קפיטל</t>
  </si>
  <si>
    <t>1156926</t>
  </si>
  <si>
    <t>515846558</t>
  </si>
  <si>
    <t>חג'ג' נדל"ן- חג'ג' נדלן</t>
  </si>
  <si>
    <t>823013</t>
  </si>
  <si>
    <t>520033309</t>
  </si>
  <si>
    <t>יוניקורן טכנולוגיות - יוניקורן טכנו</t>
  </si>
  <si>
    <t>1168657</t>
  </si>
  <si>
    <t>540294428</t>
  </si>
  <si>
    <t>השקעות בהי-טק</t>
  </si>
  <si>
    <t>מיט-טק- מיט-טק 3 די</t>
  </si>
  <si>
    <t>1080720</t>
  </si>
  <si>
    <t>520041955</t>
  </si>
  <si>
    <t>סבוריט- סבוריט בע"מ</t>
  </si>
  <si>
    <t>1169978</t>
  </si>
  <si>
    <t>515933950</t>
  </si>
  <si>
    <t>אלמדה יהש</t>
  </si>
  <si>
    <t>1168962</t>
  </si>
  <si>
    <t>540296795</t>
  </si>
  <si>
    <t>השקעות במדעי החיים</t>
  </si>
  <si>
    <t>פייטון- פייטון</t>
  </si>
  <si>
    <t>412015</t>
  </si>
  <si>
    <t>בלומברג</t>
  </si>
  <si>
    <t>520038951</t>
  </si>
  <si>
    <t>חשמל</t>
  </si>
  <si>
    <t>פולירם</t>
  </si>
  <si>
    <t>1170216</t>
  </si>
  <si>
    <t>515251593</t>
  </si>
  <si>
    <t>רבל- רבל</t>
  </si>
  <si>
    <t>1103878</t>
  </si>
  <si>
    <t>513506329</t>
  </si>
  <si>
    <t>נטו- נטו אחזקות</t>
  </si>
  <si>
    <t>168013</t>
  </si>
  <si>
    <t>520034109</t>
  </si>
  <si>
    <t>יומן אקסטנשנס</t>
  </si>
  <si>
    <t>1170000</t>
  </si>
  <si>
    <t>514707736</t>
  </si>
  <si>
    <t>גלוברנדס- גלוברנדס גרופ</t>
  </si>
  <si>
    <t>1147487</t>
  </si>
  <si>
    <t>515809499</t>
  </si>
  <si>
    <t>עדיקה סטייל- עדיקה סטייל</t>
  </si>
  <si>
    <t>1143643</t>
  </si>
  <si>
    <t>514659614</t>
  </si>
  <si>
    <t>חמת- חמת</t>
  </si>
  <si>
    <t>384016</t>
  </si>
  <si>
    <t>520038530</t>
  </si>
  <si>
    <t>נכסים בנין</t>
  </si>
  <si>
    <t>699017</t>
  </si>
  <si>
    <t>520025438</t>
  </si>
  <si>
    <t>רני צים- רני צים</t>
  </si>
  <si>
    <t>1143619</t>
  </si>
  <si>
    <t>פנאקסיה ישראל- פנאקסיה ישראל</t>
  </si>
  <si>
    <t>1104363</t>
  </si>
  <si>
    <t>513673970</t>
  </si>
  <si>
    <t>שיח מדיקל- שיח מדיקל</t>
  </si>
  <si>
    <t>249011</t>
  </si>
  <si>
    <t>520036567</t>
  </si>
  <si>
    <t>טלרד נטוורקס- טלרד נטוורקס</t>
  </si>
  <si>
    <t>1140953</t>
  </si>
  <si>
    <t>510852643</t>
  </si>
  <si>
    <t>ציוד תקשורת</t>
  </si>
  <si>
    <t>סייברוואן- סייברוואן</t>
  </si>
  <si>
    <t>1166693</t>
  </si>
  <si>
    <t>515154607</t>
  </si>
  <si>
    <t>ג'נסל</t>
  </si>
  <si>
    <t>1169689</t>
  </si>
  <si>
    <t>514579887</t>
  </si>
  <si>
    <t>נופר אנרג'י</t>
  </si>
  <si>
    <t>1170877</t>
  </si>
  <si>
    <t>514599943</t>
  </si>
  <si>
    <t>איאלדי (ALD)- אי.אל.די</t>
  </si>
  <si>
    <t>1084003</t>
  </si>
  <si>
    <t>511029373</t>
  </si>
  <si>
    <t>אמת- אמת</t>
  </si>
  <si>
    <t>382010</t>
  </si>
  <si>
    <t>520038514</t>
  </si>
  <si>
    <t>טלדור- טלדור</t>
  </si>
  <si>
    <t>477018</t>
  </si>
  <si>
    <t>520039710</t>
  </si>
  <si>
    <t>אוריין- אוריין</t>
  </si>
  <si>
    <t>511068256</t>
  </si>
  <si>
    <t>הולמס פלייס- הולמס פלייס</t>
  </si>
  <si>
    <t>1142587</t>
  </si>
  <si>
    <t>512466723</t>
  </si>
  <si>
    <t>אופל בלאנס- אופל בלאנס השקעות בע"מ</t>
  </si>
  <si>
    <t>1094986</t>
  </si>
  <si>
    <t>513734566</t>
  </si>
  <si>
    <t>מניף</t>
  </si>
  <si>
    <t>1170893</t>
  </si>
  <si>
    <t>512764408</t>
  </si>
  <si>
    <t>פועלים איביאי- פועלים אי.בי.אי</t>
  </si>
  <si>
    <t>1084482</t>
  </si>
  <si>
    <t>511819617</t>
  </si>
  <si>
    <t>טופ מערכות- טופ מערכות</t>
  </si>
  <si>
    <t>1083377</t>
  </si>
  <si>
    <t>520044231</t>
  </si>
  <si>
    <t>סאטקום מערכות- סאטקום מערכות</t>
  </si>
  <si>
    <t>1080597</t>
  </si>
  <si>
    <t>520041674</t>
  </si>
  <si>
    <t>סה"כ call 001 אופציות</t>
  </si>
  <si>
    <t>G WILLI FOOD INTERNATIONAL</t>
  </si>
  <si>
    <t>IL0010828585</t>
  </si>
  <si>
    <t>NASDAQ</t>
  </si>
  <si>
    <t>520043209</t>
  </si>
  <si>
    <t>Food &amp; Staples Retailing</t>
  </si>
  <si>
    <t>Itamar Medical ADR</t>
  </si>
  <si>
    <t>US4654371016</t>
  </si>
  <si>
    <t>Health Care Equipment &amp; Services</t>
  </si>
  <si>
    <t>KORNIT DIGITAL-KRNT</t>
  </si>
  <si>
    <t>IL0011216723</t>
  </si>
  <si>
    <t>NYSE</t>
  </si>
  <si>
    <t>1564</t>
  </si>
  <si>
    <t>Other</t>
  </si>
  <si>
    <t>Rada Electronic Industries</t>
  </si>
  <si>
    <t>IL0010826506</t>
  </si>
  <si>
    <t>5204</t>
  </si>
  <si>
    <t>TARO PHARMACEUTICAL INDUS</t>
  </si>
  <si>
    <t>IL0010827181</t>
  </si>
  <si>
    <t>5188</t>
  </si>
  <si>
    <t>Pharmaceuticals &amp; Biotechnology</t>
  </si>
  <si>
    <t>Protalix Biotherapeutics Inc</t>
  </si>
  <si>
    <t>US74365A3095</t>
  </si>
  <si>
    <t>1554</t>
  </si>
  <si>
    <t>SOLAREDGE</t>
  </si>
  <si>
    <t>US83417M1045</t>
  </si>
  <si>
    <t>4744</t>
  </si>
  <si>
    <t>Technology Hardware &amp; Equipment</t>
  </si>
  <si>
    <t>GILAT SATELLITE</t>
  </si>
  <si>
    <t>IL0010825102</t>
  </si>
  <si>
    <t>520038936</t>
  </si>
  <si>
    <t>NEOEN FP</t>
  </si>
  <si>
    <t>FR0011675362</t>
  </si>
  <si>
    <t>5175</t>
  </si>
  <si>
    <t>Energy</t>
  </si>
  <si>
    <t>ORSTED A/S</t>
  </si>
  <si>
    <t>DK0060094928</t>
  </si>
  <si>
    <t>5232</t>
  </si>
  <si>
    <t>RWE GY</t>
  </si>
  <si>
    <t>DE0007037129</t>
  </si>
  <si>
    <t>5242</t>
  </si>
  <si>
    <t>DARIOHEALTH</t>
  </si>
  <si>
    <t>US23725P2092</t>
  </si>
  <si>
    <t>5233</t>
  </si>
  <si>
    <t>ABBVIE INC</t>
  </si>
  <si>
    <t>US00287Y1091</t>
  </si>
  <si>
    <t>5255</t>
  </si>
  <si>
    <t>ASTRAZENECA PLC</t>
  </si>
  <si>
    <t>US0463531089</t>
  </si>
  <si>
    <t>5238</t>
  </si>
  <si>
    <t>PFIZER INC-PFE- PFIZER</t>
  </si>
  <si>
    <t>US7170811035</t>
  </si>
  <si>
    <t>1190</t>
  </si>
  <si>
    <t>AROUNDTOWN PROP</t>
  </si>
  <si>
    <t>CY0105562116</t>
  </si>
  <si>
    <t>FWB</t>
  </si>
  <si>
    <t>4845</t>
  </si>
  <si>
    <t>Real Estate</t>
  </si>
  <si>
    <t>BOSTON PROPERTIES</t>
  </si>
  <si>
    <t>US1011211018</t>
  </si>
  <si>
    <t>5214</t>
  </si>
  <si>
    <t>PARK PLAZA  HOTEL</t>
  </si>
  <si>
    <t>GG00B1Z5FH87</t>
  </si>
  <si>
    <t>LSE</t>
  </si>
  <si>
    <t>5123</t>
  </si>
  <si>
    <t>PRIME US REIT</t>
  </si>
  <si>
    <t>SGXC75818630</t>
  </si>
  <si>
    <t>5197</t>
  </si>
  <si>
    <t>SOITEC FP</t>
  </si>
  <si>
    <t>FR0013227113</t>
  </si>
  <si>
    <t>5250</t>
  </si>
  <si>
    <t>Semiconductors &amp; Semiconductor Equipment</t>
  </si>
  <si>
    <t>TSM - TAIWAN SEMICONDUCTOR- TAIWAN SEMI</t>
  </si>
  <si>
    <t>us8740391003</t>
  </si>
  <si>
    <t>5088</t>
  </si>
  <si>
    <t>PALO ALTO NETWO</t>
  </si>
  <si>
    <t>US6974351057</t>
  </si>
  <si>
    <t>4723</t>
  </si>
  <si>
    <t>Software &amp; Services</t>
  </si>
  <si>
    <t>ENEL SPA</t>
  </si>
  <si>
    <t>IT0003128367</t>
  </si>
  <si>
    <t>5039</t>
  </si>
  <si>
    <t>Utilities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</si>
  <si>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</si>
  <si>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</si>
  <si>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</si>
  <si>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</si>
  <si>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</si>
  <si>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</si>
  <si>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</si>
  <si>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סה"כ אג"ח ממשלתי</t>
  </si>
  <si>
    <t>סה"כ אגח קונצרני</t>
  </si>
  <si>
    <t>מור השקעות קרן גמישה- מור קרנות נאמנות</t>
  </si>
  <si>
    <t>5127725</t>
  </si>
  <si>
    <t>514884485</t>
  </si>
  <si>
    <t>מניות</t>
  </si>
  <si>
    <t>מור מניות טכנולוגיה- מור קרנות נאמנות</t>
  </si>
  <si>
    <t>5128962</t>
  </si>
  <si>
    <t>מור אנרגיה נקיה- מור קרנות נאמנות</t>
  </si>
  <si>
    <t>5131040</t>
  </si>
  <si>
    <t>סה"כ כתבי אופציות בישראל</t>
  </si>
  <si>
    <t>יוניקורן טכ אפ1 9/12/21- יוניקורן טכנו</t>
  </si>
  <si>
    <t>1168665</t>
  </si>
  <si>
    <t>יוניקורן טכ אפ2 10/9/23- יוניקורן טכנו</t>
  </si>
  <si>
    <t>1168673</t>
  </si>
  <si>
    <t>אלמדה  אופציה 1 5/4/22</t>
  </si>
  <si>
    <t>1168970</t>
  </si>
  <si>
    <t>אלמדה  אופציה 2 10/10/23</t>
  </si>
  <si>
    <t>1168988</t>
  </si>
  <si>
    <t>פולירם אופציה 1 29/11/22- פולירם</t>
  </si>
  <si>
    <t>1170224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</si>
  <si>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</si>
  <si>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</si>
  <si>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</si>
  <si>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</si>
  <si>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</si>
  <si>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</si>
  <si>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DAX -DFWH1 -19/03/2021</t>
  </si>
  <si>
    <t>DE000C5HZJH3</t>
  </si>
  <si>
    <t>DJIA -DMH1-19/03/2021</t>
  </si>
  <si>
    <t>BBG00SBY2R72</t>
  </si>
  <si>
    <t>FUT VAL EUR HSBC - רוו"ה מחוזים</t>
  </si>
  <si>
    <t>333740</t>
  </si>
  <si>
    <t>FUT VAL USD - רוו"ה מחוזים</t>
  </si>
  <si>
    <t>415349</t>
  </si>
  <si>
    <t>MDAX - MFH1 - 19/03/21</t>
  </si>
  <si>
    <t>DE000C5HZJB6</t>
  </si>
  <si>
    <t>MINI NASDAQ -NQH1-19/03/2021</t>
  </si>
  <si>
    <t>BBG00R2NN8Z6</t>
  </si>
  <si>
    <t>RUSSELL2000 -RTYH1-19/03/2021</t>
  </si>
  <si>
    <t>BBG00R2NNB52</t>
  </si>
  <si>
    <t>S&amp;P500 E-MINI -ESH1-19/03/2021</t>
  </si>
  <si>
    <t>BBG00R2NN8P7</t>
  </si>
  <si>
    <t>STOXX 600- SXOH1-19/03/21</t>
  </si>
  <si>
    <t>DE000C5HZLH9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</si>
  <si>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</si>
  <si>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</si>
  <si>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</si>
  <si>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</si>
  <si>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</si>
  <si>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</si>
  <si>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</si>
  <si>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</si>
  <si>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</si>
  <si>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</si>
  <si>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</si>
  <si>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</si>
  <si>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</si>
  <si>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</si>
  <si>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</si>
  <si>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</si>
  <si>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</si>
  <si>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</si>
  <si>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</si>
  <si>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</si>
  <si>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</si>
  <si>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</si>
  <si>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</si>
  <si>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</si>
  <si>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</si>
  <si>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מיט-טק אופציה לא סחירה 18/05/2023- מיט-טק 3 די</t>
  </si>
  <si>
    <t>10807201</t>
  </si>
  <si>
    <t>18/05/20</t>
  </si>
  <si>
    <t>פנאקסיה ישראל אופציה לא סחירה 09/03/2022- פנאקסיה ישראל</t>
  </si>
  <si>
    <t>11043631</t>
  </si>
  <si>
    <t>11/03/20</t>
  </si>
  <si>
    <t>שיח מדיקל אופציה א' לא סחירה 10/06/21- שיח מדיקל</t>
  </si>
  <si>
    <t>2490111</t>
  </si>
  <si>
    <t>10/06/20</t>
  </si>
  <si>
    <t>שיח מדיקל אופציה ב' לא סחירה 10/07/22- שיח מדיקל</t>
  </si>
  <si>
    <t>24901111</t>
  </si>
  <si>
    <t>אוגווינד-אופציה</t>
  </si>
  <si>
    <t>22/07/20</t>
  </si>
  <si>
    <t>אלקטריאון - אופציה</t>
  </si>
  <si>
    <t>01/07/20</t>
  </si>
  <si>
    <t>איאלדי (ALD) אופציה לא סחירה 15/02/24- אי.אל.די</t>
  </si>
  <si>
    <t>10840031</t>
  </si>
  <si>
    <t>17/02/20</t>
  </si>
  <si>
    <t>סאטקום אופציה לא סחירה 20/1/22- סאטקום מערכות</t>
  </si>
  <si>
    <t>10805971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</si>
  <si>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</si>
  <si>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</si>
  <si>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</si>
  <si>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</si>
  <si>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</si>
  <si>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</si>
  <si>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</si>
  <si>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</si>
  <si>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</si>
  <si>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</si>
  <si>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</si>
  <si>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</si>
  <si>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</si>
  <si>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</si>
  <si>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</si>
  <si>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</si>
  <si>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MONEY EUR HSBC - בטחונות</t>
  </si>
  <si>
    <t>327064</t>
  </si>
  <si>
    <t>USD HSBC - בטחונות</t>
  </si>
  <si>
    <t>415323</t>
  </si>
  <si>
    <t>מזומנים</t>
  </si>
  <si>
    <t>תעודות התחייבות ממשלתיות</t>
  </si>
  <si>
    <t>תעודות חוב מסחריות</t>
  </si>
  <si>
    <t>אג"ח קונצרני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</si>
  <si>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</si>
  <si>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</si>
  <si>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</si>
  <si>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</si>
  <si>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</si>
  <si>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</si>
  <si>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</si>
  <si>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</si>
  <si>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</si>
  <si>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– מניות</t>
  </si>
  <si>
    <t>לא סחיר - קרנות השקעה</t>
  </si>
  <si>
    <t>לא סחיר - כתבי אופציה</t>
  </si>
  <si>
    <t>לא סחיר –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</si>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</sst>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18" fillId="0" borderId="0" xfId="1" applyFont="1" applyAlignment="1">
      <alignment horizontal="center"/>
    </xf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1" xfId="1" applyNumberFormat="1" applyFont="1" applyFill="1" applyBorder="1" applyAlignment="1">
      <alignment horizontal="center" vertical="center" wrapText="1" readingOrder="2"/>
    </xf>
    <xf numFmtId="0" fontId="7" fillId="2" borderId="3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49" fontId="7" fillId="2" borderId="25" xfId="0" applyNumberFormat="1" applyFont="1" applyFill="1" applyBorder="1" applyAlignment="1">
      <alignment horizontal="center" wrapText="1"/>
    </xf>
    <xf numFmtId="3" fontId="7" fillId="3" borderId="24" xfId="0" applyNumberFormat="1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vertical="center" wrapText="1" readingOrder="2"/>
    </xf>
    <xf numFmtId="0" fontId="4" fillId="2" borderId="30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30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29" tableBorderDxfId="428">
  <autoFilter ref="B6:D42">
    <filterColumn colId="0" hiddenButton="1"/>
    <filterColumn colId="1" hiddenButton="1"/>
    <filterColumn colId="2" hiddenButton="1"/>
  </autoFilter>
  <tableColumns count="3">
    <tableColumn id="1" name="עמודה1" dataDxfId="427" dataCellStyle="Normal_2007-16618"/>
    <tableColumn id="2" name="שווי הוגן" dataDxfId="426"/>
    <tableColumn id="3" name="שעור מנכסי השקעה*" dataDxfId="42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50" totalsRowShown="0" headerRowDxfId="424" headerRowBorderDxfId="423" tableBorderDxfId="422" headerRowCellStyle="Normal_2007-16618">
  <autoFilter ref="C44:D50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5" totalsRowShown="0" headerRowDxfId="421" dataDxfId="419" headerRowBorderDxfId="420" tableBorderDxfId="418">
  <autoFilter ref="A6:K35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17"/>
    <tableColumn id="2" name="מספר ני&quot;ע" dataDxfId="416"/>
    <tableColumn id="3" name="מספר מנפיק" dataDxfId="415"/>
    <tableColumn id="4" name="דירוג" dataDxfId="414"/>
    <tableColumn id="5" name="שם מדרג" dataDxfId="413"/>
    <tableColumn id="6" name="סוג מטבע" dataDxfId="412"/>
    <tableColumn id="7" name="שיעור ריבית" dataDxfId="411"/>
    <tableColumn id="8" name="תשואה לפידיון" dataDxfId="410"/>
    <tableColumn id="9" name="שווי שוק" dataDxfId="409"/>
    <tableColumn id="10" name="שעור מנכסי אפיק ההשקעה" dataDxfId="408"/>
    <tableColumn id="11" name="שעור מסך נכסי השקעה" dataDxfId="40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37" totalsRowShown="0" headerRowDxfId="406" dataDxfId="404" headerRowBorderDxfId="405" tableBorderDxfId="403">
  <autoFilter ref="A7:Q3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402"/>
    <tableColumn id="2" name="מספר ני&quot;ע" dataDxfId="401"/>
    <tableColumn id="3" name="זירת מסחר" dataDxfId="400"/>
    <tableColumn id="4" name="דירוג" dataDxfId="399"/>
    <tableColumn id="5" name="שם מדרג" dataDxfId="398"/>
    <tableColumn id="6" name="תאריך רכישה" dataDxfId="397"/>
    <tableColumn id="7" name="מח&quot;מ" dataDxfId="396"/>
    <tableColumn id="8" name="סוג מטבע" dataDxfId="395"/>
    <tableColumn id="9" name="שיעור ריבית" dataDxfId="394"/>
    <tableColumn id="10" name="תשואה לפידיון" dataDxfId="393"/>
    <tableColumn id="11" name="ערך נקוב****" dataDxfId="392"/>
    <tableColumn id="12" name="שער***" dataDxfId="391"/>
    <tableColumn id="13" name="פדיון/ריבית/דיבידנד לקבל*****  " dataDxfId="390"/>
    <tableColumn id="14" name="שווי שוק" dataDxfId="389"/>
    <tableColumn id="15" name="שעור מערך נקוב**** מונפק" dataDxfId="388"/>
    <tableColumn id="16" name="שעור מנכסי אפיק ההשקעה" dataDxfId="387"/>
    <tableColumn id="17" name="שעור מסך נכסי השקעה**" dataDxfId="38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85" dataDxfId="383" headerRowBorderDxfId="384" tableBorderDxfId="382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81"/>
    <tableColumn id="2" name="מספר ני&quot;ע" dataDxfId="380"/>
    <tableColumn id="3" name="זירת מסחר" dataDxfId="379"/>
    <tableColumn id="4" name="ספק מידע" dataDxfId="378"/>
    <tableColumn id="5" name="מספר מנפיק" dataDxfId="377"/>
    <tableColumn id="6" name="ענף מסחר" dataDxfId="376"/>
    <tableColumn id="7" name="דירוג" dataDxfId="375"/>
    <tableColumn id="8" name="שם מדרג" dataDxfId="374"/>
    <tableColumn id="9" name="תאריך רכישה" dataDxfId="373"/>
    <tableColumn id="10" name="מח&quot;מ" dataDxfId="372"/>
    <tableColumn id="11" name="סוג מטבע" dataDxfId="371"/>
    <tableColumn id="12" name="שיעור ריבית" dataDxfId="370"/>
    <tableColumn id="13" name="תשואה לפידיון" dataDxfId="369"/>
    <tableColumn id="14" name="ערך נקוב****" dataDxfId="368"/>
    <tableColumn id="15" name="שער***" dataDxfId="367"/>
    <tableColumn id="16" name="פדיון/ריבית/דיבידנד לקבל*****  " dataDxfId="366"/>
    <tableColumn id="17" name="שווי שוק" dataDxfId="365"/>
    <tableColumn id="18" name="שעור מערך נקוב מונפק" dataDxfId="364"/>
    <tableColumn id="19" name="שעור מנכסי אפיק ההשקעה" dataDxfId="363"/>
    <tableColumn id="20" name="שעור מסך נכסי השקעה**" dataDxfId="36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47" totalsRowShown="0" headerRowDxfId="361" dataDxfId="359" headerRowBorderDxfId="360" tableBorderDxfId="358">
  <autoFilter ref="A7:T4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57"/>
    <tableColumn id="2" name="מספר ני&quot;ע" dataDxfId="356"/>
    <tableColumn id="3" name="זירת מסחר" dataDxfId="355"/>
    <tableColumn id="4" name="ספק מידע" dataDxfId="354"/>
    <tableColumn id="5" name="מספר מנפיק" dataDxfId="353"/>
    <tableColumn id="6" name="ענף מסחר" dataDxfId="352"/>
    <tableColumn id="7" name="דירוג" dataDxfId="351"/>
    <tableColumn id="8" name="שם מדרג" dataDxfId="350"/>
    <tableColumn id="9" name="תאריך רכישה" dataDxfId="349"/>
    <tableColumn id="10" name="מח&quot;מ" dataDxfId="348"/>
    <tableColumn id="11" name="סוג מטבע" dataDxfId="347"/>
    <tableColumn id="12" name="שיעור ריבית" dataDxfId="346"/>
    <tableColumn id="13" name="תשואה לפידיון" dataDxfId="345"/>
    <tableColumn id="14" name="ערך נקוב****" dataDxfId="344"/>
    <tableColumn id="15" name="שער***" dataDxfId="343"/>
    <tableColumn id="16" name="פדיון/ריבית/דיבידנד לקבל*****  " dataDxfId="342"/>
    <tableColumn id="17" name="שווי שוק" dataDxfId="341"/>
    <tableColumn id="18" name="שעור מערך נקוב מונפק" dataDxfId="340"/>
    <tableColumn id="19" name="שעור מנכסי אפיק ההשקעה" dataDxfId="339"/>
    <tableColumn id="20" name="שעור מסך נכסי השקעה**" dataDxfId="33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31" name="טבלה31" displayName="טבלה31" ref="A7:N130" totalsRowShown="0" headerRowDxfId="0" dataDxfId="1" headerRowBorderDxfId="9" tableBorderDxfId="10">
  <autoFilter ref="A7:N1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8"/>
    <tableColumn id="9" name="שער***" dataDxfId="7"/>
    <tableColumn id="10" name="פדיון/ריבית/דיבידנד לקבל*****  " dataDxfId="6"/>
    <tableColumn id="11" name="שווי שוק" dataDxfId="5"/>
    <tableColumn id="12" name="שעור מערך נקוב מונפק" dataDxfId="4"/>
    <tableColumn id="13" name="שעור מנכסי אפיק ההשקעה" dataDxfId="3"/>
    <tableColumn id="14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7" name="טבלה7" displayName="טבלה7" ref="A7:M32" totalsRowShown="0" headerRowDxfId="337" dataDxfId="335" headerRowBorderDxfId="336" tableBorderDxfId="334">
  <autoFilter ref="A7:M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33"/>
    <tableColumn id="4" name="מספר מנפיק" dataDxfId="332"/>
    <tableColumn id="5" name="ענף מסחר"/>
    <tableColumn id="6" name="סוג מטבע"/>
    <tableColumn id="7" name="ערך נקוב****" dataDxfId="331"/>
    <tableColumn id="8" name="שער***" dataDxfId="330"/>
    <tableColumn id="9" name="פדיון/ריבית/דיבידנד לקבל*****  " dataDxfId="329"/>
    <tableColumn id="10" name="שווי שוק" dataDxfId="328"/>
    <tableColumn id="11" name="שעור מערך נקוב מונפק" dataDxfId="327"/>
    <tableColumn id="12" name="שעור מנכסי אפיק ההשקעה" dataDxfId="326"/>
    <tableColumn id="13" name="שעור מסך נכסי השקעה**" dataDxfId="32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8" name="טבלה8" displayName="טבלה8" ref="A7:N30" totalsRowShown="0" headerRowDxfId="324" dataDxfId="322" headerRowBorderDxfId="323" tableBorderDxfId="321">
  <autoFilter ref="A7:N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320"/>
    <tableColumn id="4" name="מספר מנפיק" dataDxfId="319"/>
    <tableColumn id="5" name="ענף מסחר"/>
    <tableColumn id="6" name="דירוג"/>
    <tableColumn id="7" name="שם מדרג" dataDxfId="318"/>
    <tableColumn id="8" name="סוג מטבע"/>
    <tableColumn id="9" name="ערך נקוב****" dataDxfId="317"/>
    <tableColumn id="10" name="שער***" dataDxfId="316"/>
    <tableColumn id="11" name="שווי שוק" dataDxfId="315"/>
    <tableColumn id="12" name="שעור מערך נקוב מונפק" dataDxfId="314"/>
    <tableColumn id="13" name="שעור מנכסי אפיק ההשקעה" dataDxfId="313"/>
    <tableColumn id="14" name="שעור מסך נכסי השקעה**" dataDxfId="3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9" name="טבלה9" displayName="טבלה9" ref="A7:K20" totalsRowShown="0" headerRowDxfId="311" dataDxfId="309" headerRowBorderDxfId="310" tableBorderDxfId="308">
  <autoFilter ref="A7:K2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307"/>
    <tableColumn id="4" name="ענף מסחר"/>
    <tableColumn id="5" name="סוג מטבע"/>
    <tableColumn id="6" name="ערך נקוב****" dataDxfId="306"/>
    <tableColumn id="7" name="שער***" dataDxfId="305"/>
    <tableColumn id="8" name="שווי שוק" dataDxfId="304"/>
    <tableColumn id="9" name="שעור מערך נקוב מונפק" dataDxfId="303"/>
    <tableColumn id="10" name="שעור מנכסי אפיק ההשקעה" dataDxfId="302"/>
    <tableColumn id="11" name="שעור מסך נכסי השקעה**" dataDxfId="30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0" name="טבלה10" displayName="טבלה10" ref="A7:K30" totalsRowShown="0" headerRowDxfId="300" dataDxfId="298" headerRowBorderDxfId="299" tableBorderDxfId="297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96"/>
    <tableColumn id="4" name="ענף מסחר"/>
    <tableColumn id="5" name="סוג מטבע"/>
    <tableColumn id="6" name="ערך נקוב****" dataDxfId="295"/>
    <tableColumn id="7" name="שער***" dataDxfId="294"/>
    <tableColumn id="8" name="שווי שוק" dataDxfId="293"/>
    <tableColumn id="9" name="שעור מערך נקוב מונפק" dataDxfId="292"/>
    <tableColumn id="10" name="שעור מנכסי אפיק ההשקעה" dataDxfId="291"/>
    <tableColumn id="11" name="שעור מסך נכסי השקעה**" dataDxfId="29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1" name="טבלה11" displayName="טבלה11" ref="A7:J22" totalsRowShown="0" headerRowDxfId="289" dataDxfId="287" headerRowBorderDxfId="288" tableBorderDxfId="286">
  <autoFilter ref="A7:J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/>
    <tableColumn id="4" name="ענף מסחר"/>
    <tableColumn id="5" name="סוג מטבע"/>
    <tableColumn id="6" name="ערך נקוב****" dataDxfId="285"/>
    <tableColumn id="7" name="שער***" dataDxfId="284"/>
    <tableColumn id="8" name="שווי שוק" dataDxfId="283"/>
    <tableColumn id="9" name="שעור מנכסי אפיק ההשקעה" dataDxfId="282"/>
    <tableColumn id="10" name="שעור מסך נכסי השקעה**" dataDxfId="28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2" name="טבלה12" displayName="טבלה12" ref="A7:P38" totalsRowShown="0" headerRowDxfId="280" dataDxfId="278" headerRowBorderDxfId="279" tableBorderDxfId="277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76"/>
    <tableColumn id="4" name="דירוג"/>
    <tableColumn id="5" name="שם מדרג" dataDxfId="275"/>
    <tableColumn id="6" name="תאריך רכישה" dataDxfId="274"/>
    <tableColumn id="7" name="מח&quot;מ" dataDxfId="273"/>
    <tableColumn id="8" name="סוג מטבע"/>
    <tableColumn id="9" name="שיעור ריבית" dataDxfId="272"/>
    <tableColumn id="10" name="תשואה לפידיון" dataDxfId="271"/>
    <tableColumn id="11" name="ערך נקוב****" dataDxfId="270"/>
    <tableColumn id="12" name="שער***" dataDxfId="269"/>
    <tableColumn id="13" name="שווי שוק" dataDxfId="268"/>
    <tableColumn id="14" name="שעור מערך נקוב מונפק" dataDxfId="267"/>
    <tableColumn id="15" name="שעור מנכסי אפיק ההשקעה" dataDxfId="266"/>
    <tableColumn id="16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3" name="טבלה13" displayName="טבלה13" ref="A7:O26" totalsRowShown="0" headerRowDxfId="264" dataDxfId="262" headerRowBorderDxfId="263" tableBorderDxfId="261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60"/>
    <tableColumn id="2" name="מספר ני&quot;ע" dataDxfId="259"/>
    <tableColumn id="3" name="דירוג" dataDxfId="258"/>
    <tableColumn id="4" name="שם מדרג" dataDxfId="257"/>
    <tableColumn id="5" name="תאריך רכישה" dataDxfId="256"/>
    <tableColumn id="6" name="מח&quot;מ" dataDxfId="255"/>
    <tableColumn id="7" name="סוג מטבע" dataDxfId="254"/>
    <tableColumn id="8" name="שיעור ריבית" dataDxfId="253"/>
    <tableColumn id="9" name="תשואה לפידיון" dataDxfId="252"/>
    <tableColumn id="10" name="ערך נקוב****" dataDxfId="251"/>
    <tableColumn id="11" name="שער***" dataDxfId="250"/>
    <tableColumn id="12" name="שווי הוגן" dataDxfId="249"/>
    <tableColumn id="13" name="שעור מערך נקוב מונפק" dataDxfId="248"/>
    <tableColumn id="14" name="שעור מנכסי אפיק ההשקעה" dataDxfId="247"/>
    <tableColumn id="15" name="שעור מסך נכסי השקעה**" dataDxfId="24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4" name="טבלה14" displayName="טבלה14" ref="A7:R24" totalsRowShown="0" headerRowDxfId="245" dataDxfId="243" headerRowBorderDxfId="244" tableBorderDxfId="242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41"/>
    <tableColumn id="2" name="מספר ני&quot;ע" dataDxfId="240"/>
    <tableColumn id="3" name="ספק המידע" dataDxfId="239"/>
    <tableColumn id="4" name="מספר מנפיק" dataDxfId="238"/>
    <tableColumn id="5" name="ענף מסחר" dataDxfId="237"/>
    <tableColumn id="6" name="דירוג" dataDxfId="236"/>
    <tableColumn id="7" name="שם מדרג" dataDxfId="235"/>
    <tableColumn id="8" name="תאריך רכישה" dataDxfId="234"/>
    <tableColumn id="9" name="מח&quot;מ" dataDxfId="233"/>
    <tableColumn id="10" name="סוג מטבע" dataDxfId="232"/>
    <tableColumn id="11" name="שיעור ריבית" dataDxfId="231"/>
    <tableColumn id="12" name="תשואה לפידיון" dataDxfId="230"/>
    <tableColumn id="13" name="ערך נקוב****" dataDxfId="229"/>
    <tableColumn id="14" name="שער***" dataDxfId="228"/>
    <tableColumn id="15" name="שווי הוגן" dataDxfId="227"/>
    <tableColumn id="16" name="שעור מערך נקוב מונפק" dataDxfId="226"/>
    <tableColumn id="17" name="שעור מנכסי אפיק ההשקעה" dataDxfId="225"/>
    <tableColumn id="18" name="שעור מסך נכסי השקעה**" dataDxfId="22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5" name="טבלה15" displayName="טבלה15" ref="A7:R24" totalsRowShown="0" headerRowDxfId="223" dataDxfId="221" headerRowBorderDxfId="222" tableBorderDxfId="220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19"/>
    <tableColumn id="2" name="מספר ני&quot;ע" dataDxfId="218"/>
    <tableColumn id="3" name="ספק המידע" dataDxfId="217"/>
    <tableColumn id="4" name="מספר מנפיק" dataDxfId="216"/>
    <tableColumn id="5" name="ענף מסחר" dataDxfId="215"/>
    <tableColumn id="6" name="דירוג" dataDxfId="214"/>
    <tableColumn id="7" name="שם מדרג" dataDxfId="213"/>
    <tableColumn id="8" name="תאריך רכישה" dataDxfId="212"/>
    <tableColumn id="9" name="מח&quot;מ" dataDxfId="211"/>
    <tableColumn id="10" name="סוג מטבע" dataDxfId="210"/>
    <tableColumn id="11" name="שיעור ריבית" dataDxfId="209"/>
    <tableColumn id="12" name="תשואה לפידיון" dataDxfId="208"/>
    <tableColumn id="13" name="ערך נקוב****" dataDxfId="207"/>
    <tableColumn id="14" name="שער***" dataDxfId="206"/>
    <tableColumn id="15" name="שווי הוגן" dataDxfId="205"/>
    <tableColumn id="16" name="שעור מערך נקוב מונפק" dataDxfId="204"/>
    <tableColumn id="17" name="שעור מנכסי אפיק ההשקעה" dataDxfId="203"/>
    <tableColumn id="18" name="שעור מסך נכסי השקעה**" dataDxfId="20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6" name="טבלה16" displayName="טבלה16" ref="A7:L17" totalsRowShown="0" headerRowDxfId="201" dataDxfId="199" headerRowBorderDxfId="200" tableBorderDxfId="198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97"/>
    <tableColumn id="2" name="מספר ני&quot;ע" dataDxfId="196"/>
    <tableColumn id="3" name="ספק המידע" dataDxfId="195"/>
    <tableColumn id="4" name="מספר מנפיק" dataDxfId="194"/>
    <tableColumn id="5" name="ענף מסחר" dataDxfId="193"/>
    <tableColumn id="6" name="סוג מטבע" dataDxfId="192"/>
    <tableColumn id="7" name="ערך נקוב****" dataDxfId="191"/>
    <tableColumn id="8" name="שער***" dataDxfId="190"/>
    <tableColumn id="9" name="שווי הוגן" dataDxfId="189"/>
    <tableColumn id="10" name="שעור מערך נקוב מונפק" dataDxfId="188"/>
    <tableColumn id="11" name="שעור מנכסי אפיק ההשקעה" dataDxfId="187"/>
    <tableColumn id="12" name="שעור מסך נכסי השקעה**" dataDxfId="18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7" name="טבלה17" displayName="טבלה17" ref="A7:J28" totalsRowShown="0" headerRowDxfId="185" dataDxfId="183" headerRowBorderDxfId="184" tableBorderDxfId="182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81"/>
    <tableColumn id="5" name="ערך נקוב****" dataDxfId="180"/>
    <tableColumn id="6" name="שער***" dataDxfId="179"/>
    <tableColumn id="7" name="שווי הוגן" dataDxfId="178"/>
    <tableColumn id="8" name="שעור מערך נקוב מונפק" dataDxfId="177"/>
    <tableColumn id="9" name="שעור מנכסי אפיק ההשקעה" dataDxfId="176"/>
    <tableColumn id="10" name="שעור מסך נכסי השקעה**" dataDxfId="17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8" name="טבלה18" displayName="טבלה18" ref="A7:K22" totalsRowShown="0" headerRowDxfId="174" dataDxfId="172" headerRowBorderDxfId="173" tableBorderDxfId="171">
  <autoFilter ref="A7:K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/>
    <tableColumn id="6" name="ערך נקוב****" dataDxfId="170"/>
    <tableColumn id="7" name="שער***" dataDxfId="169"/>
    <tableColumn id="8" name="שווי הוגן" dataDxfId="168"/>
    <tableColumn id="9" name="שעור מערך נקוב מונפק" dataDxfId="167"/>
    <tableColumn id="10" name="שעור מנכסי אפיק ההשקעה" dataDxfId="166"/>
    <tableColumn id="11" name="שעור מסך נכסי השקעה**" dataDxfId="1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19" name="טבלה19" displayName="טבלה19" ref="A7:K32" totalsRowShown="0" headerRowDxfId="164" dataDxfId="162" headerRowBorderDxfId="163" tableBorderDxfId="161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60"/>
    <tableColumn id="6" name="ערך נקוב****" dataDxfId="159"/>
    <tableColumn id="7" name="שער***" dataDxfId="158"/>
    <tableColumn id="8" name="שווי הוגן" dataDxfId="157"/>
    <tableColumn id="9" name="שעור מערך נקוב מונפק" dataDxfId="156"/>
    <tableColumn id="10" name="שעור מנכסי אפיק ההשקעה" dataDxfId="155"/>
    <tableColumn id="11" name="שעור מסך נכסי השקעה**" dataDxfId="15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0" name="טבלה20" displayName="טבלה20" ref="A7:J30" totalsRowShown="0" headerRowDxfId="153" dataDxfId="151" headerRowBorderDxfId="152" tableBorderDxfId="150">
  <autoFilter ref="A7:J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9"/>
    <tableColumn id="6" name="ערך נקוב****" dataDxfId="148"/>
    <tableColumn id="7" name="שער***" dataDxfId="147"/>
    <tableColumn id="8" name="שווי הוגן" dataDxfId="146"/>
    <tableColumn id="9" name="שעור מנכסי אפיק ההשקעה" dataDxfId="145"/>
    <tableColumn id="10" name="שעור מסך נכסי השקעה**" dataDxfId="14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1" name="טבלה21" displayName="טבלה21" ref="A7:P38" totalsRowShown="0" headerRowDxfId="143" dataDxfId="141" headerRowBorderDxfId="142" tableBorderDxfId="140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39"/>
    <tableColumn id="4" name="דירוג"/>
    <tableColumn id="5" name="שם מדרג" dataDxfId="138"/>
    <tableColumn id="6" name="תאריך רכישה" dataDxfId="137"/>
    <tableColumn id="7" name="מח&quot;מ" dataDxfId="136"/>
    <tableColumn id="8" name="סוג מטבע"/>
    <tableColumn id="9" name="שיעור ריבית" dataDxfId="135"/>
    <tableColumn id="10" name="תשואה לפידיון" dataDxfId="134"/>
    <tableColumn id="11" name="ערך נקוב****" dataDxfId="133"/>
    <tableColumn id="12" name="שער***" dataDxfId="132"/>
    <tableColumn id="13" name="שווי הוגן" dataDxfId="131"/>
    <tableColumn id="14" name="שעור מערך נקוב מונפק" dataDxfId="130"/>
    <tableColumn id="15" name="שעור מנכסי אפיק ההשקעה" dataDxfId="129"/>
    <tableColumn id="16" name="שעור מסך נכסי השקעה**" dataDxfId="12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2" name="טבלה22" displayName="טבלה22" ref="A6:Q38" totalsRowShown="0" headerRowDxfId="127" dataDxfId="125" headerRowBorderDxfId="126" tableBorderDxfId="124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23"/>
    <tableColumn id="3" name="מספר ני&quot;ע"/>
    <tableColumn id="4" name="מספר מנפיק" dataDxfId="122"/>
    <tableColumn id="5" name="דירוג"/>
    <tableColumn id="6" name="תאריך רכישה" dataDxfId="121"/>
    <tableColumn id="7" name="שם מדרג" dataDxfId="120"/>
    <tableColumn id="8" name="מח&quot;מ" dataDxfId="119"/>
    <tableColumn id="9" name="ענף משק"/>
    <tableColumn id="10" name="סוג מטבע"/>
    <tableColumn id="11" name="שיעור ריבית ממוצע" dataDxfId="118"/>
    <tableColumn id="12" name="תשואה לפידיון" dataDxfId="117"/>
    <tableColumn id="13" name="ערך נקוב****" dataDxfId="116"/>
    <tableColumn id="14" name="שער***" dataDxfId="115"/>
    <tableColumn id="15" name="שווי הוגן" dataDxfId="114"/>
    <tableColumn id="16" name="שעור מנכסי אפיק ההשקעה" dataDxfId="113"/>
    <tableColumn id="17" name="שעור מסך נכסי השקעה**" dataDxfId="11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3" name="טבלה23" displayName="טבלה23" ref="A6:N22" totalsRowShown="0" headerRowDxfId="111" dataDxfId="109" headerRowBorderDxfId="110" tableBorderDxfId="108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107"/>
    <tableColumn id="4" name="דירוג"/>
    <tableColumn id="5" name="שם מדרג" dataDxfId="106"/>
    <tableColumn id="6" name="מח&quot;מ" dataDxfId="105"/>
    <tableColumn id="7" name="סוג מטבע"/>
    <tableColumn id="8" name="תנאי ושיעור ריבית" dataDxfId="104"/>
    <tableColumn id="9" name="תשואה לפידיון" dataDxfId="103"/>
    <tableColumn id="10" name="ערך נקוב****" dataDxfId="102"/>
    <tableColumn id="11" name="שער***" dataDxfId="101"/>
    <tableColumn id="12" name="שווי הוגן" dataDxfId="100"/>
    <tableColumn id="13" name="שעור מנכסי אפיק ההשקעה" dataDxfId="99"/>
    <tableColumn id="14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4" name="טבלה24" displayName="טבלה24" ref="A6:I19" totalsRowShown="0" headerRowDxfId="97" dataDxfId="95" headerRowBorderDxfId="96" tableBorderDxfId="94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93"/>
    <tableColumn id="2" name="תאריך שערוך אחרון" dataDxfId="92"/>
    <tableColumn id="3" name="אופי הנכס" dataDxfId="91"/>
    <tableColumn id="4" name="שעור תשואה במהלך התקופה" dataDxfId="90"/>
    <tableColumn id="5" name="סוג מטבע" dataDxfId="89"/>
    <tableColumn id="6" name="שווי משוערך" dataDxfId="88"/>
    <tableColumn id="7" name="שעור מנכסי אפיק ההשקעה" dataDxfId="87"/>
    <tableColumn id="8" name="שעור מסך נכסי השקעה" dataDxfId="86"/>
    <tableColumn id="9" name="כתובת הנכס" dataDxfId="8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5" name="טבלה25" displayName="טבלה25" ref="A6:J13" totalsRowShown="0" headerRowDxfId="84" headerRowBorderDxfId="83" tableBorderDxfId="82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81"/>
    <tableColumn id="3" name="דירוג"/>
    <tableColumn id="4" name="שם המדרג" dataDxfId="80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6" name="טבלה26" displayName="טבלה26" ref="A6:J14" totalsRowShown="0" headerRowDxfId="79" dataDxfId="77" headerRowBorderDxfId="78" tableBorderDxfId="76">
  <autoFilter ref="A6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/>
    <tableColumn id="5" name="שעור הריבית" dataDxfId="75"/>
    <tableColumn id="6" name="סוג מטבע"/>
    <tableColumn id="7" name="תשואה לפדיון" dataDxfId="74"/>
    <tableColumn id="8" name="שווי הוגן" dataDxfId="73"/>
    <tableColumn id="9" name="שעור מנכסי אפיק ההשקעה" dataDxfId="72"/>
    <tableColumn id="10" name="שעור מסך נכסי השקעה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7" name="טבלה27" displayName="טבלה27" ref="A6:C13" totalsRowShown="0" headerRowBorderDxfId="70" tableBorderDxfId="6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6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8" name="טבלה28" displayName="טבלה28" ref="A6:O23" totalsRowShown="0" headerRowDxfId="67" dataDxfId="65" headerRowBorderDxfId="66" tableBorderDxfId="64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63"/>
    <tableColumn id="2" name="מספר ני&quot;ע" dataDxfId="62"/>
    <tableColumn id="3" name="ענף מסחר" dataDxfId="61"/>
    <tableColumn id="4" name="דירוג" dataDxfId="60"/>
    <tableColumn id="5" name="שם מדרג" dataDxfId="59"/>
    <tableColumn id="6" name="תאריך רכישה" dataDxfId="58"/>
    <tableColumn id="7" name="מח&quot;מ" dataDxfId="57"/>
    <tableColumn id="8" name="סוג מטבע" dataDxfId="56"/>
    <tableColumn id="9" name="שיעור ריבית" dataDxfId="55"/>
    <tableColumn id="10" name="ריבית אפקטיבית" dataDxfId="54"/>
    <tableColumn id="11" name="ערך נקוב ****" dataDxfId="53"/>
    <tableColumn id="12" name="עלות מתואמת" dataDxfId="52"/>
    <tableColumn id="13" name="שעור מערך נקוב מונפק" dataDxfId="51"/>
    <tableColumn id="14" name="שעור מנכסי אפיק ההשקעה" dataDxfId="50"/>
    <tableColumn id="15" name="שעור מסך נכסי השקעה**" dataDxfId="49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29" name="טבלה29" displayName="טבלה29" ref="A6:O23" totalsRowShown="0" headerRowDxfId="48" dataDxfId="46" headerRowBorderDxfId="47" tableBorderDxfId="45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44"/>
    <tableColumn id="2" name="מספר ני&quot;ע" dataDxfId="43"/>
    <tableColumn id="3" name="ענף מסחר" dataDxfId="42"/>
    <tableColumn id="4" name="דירוג" dataDxfId="41"/>
    <tableColumn id="5" name="שם מדרג" dataDxfId="40"/>
    <tableColumn id="6" name="תאריך רכישה" dataDxfId="39"/>
    <tableColumn id="7" name="מח&quot;מ" dataDxfId="38"/>
    <tableColumn id="8" name="סוג מטבע" dataDxfId="37"/>
    <tableColumn id="9" name="שיעור ריבית" dataDxfId="36"/>
    <tableColumn id="10" name="ריבית אפקטיבית" dataDxfId="35"/>
    <tableColumn id="11" name="ערך נקוב****" dataDxfId="34"/>
    <tableColumn id="12" name="עלות מתואמת" dataDxfId="33"/>
    <tableColumn id="13" name="שעור מערך נקוב מונפק" dataDxfId="32"/>
    <tableColumn id="14" name="שעור מנכסי אפיק ההשקעה" dataDxfId="31"/>
    <tableColumn id="15" name="שעור מסך נכסי השקעה**" dataDxfId="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0" name="טבלה30" displayName="טבלה30" ref="A6:O23" totalsRowShown="0" headerRowDxfId="29" dataDxfId="27" headerRowBorderDxfId="28" tableBorderDxfId="2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5"/>
    <tableColumn id="2" name="מספר ני&quot;ע" dataDxfId="24"/>
    <tableColumn id="3" name="ענף מסחר" dataDxfId="23"/>
    <tableColumn id="4" name="דירוג" dataDxfId="22"/>
    <tableColumn id="5" name="שם מדרג" dataDxfId="21"/>
    <tableColumn id="6" name="תאריך רכישה" dataDxfId="20"/>
    <tableColumn id="7" name="מח&quot;מ" dataDxfId="19"/>
    <tableColumn id="8" name="סוג מטבע" dataDxfId="18"/>
    <tableColumn id="9" name="שיעור ריבית" dataDxfId="17"/>
    <tableColumn id="10" name="ריבית אפקטיבית" dataDxfId="16"/>
    <tableColumn id="11" name="ערך נקוב****" dataDxfId="15"/>
    <tableColumn id="12" name="עלות מתואמת" dataDxfId="14"/>
    <tableColumn id="13" name="שעור מערך נקוב מונפק" dataDxfId="13"/>
    <tableColumn id="14" name="שעור מנכסי אפיק ההשקעה" dataDxfId="12"/>
    <tableColumn id="15" name="שעור מסך נכסי השקעה**" dataDxfId="1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51"/>
  <sheetViews>
    <sheetView rightToLeft="1" workbookViewId="0">
      <selection activeCell="C45" sqref="C45"/>
    </sheetView>
  </sheetViews>
  <sheetFormatPr defaultColWidth="0" defaultRowHeight="18" zeroHeight="1"/>
  <cols>
    <col min="1" max="1" width="29.570312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</row>
    <row r="3" spans="1:36">
      <c r="B3" s="2" t="s">
        <v>2</v>
      </c>
      <c r="C3" t="s">
        <v>197</v>
      </c>
    </row>
    <row r="4" spans="1:36">
      <c r="B4" s="2" t="s">
        <v>3</v>
      </c>
      <c r="C4" s="70">
        <v>12938</v>
      </c>
    </row>
    <row r="5" spans="1:36" ht="26.25" customHeight="1">
      <c r="B5" s="71" t="s">
        <v>4</v>
      </c>
      <c r="C5" s="72"/>
      <c r="D5" s="73"/>
    </row>
    <row r="6" spans="1:36" s="3" customFormat="1">
      <c r="B6" s="40" t="s">
        <v>888</v>
      </c>
      <c r="C6" s="74" t="s">
        <v>5</v>
      </c>
      <c r="D6" s="75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860</v>
      </c>
      <c r="B10" s="57" t="s">
        <v>13</v>
      </c>
      <c r="C10" s="63">
        <v>47067.161034376019</v>
      </c>
      <c r="D10" s="64">
        <f>C10/C41</f>
        <v>0.20449104577034938</v>
      </c>
    </row>
    <row r="11" spans="1:36">
      <c r="B11" s="57" t="s">
        <v>14</v>
      </c>
      <c r="C11" s="50"/>
      <c r="D11" s="50"/>
    </row>
    <row r="12" spans="1:36">
      <c r="A12" s="9" t="s">
        <v>861</v>
      </c>
      <c r="B12" s="58" t="s">
        <v>15</v>
      </c>
      <c r="C12" s="65">
        <v>83056.674470900005</v>
      </c>
      <c r="D12" s="66">
        <f>C12/$C$41</f>
        <v>0.36085342407537851</v>
      </c>
    </row>
    <row r="13" spans="1:36">
      <c r="A13" s="9" t="s">
        <v>862</v>
      </c>
      <c r="B13" s="58" t="s">
        <v>16</v>
      </c>
      <c r="C13" s="65">
        <v>0</v>
      </c>
      <c r="D13" s="66">
        <f t="shared" ref="D13:D40" si="0">C13/$C$41</f>
        <v>0</v>
      </c>
    </row>
    <row r="14" spans="1:36">
      <c r="A14" s="9" t="s">
        <v>863</v>
      </c>
      <c r="B14" s="58" t="s">
        <v>17</v>
      </c>
      <c r="C14" s="65">
        <v>6926.8754895880002</v>
      </c>
      <c r="D14" s="66">
        <f t="shared" si="0"/>
        <v>3.0094953289243564E-2</v>
      </c>
    </row>
    <row r="15" spans="1:36">
      <c r="A15" s="9" t="s">
        <v>755</v>
      </c>
      <c r="B15" s="58" t="s">
        <v>18</v>
      </c>
      <c r="C15" s="65">
        <v>69515.198814274758</v>
      </c>
      <c r="D15" s="66">
        <f t="shared" si="0"/>
        <v>0.30202024915168652</v>
      </c>
    </row>
    <row r="16" spans="1:36">
      <c r="A16" s="9" t="s">
        <v>864</v>
      </c>
      <c r="B16" s="58" t="s">
        <v>194</v>
      </c>
      <c r="C16" s="65">
        <v>0</v>
      </c>
      <c r="D16" s="66">
        <f t="shared" si="0"/>
        <v>0</v>
      </c>
    </row>
    <row r="17" spans="1:4">
      <c r="A17" s="9" t="s">
        <v>865</v>
      </c>
      <c r="B17" s="58" t="s">
        <v>19</v>
      </c>
      <c r="C17" s="65">
        <v>10914.601463000001</v>
      </c>
      <c r="D17" s="66">
        <f t="shared" si="0"/>
        <v>4.7420286634779922E-2</v>
      </c>
    </row>
    <row r="18" spans="1:4">
      <c r="A18" s="9" t="s">
        <v>866</v>
      </c>
      <c r="B18" s="58" t="s">
        <v>20</v>
      </c>
      <c r="C18" s="65">
        <v>529.02</v>
      </c>
      <c r="D18" s="66">
        <f t="shared" si="0"/>
        <v>2.2984146622826874E-3</v>
      </c>
    </row>
    <row r="19" spans="1:4">
      <c r="A19" s="9" t="s">
        <v>867</v>
      </c>
      <c r="B19" s="58" t="s">
        <v>21</v>
      </c>
      <c r="C19" s="65">
        <v>0</v>
      </c>
      <c r="D19" s="66">
        <f t="shared" si="0"/>
        <v>0</v>
      </c>
    </row>
    <row r="20" spans="1:4">
      <c r="A20" s="9" t="s">
        <v>868</v>
      </c>
      <c r="B20" s="58" t="s">
        <v>22</v>
      </c>
      <c r="C20" s="65">
        <v>2988.1930798729045</v>
      </c>
      <c r="D20" s="66">
        <f t="shared" si="0"/>
        <v>1.2982697796891509E-2</v>
      </c>
    </row>
    <row r="21" spans="1:4">
      <c r="A21" s="9" t="s">
        <v>869</v>
      </c>
      <c r="B21" s="58" t="s">
        <v>23</v>
      </c>
      <c r="C21" s="65">
        <v>0</v>
      </c>
      <c r="D21" s="66">
        <f t="shared" si="0"/>
        <v>0</v>
      </c>
    </row>
    <row r="22" spans="1:4">
      <c r="B22" s="57" t="s">
        <v>24</v>
      </c>
      <c r="C22" s="50"/>
      <c r="D22" s="66"/>
    </row>
    <row r="23" spans="1:4">
      <c r="A23" s="9" t="s">
        <v>870</v>
      </c>
      <c r="B23" s="58" t="s">
        <v>25</v>
      </c>
      <c r="C23" s="65">
        <v>0</v>
      </c>
      <c r="D23" s="66">
        <f t="shared" si="0"/>
        <v>0</v>
      </c>
    </row>
    <row r="24" spans="1:4">
      <c r="A24" s="9" t="s">
        <v>871</v>
      </c>
      <c r="B24" s="58" t="s">
        <v>26</v>
      </c>
      <c r="C24" s="65">
        <v>0</v>
      </c>
      <c r="D24" s="66">
        <f t="shared" si="0"/>
        <v>0</v>
      </c>
    </row>
    <row r="25" spans="1:4">
      <c r="A25" s="9" t="s">
        <v>872</v>
      </c>
      <c r="B25" s="58" t="s">
        <v>17</v>
      </c>
      <c r="C25" s="65">
        <v>0</v>
      </c>
      <c r="D25" s="66">
        <f t="shared" si="0"/>
        <v>0</v>
      </c>
    </row>
    <row r="26" spans="1:4">
      <c r="A26" s="9" t="s">
        <v>873</v>
      </c>
      <c r="B26" s="58" t="s">
        <v>27</v>
      </c>
      <c r="C26" s="65">
        <v>0</v>
      </c>
      <c r="D26" s="66">
        <f t="shared" si="0"/>
        <v>0</v>
      </c>
    </row>
    <row r="27" spans="1:4">
      <c r="A27" s="9" t="s">
        <v>874</v>
      </c>
      <c r="B27" s="58" t="s">
        <v>28</v>
      </c>
      <c r="C27" s="65">
        <v>0</v>
      </c>
      <c r="D27" s="66">
        <f t="shared" si="0"/>
        <v>0</v>
      </c>
    </row>
    <row r="28" spans="1:4">
      <c r="A28" s="9" t="s">
        <v>875</v>
      </c>
      <c r="B28" s="58" t="s">
        <v>29</v>
      </c>
      <c r="C28" s="65">
        <v>578.91706015700004</v>
      </c>
      <c r="D28" s="66">
        <f t="shared" si="0"/>
        <v>2.5152006716389506E-3</v>
      </c>
    </row>
    <row r="29" spans="1:4">
      <c r="A29" s="9" t="s">
        <v>876</v>
      </c>
      <c r="B29" s="58" t="s">
        <v>30</v>
      </c>
      <c r="C29" s="65">
        <v>0</v>
      </c>
      <c r="D29" s="66">
        <f t="shared" si="0"/>
        <v>0</v>
      </c>
    </row>
    <row r="30" spans="1:4">
      <c r="A30" s="9" t="s">
        <v>877</v>
      </c>
      <c r="B30" s="58" t="s">
        <v>31</v>
      </c>
      <c r="C30" s="65">
        <v>0</v>
      </c>
      <c r="D30" s="66">
        <f t="shared" si="0"/>
        <v>0</v>
      </c>
    </row>
    <row r="31" spans="1:4">
      <c r="A31" s="9" t="s">
        <v>878</v>
      </c>
      <c r="B31" s="58" t="s">
        <v>32</v>
      </c>
      <c r="C31" s="65">
        <v>0</v>
      </c>
      <c r="D31" s="66">
        <f t="shared" si="0"/>
        <v>0</v>
      </c>
    </row>
    <row r="32" spans="1:4">
      <c r="A32" s="9" t="s">
        <v>879</v>
      </c>
      <c r="B32" s="57" t="s">
        <v>33</v>
      </c>
      <c r="C32" s="65">
        <v>0</v>
      </c>
      <c r="D32" s="66">
        <f t="shared" si="0"/>
        <v>0</v>
      </c>
    </row>
    <row r="33" spans="1:4">
      <c r="A33" s="9" t="s">
        <v>880</v>
      </c>
      <c r="B33" s="57" t="s">
        <v>34</v>
      </c>
      <c r="C33" s="65">
        <v>0</v>
      </c>
      <c r="D33" s="66">
        <f t="shared" si="0"/>
        <v>0</v>
      </c>
    </row>
    <row r="34" spans="1:4">
      <c r="A34" s="9" t="s">
        <v>881</v>
      </c>
      <c r="B34" s="57" t="s">
        <v>35</v>
      </c>
      <c r="C34" s="65">
        <v>0</v>
      </c>
      <c r="D34" s="66">
        <f t="shared" si="0"/>
        <v>0</v>
      </c>
    </row>
    <row r="35" spans="1:4">
      <c r="A35" s="9" t="s">
        <v>882</v>
      </c>
      <c r="B35" s="57" t="s">
        <v>36</v>
      </c>
      <c r="C35" s="65">
        <v>0</v>
      </c>
      <c r="D35" s="66">
        <f t="shared" si="0"/>
        <v>0</v>
      </c>
    </row>
    <row r="36" spans="1:4">
      <c r="A36" s="9" t="s">
        <v>883</v>
      </c>
      <c r="B36" s="57" t="s">
        <v>37</v>
      </c>
      <c r="C36" s="65">
        <v>8590.7033586830003</v>
      </c>
      <c r="D36" s="66">
        <f t="shared" si="0"/>
        <v>3.7323727947748929E-2</v>
      </c>
    </row>
    <row r="37" spans="1:4">
      <c r="A37" s="9"/>
      <c r="B37" s="59" t="s">
        <v>38</v>
      </c>
      <c r="C37" s="50"/>
      <c r="D37" s="66"/>
    </row>
    <row r="38" spans="1:4">
      <c r="A38" s="9" t="s">
        <v>884</v>
      </c>
      <c r="B38" s="60" t="s">
        <v>39</v>
      </c>
      <c r="C38" s="65">
        <v>0</v>
      </c>
      <c r="D38" s="66">
        <f t="shared" si="0"/>
        <v>0</v>
      </c>
    </row>
    <row r="39" spans="1:4">
      <c r="A39" s="9" t="s">
        <v>885</v>
      </c>
      <c r="B39" s="60" t="s">
        <v>40</v>
      </c>
      <c r="C39" s="65">
        <v>0</v>
      </c>
      <c r="D39" s="66">
        <f t="shared" si="0"/>
        <v>0</v>
      </c>
    </row>
    <row r="40" spans="1:4">
      <c r="A40" s="9" t="s">
        <v>886</v>
      </c>
      <c r="B40" s="60" t="s">
        <v>41</v>
      </c>
      <c r="C40" s="65">
        <v>0</v>
      </c>
      <c r="D40" s="66">
        <f t="shared" si="0"/>
        <v>0</v>
      </c>
    </row>
    <row r="41" spans="1:4">
      <c r="B41" s="60" t="s">
        <v>42</v>
      </c>
      <c r="C41" s="65">
        <f>SUM(C10:C40)</f>
        <v>230167.34477085169</v>
      </c>
      <c r="D41" s="66">
        <f>SUM(D10:D40)</f>
        <v>1</v>
      </c>
    </row>
    <row r="42" spans="1:4">
      <c r="A42" s="9" t="s">
        <v>887</v>
      </c>
      <c r="B42" s="61" t="s">
        <v>43</v>
      </c>
      <c r="C42" s="65">
        <v>0</v>
      </c>
      <c r="D42" s="66">
        <v>0</v>
      </c>
    </row>
    <row r="43" spans="1:4">
      <c r="B43" s="10" t="s">
        <v>198</v>
      </c>
    </row>
    <row r="44" spans="1:4">
      <c r="C44" s="76" t="s">
        <v>44</v>
      </c>
      <c r="D44" s="75" t="s">
        <v>45</v>
      </c>
    </row>
    <row r="45" spans="1:4">
      <c r="C45" s="12" t="s">
        <v>9</v>
      </c>
      <c r="D45" s="12" t="s">
        <v>10</v>
      </c>
    </row>
    <row r="46" spans="1:4">
      <c r="C46" t="s">
        <v>199</v>
      </c>
      <c r="D46">
        <v>0.53</v>
      </c>
    </row>
    <row r="47" spans="1:4">
      <c r="C47" t="s">
        <v>109</v>
      </c>
      <c r="D47">
        <v>3.9441000000000002</v>
      </c>
    </row>
    <row r="48" spans="1:4">
      <c r="C48" t="s">
        <v>122</v>
      </c>
      <c r="D48">
        <v>2.4323999999999999</v>
      </c>
    </row>
    <row r="49" spans="3:4">
      <c r="C49" t="s">
        <v>105</v>
      </c>
      <c r="D49">
        <v>3.2149999999999999</v>
      </c>
    </row>
    <row r="50" spans="3:4">
      <c r="C50" t="s">
        <v>112</v>
      </c>
      <c r="D50">
        <v>4.3918999999999997</v>
      </c>
    </row>
    <row r="51" spans="3:4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–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–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עלות מתואמת מסגרות אשראי ללווים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7"/>
  <sheetViews>
    <sheetView rightToLeft="1" workbookViewId="0">
      <selection activeCell="L21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36" width="5.7109375" style="14" hidden="1" customWidth="1"/>
    <col min="37" max="37" width="3.42578125" style="14" hidden="1" customWidth="1"/>
    <col min="38" max="38" width="5.7109375" style="14" hidden="1" customWidth="1"/>
    <col min="39" max="39" width="10.140625" style="14" hidden="1" customWidth="1"/>
    <col min="40" max="40" width="13.85546875" style="14" hidden="1" customWidth="1"/>
    <col min="41" max="41" width="5.7109375" style="14" hidden="1" customWidth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</row>
    <row r="5" spans="1:12" ht="26.25" customHeight="1">
      <c r="A5" s="77" t="s">
        <v>46</v>
      </c>
      <c r="B5" s="78"/>
      <c r="C5" s="78"/>
      <c r="D5" s="78"/>
      <c r="E5" s="78"/>
      <c r="F5" s="78"/>
      <c r="G5" s="78"/>
      <c r="H5" s="78"/>
      <c r="I5" s="78"/>
      <c r="J5" s="78"/>
      <c r="K5" s="78"/>
    </row>
    <row r="6" spans="1:12" s="16" customFormat="1">
      <c r="A6" s="79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f>I10</f>
        <v>47067.161034376019</v>
      </c>
      <c r="J9" s="64">
        <v>1</v>
      </c>
      <c r="K9" s="64">
        <v>0.18959999999999999</v>
      </c>
    </row>
    <row r="10" spans="1:12">
      <c r="A10" s="67" t="s">
        <v>200</v>
      </c>
      <c r="B10" s="23"/>
      <c r="C10" s="24"/>
      <c r="D10" s="24"/>
      <c r="E10" s="24"/>
      <c r="F10" s="24"/>
      <c r="G10" s="24"/>
      <c r="H10" s="68">
        <v>0</v>
      </c>
      <c r="I10" s="69">
        <f>I11+I14</f>
        <v>47067.161034376019</v>
      </c>
      <c r="J10" s="68">
        <v>1</v>
      </c>
      <c r="K10" s="68">
        <v>0.18959999999999999</v>
      </c>
    </row>
    <row r="11" spans="1:12">
      <c r="A11" s="67" t="s">
        <v>201</v>
      </c>
      <c r="B11" s="23"/>
      <c r="C11" s="24"/>
      <c r="D11" s="24"/>
      <c r="E11" s="24"/>
      <c r="F11" s="24"/>
      <c r="G11" s="24"/>
      <c r="H11" s="68">
        <v>0</v>
      </c>
      <c r="I11" s="69">
        <f>I12+I13</f>
        <v>38854.014520000019</v>
      </c>
      <c r="J11" s="68">
        <v>0.80830000000000002</v>
      </c>
      <c r="K11" s="68">
        <v>0.15329999999999999</v>
      </c>
    </row>
    <row r="12" spans="1:12">
      <c r="A12" t="s">
        <v>202</v>
      </c>
      <c r="B12" t="s">
        <v>203</v>
      </c>
      <c r="C12" t="s">
        <v>204</v>
      </c>
      <c r="D12" t="s">
        <v>205</v>
      </c>
      <c r="E12" t="s">
        <v>206</v>
      </c>
      <c r="F12" t="s">
        <v>101</v>
      </c>
      <c r="G12" s="66">
        <v>0</v>
      </c>
      <c r="H12" s="66">
        <v>0</v>
      </c>
      <c r="I12" s="65">
        <f>45248.70542+4227.36000000002</f>
        <v>49476.065420000021</v>
      </c>
      <c r="J12" s="66">
        <v>1.0562</v>
      </c>
      <c r="K12" s="66">
        <v>0.20030000000000001</v>
      </c>
    </row>
    <row r="13" spans="1:12">
      <c r="A13" t="s">
        <v>207</v>
      </c>
      <c r="B13" t="s">
        <v>203</v>
      </c>
      <c r="C13" t="s">
        <v>204</v>
      </c>
      <c r="D13" t="s">
        <v>205</v>
      </c>
      <c r="E13" t="s">
        <v>206</v>
      </c>
      <c r="F13" t="s">
        <v>101</v>
      </c>
      <c r="G13" s="66">
        <v>0</v>
      </c>
      <c r="H13" s="66">
        <v>0</v>
      </c>
      <c r="I13" s="65">
        <v>-10622.0509</v>
      </c>
      <c r="J13" s="66">
        <v>-0.24790000000000001</v>
      </c>
      <c r="K13" s="66">
        <v>-4.7E-2</v>
      </c>
    </row>
    <row r="14" spans="1:12">
      <c r="A14" s="67" t="s">
        <v>208</v>
      </c>
      <c r="C14" s="14"/>
      <c r="H14" s="68">
        <v>0</v>
      </c>
      <c r="I14" s="69">
        <v>8213.1465143759997</v>
      </c>
      <c r="J14" s="68">
        <v>0.19170000000000001</v>
      </c>
      <c r="K14" s="68">
        <v>3.6400000000000002E-2</v>
      </c>
    </row>
    <row r="15" spans="1:12">
      <c r="A15" t="s">
        <v>209</v>
      </c>
      <c r="B15" t="s">
        <v>210</v>
      </c>
      <c r="C15" t="s">
        <v>204</v>
      </c>
      <c r="D15" t="s">
        <v>205</v>
      </c>
      <c r="E15" t="s">
        <v>206</v>
      </c>
      <c r="F15" t="s">
        <v>109</v>
      </c>
      <c r="G15" s="66">
        <v>0</v>
      </c>
      <c r="H15" s="66">
        <v>0</v>
      </c>
      <c r="I15" s="65">
        <v>521.59602375600002</v>
      </c>
      <c r="J15" s="66">
        <v>1.2200000000000001E-2</v>
      </c>
      <c r="K15" s="66">
        <v>2.3E-3</v>
      </c>
    </row>
    <row r="16" spans="1:12">
      <c r="A16" t="s">
        <v>211</v>
      </c>
      <c r="B16" t="s">
        <v>212</v>
      </c>
      <c r="C16" t="s">
        <v>204</v>
      </c>
      <c r="D16" t="s">
        <v>205</v>
      </c>
      <c r="E16" t="s">
        <v>206</v>
      </c>
      <c r="F16" t="s">
        <v>105</v>
      </c>
      <c r="G16" s="66">
        <v>0</v>
      </c>
      <c r="H16" s="66">
        <v>0</v>
      </c>
      <c r="I16" s="65">
        <v>6732.1799075999998</v>
      </c>
      <c r="J16" s="66">
        <v>0.15709999999999999</v>
      </c>
      <c r="K16" s="66">
        <v>2.98E-2</v>
      </c>
    </row>
    <row r="17" spans="1:11">
      <c r="A17" t="s">
        <v>213</v>
      </c>
      <c r="B17" t="s">
        <v>212</v>
      </c>
      <c r="C17" t="s">
        <v>204</v>
      </c>
      <c r="D17" t="s">
        <v>205</v>
      </c>
      <c r="E17" t="s">
        <v>206</v>
      </c>
      <c r="F17" t="s">
        <v>105</v>
      </c>
      <c r="G17" s="66">
        <v>0</v>
      </c>
      <c r="H17" s="66">
        <v>0</v>
      </c>
      <c r="I17" s="65">
        <v>-9.0020000000000003E-2</v>
      </c>
      <c r="J17" s="66">
        <v>0</v>
      </c>
      <c r="K17" s="66">
        <v>0</v>
      </c>
    </row>
    <row r="18" spans="1:11">
      <c r="A18" t="s">
        <v>214</v>
      </c>
      <c r="B18" t="s">
        <v>215</v>
      </c>
      <c r="C18" t="s">
        <v>204</v>
      </c>
      <c r="D18" t="s">
        <v>205</v>
      </c>
      <c r="E18" t="s">
        <v>206</v>
      </c>
      <c r="F18" t="s">
        <v>122</v>
      </c>
      <c r="G18" s="66">
        <v>0</v>
      </c>
      <c r="H18" s="66">
        <v>0</v>
      </c>
      <c r="I18" s="65">
        <v>3.5223341160000001</v>
      </c>
      <c r="J18" s="66">
        <v>1E-4</v>
      </c>
      <c r="K18" s="66">
        <v>0</v>
      </c>
    </row>
    <row r="19" spans="1:11">
      <c r="A19" t="s">
        <v>216</v>
      </c>
      <c r="B19" t="s">
        <v>217</v>
      </c>
      <c r="C19" t="s">
        <v>204</v>
      </c>
      <c r="D19" t="s">
        <v>205</v>
      </c>
      <c r="E19" t="s">
        <v>206</v>
      </c>
      <c r="F19" t="s">
        <v>199</v>
      </c>
      <c r="G19" s="66">
        <v>0</v>
      </c>
      <c r="H19" s="66">
        <v>0</v>
      </c>
      <c r="I19" s="65">
        <v>44.078112500000003</v>
      </c>
      <c r="J19" s="66">
        <v>1E-3</v>
      </c>
      <c r="K19" s="66">
        <v>2.0000000000000001E-4</v>
      </c>
    </row>
    <row r="20" spans="1:11">
      <c r="A20" t="s">
        <v>218</v>
      </c>
      <c r="B20" t="s">
        <v>219</v>
      </c>
      <c r="C20" t="s">
        <v>204</v>
      </c>
      <c r="D20" t="s">
        <v>205</v>
      </c>
      <c r="E20" t="s">
        <v>206</v>
      </c>
      <c r="F20" t="s">
        <v>112</v>
      </c>
      <c r="G20" s="66">
        <v>0</v>
      </c>
      <c r="H20" s="66">
        <v>0</v>
      </c>
      <c r="I20" s="65">
        <v>911.86015640400001</v>
      </c>
      <c r="J20" s="66">
        <v>2.1299999999999999E-2</v>
      </c>
      <c r="K20" s="66">
        <v>4.0000000000000001E-3</v>
      </c>
    </row>
    <row r="21" spans="1:11">
      <c r="A21" s="67" t="s">
        <v>220</v>
      </c>
      <c r="C21" s="14"/>
      <c r="H21" s="68">
        <v>0</v>
      </c>
      <c r="I21" s="69">
        <v>0</v>
      </c>
      <c r="J21" s="68">
        <v>0</v>
      </c>
      <c r="K21" s="68">
        <v>0</v>
      </c>
    </row>
    <row r="22" spans="1:11">
      <c r="A22" t="s">
        <v>221</v>
      </c>
      <c r="B22" t="s">
        <v>221</v>
      </c>
      <c r="C22" s="14"/>
      <c r="D22" t="s">
        <v>221</v>
      </c>
      <c r="F22" t="s">
        <v>221</v>
      </c>
      <c r="G22" s="66">
        <v>0</v>
      </c>
      <c r="H22" s="66">
        <v>0</v>
      </c>
      <c r="I22" s="65">
        <v>0</v>
      </c>
      <c r="J22" s="66">
        <v>0</v>
      </c>
      <c r="K22" s="66">
        <v>0</v>
      </c>
    </row>
    <row r="23" spans="1:11">
      <c r="A23" s="67" t="s">
        <v>222</v>
      </c>
      <c r="C23" s="14"/>
      <c r="H23" s="68">
        <v>0</v>
      </c>
      <c r="I23" s="69">
        <v>0</v>
      </c>
      <c r="J23" s="68">
        <v>0</v>
      </c>
      <c r="K23" s="68">
        <v>0</v>
      </c>
    </row>
    <row r="24" spans="1:11">
      <c r="A24" t="s">
        <v>221</v>
      </c>
      <c r="B24" t="s">
        <v>221</v>
      </c>
      <c r="C24" s="14"/>
      <c r="D24" t="s">
        <v>221</v>
      </c>
      <c r="F24" t="s">
        <v>221</v>
      </c>
      <c r="G24" s="66">
        <v>0</v>
      </c>
      <c r="H24" s="66">
        <v>0</v>
      </c>
      <c r="I24" s="65">
        <v>0</v>
      </c>
      <c r="J24" s="66">
        <v>0</v>
      </c>
      <c r="K24" s="66">
        <v>0</v>
      </c>
    </row>
    <row r="25" spans="1:11">
      <c r="A25" s="67" t="s">
        <v>223</v>
      </c>
      <c r="C25" s="14"/>
      <c r="H25" s="68">
        <v>0</v>
      </c>
      <c r="I25" s="69">
        <v>0</v>
      </c>
      <c r="J25" s="68">
        <v>0</v>
      </c>
      <c r="K25" s="68">
        <v>0</v>
      </c>
    </row>
    <row r="26" spans="1:11">
      <c r="A26" t="s">
        <v>221</v>
      </c>
      <c r="B26" t="s">
        <v>221</v>
      </c>
      <c r="C26" s="14"/>
      <c r="D26" t="s">
        <v>221</v>
      </c>
      <c r="F26" t="s">
        <v>221</v>
      </c>
      <c r="G26" s="66">
        <v>0</v>
      </c>
      <c r="H26" s="66">
        <v>0</v>
      </c>
      <c r="I26" s="65">
        <v>0</v>
      </c>
      <c r="J26" s="66">
        <v>0</v>
      </c>
      <c r="K26" s="66">
        <v>0</v>
      </c>
    </row>
    <row r="27" spans="1:11">
      <c r="A27" s="67" t="s">
        <v>224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221</v>
      </c>
      <c r="B28" t="s">
        <v>221</v>
      </c>
      <c r="C28" s="14"/>
      <c r="D28" t="s">
        <v>221</v>
      </c>
      <c r="F28" t="s">
        <v>221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225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t="s">
        <v>221</v>
      </c>
      <c r="B30" t="s">
        <v>221</v>
      </c>
      <c r="C30" s="14"/>
      <c r="D30" t="s">
        <v>221</v>
      </c>
      <c r="F30" t="s">
        <v>221</v>
      </c>
      <c r="G30" s="66">
        <v>0</v>
      </c>
      <c r="H30" s="66">
        <v>0</v>
      </c>
      <c r="I30" s="65">
        <v>0</v>
      </c>
      <c r="J30" s="66">
        <v>0</v>
      </c>
      <c r="K30" s="66">
        <v>0</v>
      </c>
    </row>
    <row r="31" spans="1:11">
      <c r="A31" s="67" t="s">
        <v>226</v>
      </c>
      <c r="C31" s="14"/>
      <c r="H31" s="68">
        <v>0</v>
      </c>
      <c r="I31" s="69">
        <v>0</v>
      </c>
      <c r="J31" s="68">
        <v>0</v>
      </c>
      <c r="K31" s="68">
        <v>0</v>
      </c>
    </row>
    <row r="32" spans="1:11">
      <c r="A32" s="67" t="s">
        <v>227</v>
      </c>
      <c r="C32" s="14"/>
      <c r="H32" s="68">
        <v>0</v>
      </c>
      <c r="I32" s="69">
        <v>0</v>
      </c>
      <c r="J32" s="68">
        <v>0</v>
      </c>
      <c r="K32" s="68">
        <v>0</v>
      </c>
    </row>
    <row r="33" spans="1:11">
      <c r="A33" t="s">
        <v>221</v>
      </c>
      <c r="B33" t="s">
        <v>221</v>
      </c>
      <c r="C33" s="14"/>
      <c r="D33" t="s">
        <v>221</v>
      </c>
      <c r="F33" t="s">
        <v>221</v>
      </c>
      <c r="G33" s="66">
        <v>0</v>
      </c>
      <c r="H33" s="66">
        <v>0</v>
      </c>
      <c r="I33" s="65">
        <v>0</v>
      </c>
      <c r="J33" s="66">
        <v>0</v>
      </c>
      <c r="K33" s="66">
        <v>0</v>
      </c>
    </row>
    <row r="34" spans="1:11">
      <c r="A34" s="67" t="s">
        <v>225</v>
      </c>
      <c r="C34" s="14"/>
      <c r="H34" s="68">
        <v>0</v>
      </c>
      <c r="I34" s="69">
        <v>0</v>
      </c>
      <c r="J34" s="68">
        <v>0</v>
      </c>
      <c r="K34" s="68">
        <v>0</v>
      </c>
    </row>
    <row r="35" spans="1:11">
      <c r="A35" t="s">
        <v>221</v>
      </c>
      <c r="B35" t="s">
        <v>221</v>
      </c>
      <c r="C35" s="14"/>
      <c r="D35" t="s">
        <v>221</v>
      </c>
      <c r="F35" t="s">
        <v>221</v>
      </c>
      <c r="G35" s="66">
        <v>0</v>
      </c>
      <c r="H35" s="66">
        <v>0</v>
      </c>
      <c r="I35" s="65">
        <v>0</v>
      </c>
      <c r="J35" s="66">
        <v>0</v>
      </c>
      <c r="K35" s="66">
        <v>0</v>
      </c>
    </row>
    <row r="36" spans="1:11">
      <c r="A36" t="s">
        <v>228</v>
      </c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R26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 customWidth="1"/>
    <col min="38" max="38" width="6.7109375" style="14" hidden="1" customWidth="1"/>
    <col min="39" max="39" width="7.7109375" style="14" hidden="1" customWidth="1"/>
    <col min="40" max="40" width="7.140625" style="14" hidden="1" customWidth="1"/>
    <col min="41" max="41" width="6" style="14" hidden="1" customWidth="1"/>
    <col min="42" max="42" width="7.85546875" style="14" hidden="1" customWidth="1"/>
    <col min="43" max="43" width="8.140625" style="14" hidden="1" customWidth="1"/>
    <col min="44" max="44" width="1.7109375" style="14" hidden="1" customWidth="1"/>
    <col min="45" max="45" width="15" style="14" hidden="1" customWidth="1"/>
    <col min="46" max="46" width="8.7109375" style="14" hidden="1" customWidth="1"/>
    <col min="47" max="47" width="10" style="14" hidden="1" customWidth="1"/>
    <col min="48" max="48" width="9.5703125" style="14" hidden="1" customWidth="1"/>
    <col min="49" max="49" width="6.140625" style="14" hidden="1" customWidth="1"/>
    <col min="50" max="51" width="5.7109375" style="14" hidden="1" customWidth="1"/>
    <col min="52" max="52" width="6.85546875" style="14" hidden="1" customWidth="1"/>
    <col min="53" max="53" width="6.42578125" style="14" hidden="1" customWidth="1"/>
    <col min="54" max="54" width="6.7109375" style="14" hidden="1" customWidth="1"/>
    <col min="55" max="55" width="7.28515625" style="14" hidden="1" customWidth="1"/>
    <col min="56" max="67" width="5.7109375" style="14" hidden="1" customWidth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</row>
    <row r="5" spans="1:52" ht="21.75" customHeight="1">
      <c r="A5" s="82" t="s">
        <v>67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4"/>
    </row>
    <row r="6" spans="1:52" ht="27.75" customHeight="1">
      <c r="A6" s="85" t="s">
        <v>68</v>
      </c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  <c r="O6" s="86"/>
      <c r="P6" s="86"/>
      <c r="Q6" s="87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88" t="s">
        <v>191</v>
      </c>
      <c r="N7" s="41" t="s">
        <v>55</v>
      </c>
      <c r="O7" s="41" t="s">
        <v>188</v>
      </c>
      <c r="P7" s="41" t="s">
        <v>56</v>
      </c>
      <c r="Q7" s="89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1.33</v>
      </c>
      <c r="H10" s="7"/>
      <c r="I10" s="7"/>
      <c r="J10" s="64">
        <v>4.0000000000000002E-4</v>
      </c>
      <c r="K10" s="63">
        <v>79291681</v>
      </c>
      <c r="L10" s="7"/>
      <c r="M10" s="63">
        <v>0</v>
      </c>
      <c r="N10" s="63">
        <v>83056.674470900005</v>
      </c>
      <c r="O10" s="7"/>
      <c r="P10" s="64">
        <v>1</v>
      </c>
      <c r="Q10" s="64">
        <v>0.36759999999999998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200</v>
      </c>
      <c r="B11" s="14"/>
      <c r="C11" s="14"/>
      <c r="G11" s="69">
        <v>1.33</v>
      </c>
      <c r="J11" s="68">
        <v>4.0000000000000002E-4</v>
      </c>
      <c r="K11" s="69">
        <v>79291681</v>
      </c>
      <c r="M11" s="69">
        <v>0</v>
      </c>
      <c r="N11" s="69">
        <v>83056.674470900005</v>
      </c>
      <c r="P11" s="68">
        <v>1</v>
      </c>
      <c r="Q11" s="68">
        <v>0.36759999999999998</v>
      </c>
    </row>
    <row r="12" spans="1:52">
      <c r="A12" s="67" t="s">
        <v>229</v>
      </c>
      <c r="B12" s="14"/>
      <c r="C12" s="14"/>
      <c r="G12" s="69">
        <v>0</v>
      </c>
      <c r="J12" s="68">
        <v>0</v>
      </c>
      <c r="K12" s="69">
        <v>0</v>
      </c>
      <c r="M12" s="69">
        <v>0</v>
      </c>
      <c r="N12" s="69">
        <v>0</v>
      </c>
      <c r="P12" s="68">
        <v>0</v>
      </c>
      <c r="Q12" s="68">
        <v>0</v>
      </c>
    </row>
    <row r="13" spans="1:52">
      <c r="A13" s="67" t="s">
        <v>230</v>
      </c>
      <c r="B13" s="14"/>
      <c r="C13" s="14"/>
      <c r="G13" s="69">
        <v>0</v>
      </c>
      <c r="J13" s="68">
        <v>0</v>
      </c>
      <c r="K13" s="69">
        <v>0</v>
      </c>
      <c r="M13" s="69">
        <v>0</v>
      </c>
      <c r="N13" s="69">
        <v>0</v>
      </c>
      <c r="P13" s="68">
        <v>0</v>
      </c>
      <c r="Q13" s="68">
        <v>0</v>
      </c>
    </row>
    <row r="14" spans="1:52">
      <c r="A14" t="s">
        <v>221</v>
      </c>
      <c r="B14" t="s">
        <v>221</v>
      </c>
      <c r="C14" s="14"/>
      <c r="D14" t="s">
        <v>221</v>
      </c>
      <c r="G14" s="65">
        <v>0</v>
      </c>
      <c r="H14" t="s">
        <v>221</v>
      </c>
      <c r="I14" s="66">
        <v>0</v>
      </c>
      <c r="J14" s="66">
        <v>0</v>
      </c>
      <c r="K14" s="65">
        <v>0</v>
      </c>
      <c r="L14" s="65">
        <v>0</v>
      </c>
      <c r="N14" s="65">
        <v>0</v>
      </c>
      <c r="O14" s="66">
        <v>0</v>
      </c>
      <c r="P14" s="66">
        <v>0</v>
      </c>
      <c r="Q14" s="66">
        <v>0</v>
      </c>
    </row>
    <row r="15" spans="1:52">
      <c r="A15" s="67" t="s">
        <v>231</v>
      </c>
      <c r="B15" s="14"/>
      <c r="C15" s="14"/>
      <c r="G15" s="69">
        <v>1.33</v>
      </c>
      <c r="J15" s="68">
        <v>4.0000000000000002E-4</v>
      </c>
      <c r="K15" s="69">
        <v>79291681</v>
      </c>
      <c r="M15" s="69">
        <v>0</v>
      </c>
      <c r="N15" s="69">
        <v>83056.674470900005</v>
      </c>
      <c r="P15" s="68">
        <v>1</v>
      </c>
      <c r="Q15" s="68">
        <v>0.36759999999999998</v>
      </c>
    </row>
    <row r="16" spans="1:52">
      <c r="A16" s="67" t="s">
        <v>232</v>
      </c>
      <c r="B16" s="14"/>
      <c r="C16" s="14"/>
      <c r="G16" s="69">
        <v>0.39</v>
      </c>
      <c r="J16" s="68">
        <v>8.0000000000000004E-4</v>
      </c>
      <c r="K16" s="69">
        <v>10914815</v>
      </c>
      <c r="M16" s="69">
        <v>0</v>
      </c>
      <c r="N16" s="69">
        <v>10912.0126029</v>
      </c>
      <c r="P16" s="68">
        <v>0.13139999999999999</v>
      </c>
      <c r="Q16" s="68">
        <v>4.8300000000000003E-2</v>
      </c>
    </row>
    <row r="17" spans="1:17">
      <c r="A17" t="s">
        <v>233</v>
      </c>
      <c r="B17" t="s">
        <v>234</v>
      </c>
      <c r="C17" t="s">
        <v>99</v>
      </c>
      <c r="D17" t="s">
        <v>235</v>
      </c>
      <c r="F17" t="s">
        <v>236</v>
      </c>
      <c r="G17" s="65">
        <v>0.17</v>
      </c>
      <c r="H17" t="s">
        <v>101</v>
      </c>
      <c r="I17" s="66">
        <v>0</v>
      </c>
      <c r="J17" s="66">
        <v>1.1999999999999999E-3</v>
      </c>
      <c r="K17" s="65">
        <v>4720474</v>
      </c>
      <c r="L17" s="65">
        <v>99.98</v>
      </c>
      <c r="M17" s="65">
        <v>0</v>
      </c>
      <c r="N17" s="65">
        <v>4719.5299052</v>
      </c>
      <c r="O17" s="66">
        <v>5.0000000000000001E-4</v>
      </c>
      <c r="P17" s="66">
        <v>5.6800000000000003E-2</v>
      </c>
      <c r="Q17" s="66">
        <v>2.0899999999999998E-2</v>
      </c>
    </row>
    <row r="18" spans="1:17">
      <c r="A18" t="s">
        <v>237</v>
      </c>
      <c r="B18" t="s">
        <v>238</v>
      </c>
      <c r="C18" t="s">
        <v>99</v>
      </c>
      <c r="D18" t="s">
        <v>235</v>
      </c>
      <c r="F18" t="s">
        <v>239</v>
      </c>
      <c r="G18" s="65">
        <v>0.59</v>
      </c>
      <c r="H18" t="s">
        <v>101</v>
      </c>
      <c r="I18" s="66">
        <v>0</v>
      </c>
      <c r="J18" s="66">
        <v>5.0000000000000001E-4</v>
      </c>
      <c r="K18" s="65">
        <v>3500000</v>
      </c>
      <c r="L18" s="65">
        <v>99.97</v>
      </c>
      <c r="M18" s="65">
        <v>0</v>
      </c>
      <c r="N18" s="65">
        <v>3498.95</v>
      </c>
      <c r="O18" s="66">
        <v>5.0000000000000001E-4</v>
      </c>
      <c r="P18" s="66">
        <v>4.2099999999999999E-2</v>
      </c>
      <c r="Q18" s="66">
        <v>1.55E-2</v>
      </c>
    </row>
    <row r="19" spans="1:17">
      <c r="A19" t="s">
        <v>240</v>
      </c>
      <c r="B19" t="s">
        <v>241</v>
      </c>
      <c r="C19" t="s">
        <v>99</v>
      </c>
      <c r="D19" t="s">
        <v>235</v>
      </c>
      <c r="F19" t="s">
        <v>242</v>
      </c>
      <c r="G19" s="65">
        <v>0.52</v>
      </c>
      <c r="H19" t="s">
        <v>101</v>
      </c>
      <c r="I19" s="66">
        <v>0</v>
      </c>
      <c r="J19" s="66">
        <v>5.9999999999999995E-4</v>
      </c>
      <c r="K19" s="65">
        <v>2694341</v>
      </c>
      <c r="L19" s="65">
        <v>99.97</v>
      </c>
      <c r="M19" s="65">
        <v>0</v>
      </c>
      <c r="N19" s="65">
        <v>2693.5326977</v>
      </c>
      <c r="O19" s="66">
        <v>4.0000000000000002E-4</v>
      </c>
      <c r="P19" s="66">
        <v>3.2399999999999998E-2</v>
      </c>
      <c r="Q19" s="66">
        <v>1.1900000000000001E-2</v>
      </c>
    </row>
    <row r="20" spans="1:17">
      <c r="A20" s="67" t="s">
        <v>243</v>
      </c>
      <c r="B20" s="14"/>
      <c r="C20" s="14"/>
      <c r="G20" s="69">
        <v>1.48</v>
      </c>
      <c r="J20" s="68">
        <v>4.0000000000000002E-4</v>
      </c>
      <c r="K20" s="69">
        <v>68376866</v>
      </c>
      <c r="M20" s="69">
        <v>0</v>
      </c>
      <c r="N20" s="69">
        <v>72144.661867999996</v>
      </c>
      <c r="P20" s="68">
        <v>0.86860000000000004</v>
      </c>
      <c r="Q20" s="68">
        <v>0.31929999999999997</v>
      </c>
    </row>
    <row r="21" spans="1:17">
      <c r="A21" t="s">
        <v>244</v>
      </c>
      <c r="B21" t="s">
        <v>245</v>
      </c>
      <c r="C21" t="s">
        <v>99</v>
      </c>
      <c r="D21" t="s">
        <v>235</v>
      </c>
      <c r="F21" t="s">
        <v>236</v>
      </c>
      <c r="G21" s="65">
        <v>0.41</v>
      </c>
      <c r="H21" t="s">
        <v>101</v>
      </c>
      <c r="I21" s="66">
        <v>0</v>
      </c>
      <c r="J21" s="66">
        <v>0</v>
      </c>
      <c r="K21" s="65">
        <v>3250000</v>
      </c>
      <c r="L21" s="65">
        <v>100</v>
      </c>
      <c r="M21" s="65">
        <v>0</v>
      </c>
      <c r="N21" s="65">
        <v>3250</v>
      </c>
      <c r="O21" s="66">
        <v>5.0000000000000001E-4</v>
      </c>
      <c r="P21" s="66">
        <v>3.9100000000000003E-2</v>
      </c>
      <c r="Q21" s="66">
        <v>1.44E-2</v>
      </c>
    </row>
    <row r="22" spans="1:17">
      <c r="A22" t="s">
        <v>246</v>
      </c>
      <c r="B22" t="s">
        <v>247</v>
      </c>
      <c r="C22" t="s">
        <v>99</v>
      </c>
      <c r="D22" t="s">
        <v>235</v>
      </c>
      <c r="F22" t="s">
        <v>248</v>
      </c>
      <c r="G22" s="65">
        <v>0.67</v>
      </c>
      <c r="H22" t="s">
        <v>101</v>
      </c>
      <c r="I22" s="66">
        <v>0</v>
      </c>
      <c r="J22" s="66">
        <v>5.0000000000000001E-4</v>
      </c>
      <c r="K22" s="65">
        <v>2110000</v>
      </c>
      <c r="L22" s="65">
        <v>99.97</v>
      </c>
      <c r="M22" s="65">
        <v>0</v>
      </c>
      <c r="N22" s="65">
        <v>2109.3670000000002</v>
      </c>
      <c r="O22" s="66">
        <v>2.9999999999999997E-4</v>
      </c>
      <c r="P22" s="66">
        <v>2.5399999999999999E-2</v>
      </c>
      <c r="Q22" s="66">
        <v>9.2999999999999992E-3</v>
      </c>
    </row>
    <row r="23" spans="1:17">
      <c r="A23" t="s">
        <v>249</v>
      </c>
      <c r="B23" t="s">
        <v>250</v>
      </c>
      <c r="C23" t="s">
        <v>99</v>
      </c>
      <c r="D23" t="s">
        <v>235</v>
      </c>
      <c r="F23" t="s">
        <v>251</v>
      </c>
      <c r="G23" s="65">
        <v>0.33</v>
      </c>
      <c r="H23" t="s">
        <v>101</v>
      </c>
      <c r="I23" s="66">
        <v>0.01</v>
      </c>
      <c r="J23" s="66">
        <v>-5.9999999999999995E-4</v>
      </c>
      <c r="K23" s="65">
        <v>3600132</v>
      </c>
      <c r="L23" s="65">
        <v>101.02</v>
      </c>
      <c r="M23" s="65">
        <v>0</v>
      </c>
      <c r="N23" s="65">
        <v>3636.8533464000002</v>
      </c>
      <c r="O23" s="66">
        <v>2.9999999999999997E-4</v>
      </c>
      <c r="P23" s="66">
        <v>4.3799999999999999E-2</v>
      </c>
      <c r="Q23" s="66">
        <v>1.61E-2</v>
      </c>
    </row>
    <row r="24" spans="1:17">
      <c r="A24" t="s">
        <v>252</v>
      </c>
      <c r="B24" t="s">
        <v>253</v>
      </c>
      <c r="C24" t="s">
        <v>99</v>
      </c>
      <c r="D24" t="s">
        <v>235</v>
      </c>
      <c r="F24" t="s">
        <v>236</v>
      </c>
      <c r="G24" s="65">
        <v>1.57</v>
      </c>
      <c r="H24" t="s">
        <v>101</v>
      </c>
      <c r="I24" s="66">
        <v>7.4999999999999997E-3</v>
      </c>
      <c r="J24" s="66">
        <v>4.0000000000000002E-4</v>
      </c>
      <c r="K24" s="65">
        <v>9844540</v>
      </c>
      <c r="L24" s="65">
        <v>101.44</v>
      </c>
      <c r="M24" s="65">
        <v>0</v>
      </c>
      <c r="N24" s="65">
        <v>9986.3013759999994</v>
      </c>
      <c r="O24" s="66">
        <v>5.9999999999999995E-4</v>
      </c>
      <c r="P24" s="66">
        <v>0.1202</v>
      </c>
      <c r="Q24" s="66">
        <v>4.4200000000000003E-2</v>
      </c>
    </row>
    <row r="25" spans="1:17">
      <c r="A25" t="s">
        <v>254</v>
      </c>
      <c r="B25" t="s">
        <v>255</v>
      </c>
      <c r="C25" t="s">
        <v>99</v>
      </c>
      <c r="D25" t="s">
        <v>235</v>
      </c>
      <c r="F25" t="s">
        <v>256</v>
      </c>
      <c r="G25" s="65">
        <v>1.9</v>
      </c>
      <c r="H25" t="s">
        <v>101</v>
      </c>
      <c r="I25" s="66">
        <v>1.2500000000000001E-2</v>
      </c>
      <c r="J25" s="66">
        <v>5.0000000000000001E-4</v>
      </c>
      <c r="K25" s="65">
        <v>18257416</v>
      </c>
      <c r="L25" s="65">
        <v>102.41</v>
      </c>
      <c r="M25" s="65">
        <v>0</v>
      </c>
      <c r="N25" s="65">
        <v>18697.419725600001</v>
      </c>
      <c r="O25" s="66">
        <v>1.1999999999999999E-3</v>
      </c>
      <c r="P25" s="66">
        <v>0.22509999999999999</v>
      </c>
      <c r="Q25" s="66">
        <v>8.2799999999999999E-2</v>
      </c>
    </row>
    <row r="26" spans="1:17">
      <c r="A26" t="s">
        <v>257</v>
      </c>
      <c r="B26" t="s">
        <v>258</v>
      </c>
      <c r="C26" t="s">
        <v>99</v>
      </c>
      <c r="D26" t="s">
        <v>235</v>
      </c>
      <c r="F26" t="s">
        <v>251</v>
      </c>
      <c r="G26" s="65">
        <v>2.88</v>
      </c>
      <c r="H26" t="s">
        <v>101</v>
      </c>
      <c r="I26" s="66">
        <v>1.3899999999999999E-2</v>
      </c>
      <c r="J26" s="66">
        <v>5.9999999999999995E-4</v>
      </c>
      <c r="K26" s="65">
        <v>5126778</v>
      </c>
      <c r="L26" s="65">
        <v>104</v>
      </c>
      <c r="M26" s="65">
        <v>0</v>
      </c>
      <c r="N26" s="65">
        <v>5331.8491199999999</v>
      </c>
      <c r="O26" s="66">
        <v>2.9999999999999997E-4</v>
      </c>
      <c r="P26" s="66">
        <v>6.4199999999999993E-2</v>
      </c>
      <c r="Q26" s="66">
        <v>2.3599999999999999E-2</v>
      </c>
    </row>
    <row r="27" spans="1:17">
      <c r="A27" t="s">
        <v>259</v>
      </c>
      <c r="B27" t="s">
        <v>260</v>
      </c>
      <c r="C27" t="s">
        <v>99</v>
      </c>
      <c r="D27" t="s">
        <v>235</v>
      </c>
      <c r="F27" t="s">
        <v>242</v>
      </c>
      <c r="G27" s="65">
        <v>1.04</v>
      </c>
      <c r="H27" t="s">
        <v>101</v>
      </c>
      <c r="I27" s="66">
        <v>5.5E-2</v>
      </c>
      <c r="J27" s="66">
        <v>2.9999999999999997E-4</v>
      </c>
      <c r="K27" s="65">
        <v>21479000</v>
      </c>
      <c r="L27" s="65">
        <v>110.97</v>
      </c>
      <c r="M27" s="65">
        <v>0</v>
      </c>
      <c r="N27" s="65">
        <v>23835.246299999999</v>
      </c>
      <c r="O27" s="66">
        <v>1.1999999999999999E-3</v>
      </c>
      <c r="P27" s="66">
        <v>0.28699999999999998</v>
      </c>
      <c r="Q27" s="66">
        <v>0.1055</v>
      </c>
    </row>
    <row r="28" spans="1:17">
      <c r="A28" t="s">
        <v>261</v>
      </c>
      <c r="B28" t="s">
        <v>262</v>
      </c>
      <c r="C28" t="s">
        <v>99</v>
      </c>
      <c r="D28" t="s">
        <v>235</v>
      </c>
      <c r="F28" t="s">
        <v>263</v>
      </c>
      <c r="G28" s="65">
        <v>2.13</v>
      </c>
      <c r="H28" t="s">
        <v>101</v>
      </c>
      <c r="I28" s="66">
        <v>4.2500000000000003E-2</v>
      </c>
      <c r="J28" s="66">
        <v>1E-3</v>
      </c>
      <c r="K28" s="65">
        <v>4709000</v>
      </c>
      <c r="L28" s="65">
        <v>112.5</v>
      </c>
      <c r="M28" s="65">
        <v>0</v>
      </c>
      <c r="N28" s="65">
        <v>5297.625</v>
      </c>
      <c r="O28" s="66">
        <v>2.9999999999999997E-4</v>
      </c>
      <c r="P28" s="66">
        <v>6.3799999999999996E-2</v>
      </c>
      <c r="Q28" s="66">
        <v>2.3400000000000001E-2</v>
      </c>
    </row>
    <row r="29" spans="1:17">
      <c r="A29" s="67" t="s">
        <v>264</v>
      </c>
      <c r="B29" s="14"/>
      <c r="C29" s="14"/>
      <c r="G29" s="69">
        <v>0</v>
      </c>
      <c r="J29" s="68">
        <v>0</v>
      </c>
      <c r="K29" s="69">
        <v>0</v>
      </c>
      <c r="M29" s="69">
        <v>0</v>
      </c>
      <c r="N29" s="69">
        <v>0</v>
      </c>
      <c r="P29" s="68">
        <v>0</v>
      </c>
      <c r="Q29" s="68">
        <v>0</v>
      </c>
    </row>
    <row r="30" spans="1:17">
      <c r="A30" t="s">
        <v>221</v>
      </c>
      <c r="B30" t="s">
        <v>221</v>
      </c>
      <c r="C30" s="14"/>
      <c r="D30" t="s">
        <v>221</v>
      </c>
      <c r="G30" s="65">
        <v>0</v>
      </c>
      <c r="H30" t="s">
        <v>221</v>
      </c>
      <c r="I30" s="66">
        <v>0</v>
      </c>
      <c r="J30" s="66">
        <v>0</v>
      </c>
      <c r="K30" s="65">
        <v>0</v>
      </c>
      <c r="L30" s="65">
        <v>0</v>
      </c>
      <c r="N30" s="65">
        <v>0</v>
      </c>
      <c r="O30" s="66">
        <v>0</v>
      </c>
      <c r="P30" s="66">
        <v>0</v>
      </c>
      <c r="Q30" s="66">
        <v>0</v>
      </c>
    </row>
    <row r="31" spans="1:17">
      <c r="A31" s="67" t="s">
        <v>265</v>
      </c>
      <c r="B31" s="14"/>
      <c r="C31" s="14"/>
      <c r="G31" s="69">
        <v>0</v>
      </c>
      <c r="J31" s="68">
        <v>0</v>
      </c>
      <c r="K31" s="69">
        <v>0</v>
      </c>
      <c r="M31" s="69">
        <v>0</v>
      </c>
      <c r="N31" s="69">
        <v>0</v>
      </c>
      <c r="P31" s="68">
        <v>0</v>
      </c>
      <c r="Q31" s="68">
        <v>0</v>
      </c>
    </row>
    <row r="32" spans="1:17">
      <c r="A32" t="s">
        <v>221</v>
      </c>
      <c r="B32" t="s">
        <v>221</v>
      </c>
      <c r="C32" s="14"/>
      <c r="D32" t="s">
        <v>221</v>
      </c>
      <c r="G32" s="65">
        <v>0</v>
      </c>
      <c r="H32" t="s">
        <v>221</v>
      </c>
      <c r="I32" s="66">
        <v>0</v>
      </c>
      <c r="J32" s="66">
        <v>0</v>
      </c>
      <c r="K32" s="65">
        <v>0</v>
      </c>
      <c r="L32" s="65">
        <v>0</v>
      </c>
      <c r="N32" s="65">
        <v>0</v>
      </c>
      <c r="O32" s="66">
        <v>0</v>
      </c>
      <c r="P32" s="66">
        <v>0</v>
      </c>
      <c r="Q32" s="66">
        <v>0</v>
      </c>
    </row>
    <row r="33" spans="1:17">
      <c r="A33" s="67" t="s">
        <v>226</v>
      </c>
      <c r="B33" s="14"/>
      <c r="C33" s="14"/>
      <c r="G33" s="69">
        <v>0</v>
      </c>
      <c r="J33" s="68">
        <v>0</v>
      </c>
      <c r="K33" s="69">
        <v>0</v>
      </c>
      <c r="M33" s="69">
        <v>0</v>
      </c>
      <c r="N33" s="69">
        <v>0</v>
      </c>
      <c r="P33" s="68">
        <v>0</v>
      </c>
      <c r="Q33" s="68">
        <v>0</v>
      </c>
    </row>
    <row r="34" spans="1:17">
      <c r="A34" s="67" t="s">
        <v>266</v>
      </c>
      <c r="B34" s="14"/>
      <c r="C34" s="14"/>
      <c r="G34" s="69">
        <v>0</v>
      </c>
      <c r="J34" s="68">
        <v>0</v>
      </c>
      <c r="K34" s="69">
        <v>0</v>
      </c>
      <c r="M34" s="69">
        <v>0</v>
      </c>
      <c r="N34" s="69">
        <v>0</v>
      </c>
      <c r="P34" s="68">
        <v>0</v>
      </c>
      <c r="Q34" s="68">
        <v>0</v>
      </c>
    </row>
    <row r="35" spans="1:17">
      <c r="A35" t="s">
        <v>221</v>
      </c>
      <c r="B35" t="s">
        <v>221</v>
      </c>
      <c r="C35" s="14"/>
      <c r="D35" t="s">
        <v>221</v>
      </c>
      <c r="G35" s="65">
        <v>0</v>
      </c>
      <c r="H35" t="s">
        <v>221</v>
      </c>
      <c r="I35" s="66">
        <v>0</v>
      </c>
      <c r="J35" s="66">
        <v>0</v>
      </c>
      <c r="K35" s="65">
        <v>0</v>
      </c>
      <c r="L35" s="65">
        <v>0</v>
      </c>
      <c r="N35" s="65">
        <v>0</v>
      </c>
      <c r="O35" s="66">
        <v>0</v>
      </c>
      <c r="P35" s="66">
        <v>0</v>
      </c>
      <c r="Q35" s="66">
        <v>0</v>
      </c>
    </row>
    <row r="36" spans="1:17">
      <c r="A36" s="67" t="s">
        <v>267</v>
      </c>
      <c r="B36" s="14"/>
      <c r="C36" s="14"/>
      <c r="G36" s="69">
        <v>0</v>
      </c>
      <c r="J36" s="68">
        <v>0</v>
      </c>
      <c r="K36" s="69">
        <v>0</v>
      </c>
      <c r="M36" s="69">
        <v>0</v>
      </c>
      <c r="N36" s="69">
        <v>0</v>
      </c>
      <c r="P36" s="68">
        <v>0</v>
      </c>
      <c r="Q36" s="68">
        <v>0</v>
      </c>
    </row>
    <row r="37" spans="1:17">
      <c r="A37" t="s">
        <v>221</v>
      </c>
      <c r="B37" t="s">
        <v>221</v>
      </c>
      <c r="C37" s="14"/>
      <c r="D37" t="s">
        <v>221</v>
      </c>
      <c r="G37" s="65">
        <v>0</v>
      </c>
      <c r="H37" t="s">
        <v>221</v>
      </c>
      <c r="I37" s="66">
        <v>0</v>
      </c>
      <c r="J37" s="66">
        <v>0</v>
      </c>
      <c r="K37" s="65">
        <v>0</v>
      </c>
      <c r="L37" s="65">
        <v>0</v>
      </c>
      <c r="N37" s="65">
        <v>0</v>
      </c>
      <c r="O37" s="66">
        <v>0</v>
      </c>
      <c r="P37" s="66">
        <v>0</v>
      </c>
      <c r="Q37" s="66">
        <v>0</v>
      </c>
    </row>
    <row r="38" spans="1:17">
      <c r="A38" s="80" t="s">
        <v>268</v>
      </c>
      <c r="B38" s="14"/>
      <c r="C38" s="14"/>
    </row>
    <row r="39" spans="1:17">
      <c r="A39" s="80" t="s">
        <v>269</v>
      </c>
      <c r="B39" s="14"/>
      <c r="C39" s="14"/>
    </row>
    <row r="40" spans="1:17">
      <c r="A40" s="80" t="s">
        <v>270</v>
      </c>
      <c r="B40" s="14"/>
      <c r="C40" s="14"/>
    </row>
    <row r="41" spans="1:17">
      <c r="A41" s="80" t="s">
        <v>271</v>
      </c>
      <c r="B41" s="14"/>
      <c r="C41" s="14"/>
    </row>
    <row r="42" spans="1:17" hidden="1">
      <c r="B42" s="14"/>
      <c r="C42" s="14"/>
    </row>
    <row r="43" spans="1:17" hidden="1">
      <c r="B43" s="14"/>
      <c r="C43" s="14"/>
    </row>
    <row r="44" spans="1:17" hidden="1"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U12" sqref="U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8" width="0" style="14" hidden="1" customWidth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</row>
    <row r="5" spans="1:67" ht="26.25" customHeight="1">
      <c r="A5" s="81" t="s">
        <v>67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90"/>
      <c r="R5" s="90"/>
      <c r="S5" s="90"/>
      <c r="T5" s="91"/>
      <c r="BO5" s="16"/>
    </row>
    <row r="6" spans="1:67" ht="26.25" customHeight="1">
      <c r="A6" s="81" t="s">
        <v>81</v>
      </c>
      <c r="B6" s="90"/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1"/>
      <c r="BJ6" s="16"/>
      <c r="BO6" s="16"/>
    </row>
    <row r="7" spans="1:67" s="16" customFormat="1" ht="20.25">
      <c r="A7" s="92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88" t="s">
        <v>191</v>
      </c>
      <c r="Q7" s="43" t="s">
        <v>55</v>
      </c>
      <c r="R7" s="43" t="s">
        <v>72</v>
      </c>
      <c r="S7" s="43" t="s">
        <v>56</v>
      </c>
      <c r="T7" s="93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200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272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221</v>
      </c>
      <c r="B13" t="s">
        <v>221</v>
      </c>
      <c r="C13" s="14"/>
      <c r="D13" s="14"/>
      <c r="E13" s="14"/>
      <c r="F13" t="s">
        <v>221</v>
      </c>
      <c r="G13" t="s">
        <v>221</v>
      </c>
      <c r="J13" s="65">
        <v>0</v>
      </c>
      <c r="K13" t="s">
        <v>221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231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221</v>
      </c>
      <c r="B15" t="s">
        <v>221</v>
      </c>
      <c r="C15" s="14"/>
      <c r="D15" s="14"/>
      <c r="E15" s="14"/>
      <c r="F15" t="s">
        <v>221</v>
      </c>
      <c r="G15" t="s">
        <v>221</v>
      </c>
      <c r="J15" s="65">
        <v>0</v>
      </c>
      <c r="K15" t="s">
        <v>221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273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221</v>
      </c>
      <c r="B17" t="s">
        <v>221</v>
      </c>
      <c r="C17" s="14"/>
      <c r="D17" s="14"/>
      <c r="E17" s="14"/>
      <c r="F17" t="s">
        <v>221</v>
      </c>
      <c r="G17" t="s">
        <v>221</v>
      </c>
      <c r="J17" s="65">
        <v>0</v>
      </c>
      <c r="K17" t="s">
        <v>221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226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274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221</v>
      </c>
      <c r="B20" t="s">
        <v>221</v>
      </c>
      <c r="C20" s="14"/>
      <c r="D20" s="14"/>
      <c r="E20" s="14"/>
      <c r="F20" t="s">
        <v>221</v>
      </c>
      <c r="G20" t="s">
        <v>221</v>
      </c>
      <c r="J20" s="65">
        <v>0</v>
      </c>
      <c r="K20" t="s">
        <v>221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275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221</v>
      </c>
      <c r="B22" t="s">
        <v>221</v>
      </c>
      <c r="C22" s="14"/>
      <c r="D22" s="14"/>
      <c r="E22" s="14"/>
      <c r="F22" t="s">
        <v>221</v>
      </c>
      <c r="G22" t="s">
        <v>221</v>
      </c>
      <c r="J22" s="65">
        <v>0</v>
      </c>
      <c r="K22" t="s">
        <v>221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80" t="s">
        <v>228</v>
      </c>
      <c r="B23" s="14"/>
      <c r="C23" s="14"/>
      <c r="D23" s="14"/>
      <c r="E23" s="14"/>
      <c r="F23" s="14"/>
    </row>
    <row r="24" spans="1:20">
      <c r="A24" s="80" t="s">
        <v>268</v>
      </c>
      <c r="B24" s="14"/>
      <c r="C24" s="14"/>
      <c r="D24" s="14"/>
      <c r="E24" s="14"/>
      <c r="F24" s="14"/>
    </row>
    <row r="25" spans="1:20">
      <c r="A25" s="80" t="s">
        <v>269</v>
      </c>
      <c r="B25" s="14"/>
      <c r="C25" s="14"/>
      <c r="D25" s="14"/>
      <c r="E25" s="14"/>
      <c r="F25" s="14"/>
    </row>
    <row r="26" spans="1:20">
      <c r="A26" s="80" t="s">
        <v>270</v>
      </c>
      <c r="B26" s="14"/>
      <c r="C26" s="14"/>
      <c r="D26" s="14"/>
      <c r="E26" s="14"/>
      <c r="F26" s="14"/>
    </row>
    <row r="27" spans="1:20">
      <c r="A27" s="80" t="s">
        <v>271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topLeftCell="A25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 customWidth="1"/>
    <col min="22" max="22" width="6.7109375" style="14" hidden="1" customWidth="1"/>
    <col min="23" max="23" width="7.7109375" style="14" hidden="1" customWidth="1"/>
    <col min="24" max="24" width="7.140625" style="14" hidden="1" customWidth="1"/>
    <col min="25" max="25" width="6" style="14" hidden="1" customWidth="1"/>
    <col min="26" max="26" width="7.85546875" style="14" hidden="1" customWidth="1"/>
    <col min="27" max="27" width="8.140625" style="14" hidden="1" customWidth="1"/>
    <col min="28" max="28" width="6.28515625" style="14" hidden="1" customWidth="1"/>
    <col min="29" max="29" width="8" style="14" hidden="1" customWidth="1"/>
    <col min="30" max="30" width="8.7109375" style="14" hidden="1" customWidth="1"/>
    <col min="31" max="31" width="10" style="14" hidden="1" customWidth="1"/>
    <col min="32" max="32" width="9.5703125" style="14" hidden="1" customWidth="1"/>
    <col min="33" max="33" width="6.140625" style="14" hidden="1" customWidth="1"/>
    <col min="34" max="35" width="5.7109375" style="14" hidden="1" customWidth="1"/>
    <col min="36" max="36" width="6.85546875" style="14" hidden="1" customWidth="1"/>
    <col min="37" max="37" width="6.42578125" style="14" hidden="1" customWidth="1"/>
    <col min="38" max="38" width="6.7109375" style="14" hidden="1" customWidth="1"/>
    <col min="39" max="39" width="7.28515625" style="14" hidden="1" customWidth="1"/>
    <col min="40" max="51" width="5.7109375" style="14" hidden="1" customWidth="1"/>
    <col min="52" max="52" width="9.140625" style="14" hidden="1" customWidth="1"/>
    <col min="53" max="66" width="0" style="14" hidden="1" customWidth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</row>
    <row r="5" spans="1:65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6"/>
    </row>
    <row r="6" spans="1:65" ht="26.25" customHeight="1">
      <c r="A6" s="94" t="s">
        <v>88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6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88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2.85</v>
      </c>
      <c r="K10" s="7"/>
      <c r="L10" s="7"/>
      <c r="M10" s="64">
        <v>1.04E-2</v>
      </c>
      <c r="N10" s="63">
        <v>6508382.4199999999</v>
      </c>
      <c r="O10" s="28"/>
      <c r="P10" s="63">
        <v>47.801609999999997</v>
      </c>
      <c r="Q10" s="63">
        <v>6926.8754895880002</v>
      </c>
      <c r="R10" s="7"/>
      <c r="S10" s="64">
        <v>1</v>
      </c>
      <c r="T10" s="64">
        <v>3.0700000000000002E-2</v>
      </c>
      <c r="U10" s="30"/>
      <c r="BH10" s="14"/>
      <c r="BI10" s="16"/>
      <c r="BJ10" s="14"/>
      <c r="BM10" s="14"/>
    </row>
    <row r="11" spans="1:65">
      <c r="A11" s="67" t="s">
        <v>200</v>
      </c>
      <c r="B11" s="14"/>
      <c r="C11" s="14"/>
      <c r="D11" s="14"/>
      <c r="E11" s="14"/>
      <c r="J11" s="69">
        <v>2.85</v>
      </c>
      <c r="M11" s="68">
        <v>1.04E-2</v>
      </c>
      <c r="N11" s="69">
        <v>6508382.4199999999</v>
      </c>
      <c r="P11" s="69">
        <v>47.801609999999997</v>
      </c>
      <c r="Q11" s="69">
        <v>6926.8754895880002</v>
      </c>
      <c r="S11" s="68">
        <v>1</v>
      </c>
      <c r="T11" s="68">
        <v>3.0700000000000002E-2</v>
      </c>
    </row>
    <row r="12" spans="1:65">
      <c r="A12" s="67" t="s">
        <v>272</v>
      </c>
      <c r="B12" s="14"/>
      <c r="C12" s="14"/>
      <c r="D12" s="14"/>
      <c r="E12" s="14"/>
      <c r="J12" s="69">
        <v>2.34</v>
      </c>
      <c r="M12" s="68">
        <v>1.5699999999999999E-2</v>
      </c>
      <c r="N12" s="69">
        <v>586584.02</v>
      </c>
      <c r="P12" s="69">
        <v>46.658279999999998</v>
      </c>
      <c r="Q12" s="69">
        <v>709.71480728400002</v>
      </c>
      <c r="S12" s="68">
        <v>0.10249999999999999</v>
      </c>
      <c r="T12" s="68">
        <v>3.0999999999999999E-3</v>
      </c>
    </row>
    <row r="13" spans="1:65">
      <c r="A13" t="s">
        <v>276</v>
      </c>
      <c r="B13" t="s">
        <v>277</v>
      </c>
      <c r="C13" t="s">
        <v>99</v>
      </c>
      <c r="D13" t="s">
        <v>122</v>
      </c>
      <c r="E13" t="s">
        <v>278</v>
      </c>
      <c r="F13" t="s">
        <v>279</v>
      </c>
      <c r="G13" t="s">
        <v>280</v>
      </c>
      <c r="H13" t="s">
        <v>149</v>
      </c>
      <c r="I13" t="s">
        <v>281</v>
      </c>
      <c r="J13" s="65">
        <v>3.2</v>
      </c>
      <c r="K13" t="s">
        <v>101</v>
      </c>
      <c r="L13" s="66">
        <v>0.01</v>
      </c>
      <c r="M13" s="66">
        <v>-1.2999999999999999E-3</v>
      </c>
      <c r="N13" s="65">
        <v>30000</v>
      </c>
      <c r="O13" s="65">
        <v>104.41</v>
      </c>
      <c r="P13" s="65">
        <v>0</v>
      </c>
      <c r="Q13" s="65">
        <v>31.323</v>
      </c>
      <c r="R13" s="66">
        <v>1E-4</v>
      </c>
      <c r="S13" s="66">
        <v>4.4999999999999997E-3</v>
      </c>
      <c r="T13" s="66">
        <v>1E-4</v>
      </c>
    </row>
    <row r="14" spans="1:65">
      <c r="A14" t="s">
        <v>282</v>
      </c>
      <c r="B14" t="s">
        <v>283</v>
      </c>
      <c r="C14" t="s">
        <v>99</v>
      </c>
      <c r="D14" t="s">
        <v>122</v>
      </c>
      <c r="E14" t="s">
        <v>278</v>
      </c>
      <c r="F14" t="s">
        <v>279</v>
      </c>
      <c r="G14" t="s">
        <v>284</v>
      </c>
      <c r="H14" t="s">
        <v>149</v>
      </c>
      <c r="I14" t="s">
        <v>285</v>
      </c>
      <c r="J14" s="65">
        <v>0.51</v>
      </c>
      <c r="K14" t="s">
        <v>101</v>
      </c>
      <c r="L14" s="66">
        <v>4.1500000000000002E-2</v>
      </c>
      <c r="M14" s="66">
        <v>9.9000000000000008E-3</v>
      </c>
      <c r="N14" s="65">
        <v>13690.02</v>
      </c>
      <c r="O14" s="65">
        <v>107.42</v>
      </c>
      <c r="P14" s="65">
        <v>0</v>
      </c>
      <c r="Q14" s="65">
        <v>14.705819483999999</v>
      </c>
      <c r="R14" s="66">
        <v>1E-4</v>
      </c>
      <c r="S14" s="66">
        <v>2.0999999999999999E-3</v>
      </c>
      <c r="T14" s="66">
        <v>1E-4</v>
      </c>
    </row>
    <row r="15" spans="1:65">
      <c r="A15" t="s">
        <v>286</v>
      </c>
      <c r="B15" t="s">
        <v>287</v>
      </c>
      <c r="C15" t="s">
        <v>99</v>
      </c>
      <c r="D15" t="s">
        <v>122</v>
      </c>
      <c r="E15" t="s">
        <v>288</v>
      </c>
      <c r="F15" t="s">
        <v>279</v>
      </c>
      <c r="G15" t="s">
        <v>289</v>
      </c>
      <c r="H15" t="s">
        <v>206</v>
      </c>
      <c r="I15" t="s">
        <v>290</v>
      </c>
      <c r="J15" s="65">
        <v>0.1</v>
      </c>
      <c r="K15" t="s">
        <v>101</v>
      </c>
      <c r="L15" s="66">
        <v>0.04</v>
      </c>
      <c r="M15" s="66">
        <v>3.6600000000000001E-2</v>
      </c>
      <c r="N15" s="65">
        <v>4000</v>
      </c>
      <c r="O15" s="65">
        <v>109.02</v>
      </c>
      <c r="P15" s="65">
        <v>0</v>
      </c>
      <c r="Q15" s="65">
        <v>4.3608000000000002</v>
      </c>
      <c r="R15" s="66">
        <v>0</v>
      </c>
      <c r="S15" s="66">
        <v>5.9999999999999995E-4</v>
      </c>
      <c r="T15" s="66">
        <v>0</v>
      </c>
    </row>
    <row r="16" spans="1:65">
      <c r="A16" t="s">
        <v>291</v>
      </c>
      <c r="B16" t="s">
        <v>292</v>
      </c>
      <c r="C16" t="s">
        <v>99</v>
      </c>
      <c r="D16" t="s">
        <v>122</v>
      </c>
      <c r="E16" t="s">
        <v>293</v>
      </c>
      <c r="F16" t="s">
        <v>279</v>
      </c>
      <c r="G16" t="s">
        <v>294</v>
      </c>
      <c r="H16" t="s">
        <v>206</v>
      </c>
      <c r="I16" t="s">
        <v>295</v>
      </c>
      <c r="J16" s="65">
        <v>1</v>
      </c>
      <c r="K16" t="s">
        <v>101</v>
      </c>
      <c r="L16" s="66">
        <v>0.02</v>
      </c>
      <c r="M16" s="66">
        <v>-2.5000000000000001E-3</v>
      </c>
      <c r="N16" s="65">
        <v>25000</v>
      </c>
      <c r="O16" s="65">
        <v>104.1</v>
      </c>
      <c r="P16" s="65">
        <v>26.468060000000001</v>
      </c>
      <c r="Q16" s="65">
        <v>52.49306</v>
      </c>
      <c r="R16" s="66">
        <v>2.0000000000000001E-4</v>
      </c>
      <c r="S16" s="66">
        <v>7.6E-3</v>
      </c>
      <c r="T16" s="66">
        <v>2.0000000000000001E-4</v>
      </c>
    </row>
    <row r="17" spans="1:20">
      <c r="A17" t="s">
        <v>296</v>
      </c>
      <c r="B17" t="s">
        <v>297</v>
      </c>
      <c r="C17" t="s">
        <v>99</v>
      </c>
      <c r="D17" t="s">
        <v>122</v>
      </c>
      <c r="E17" t="s">
        <v>298</v>
      </c>
      <c r="F17" t="s">
        <v>279</v>
      </c>
      <c r="G17" t="s">
        <v>299</v>
      </c>
      <c r="H17" t="s">
        <v>206</v>
      </c>
      <c r="I17" t="s">
        <v>300</v>
      </c>
      <c r="J17" s="65">
        <v>0.98</v>
      </c>
      <c r="K17" t="s">
        <v>101</v>
      </c>
      <c r="L17" s="66">
        <v>5.0999999999999997E-2</v>
      </c>
      <c r="M17" s="66">
        <v>1.37E-2</v>
      </c>
      <c r="N17" s="65">
        <v>78894</v>
      </c>
      <c r="O17" s="65">
        <v>125.37</v>
      </c>
      <c r="P17" s="65">
        <v>1.21522</v>
      </c>
      <c r="Q17" s="65">
        <v>100.1246278</v>
      </c>
      <c r="R17" s="66">
        <v>1E-4</v>
      </c>
      <c r="S17" s="66">
        <v>1.4500000000000001E-2</v>
      </c>
      <c r="T17" s="66">
        <v>4.0000000000000002E-4</v>
      </c>
    </row>
    <row r="18" spans="1:20">
      <c r="A18" t="s">
        <v>301</v>
      </c>
      <c r="B18" t="s">
        <v>302</v>
      </c>
      <c r="C18" t="s">
        <v>99</v>
      </c>
      <c r="D18" t="s">
        <v>122</v>
      </c>
      <c r="E18" t="s">
        <v>303</v>
      </c>
      <c r="F18" t="s">
        <v>304</v>
      </c>
      <c r="G18" t="s">
        <v>305</v>
      </c>
      <c r="H18" t="s">
        <v>149</v>
      </c>
      <c r="I18" t="s">
        <v>306</v>
      </c>
      <c r="J18" s="65">
        <v>2.71</v>
      </c>
      <c r="K18" t="s">
        <v>101</v>
      </c>
      <c r="L18" s="66">
        <v>2.6499999999999999E-2</v>
      </c>
      <c r="M18" s="66">
        <v>1.4999999999999999E-2</v>
      </c>
      <c r="N18" s="65">
        <v>285000</v>
      </c>
      <c r="O18" s="65">
        <v>103.25</v>
      </c>
      <c r="P18" s="65">
        <v>18.975000000000001</v>
      </c>
      <c r="Q18" s="65">
        <v>313.23750000000001</v>
      </c>
      <c r="R18" s="66">
        <v>1.8E-3</v>
      </c>
      <c r="S18" s="66">
        <v>4.5199999999999997E-2</v>
      </c>
      <c r="T18" s="66">
        <v>1.4E-3</v>
      </c>
    </row>
    <row r="19" spans="1:20">
      <c r="A19" t="s">
        <v>307</v>
      </c>
      <c r="B19" t="s">
        <v>308</v>
      </c>
      <c r="C19" t="s">
        <v>99</v>
      </c>
      <c r="D19" t="s">
        <v>122</v>
      </c>
      <c r="E19" t="s">
        <v>309</v>
      </c>
      <c r="F19" t="s">
        <v>111</v>
      </c>
      <c r="G19" t="s">
        <v>310</v>
      </c>
      <c r="H19" t="s">
        <v>206</v>
      </c>
      <c r="I19" t="s">
        <v>311</v>
      </c>
      <c r="J19" s="65">
        <v>2.86</v>
      </c>
      <c r="K19" t="s">
        <v>101</v>
      </c>
      <c r="L19" s="66">
        <v>4.9500000000000002E-2</v>
      </c>
      <c r="M19" s="66">
        <v>2.5600000000000001E-2</v>
      </c>
      <c r="N19" s="65">
        <v>150000</v>
      </c>
      <c r="O19" s="65">
        <v>128.97999999999999</v>
      </c>
      <c r="P19" s="65">
        <v>0</v>
      </c>
      <c r="Q19" s="65">
        <v>193.47</v>
      </c>
      <c r="R19" s="66">
        <v>1E-4</v>
      </c>
      <c r="S19" s="66">
        <v>2.7900000000000001E-2</v>
      </c>
      <c r="T19" s="66">
        <v>8.9999999999999998E-4</v>
      </c>
    </row>
    <row r="20" spans="1:20">
      <c r="A20" s="67" t="s">
        <v>231</v>
      </c>
      <c r="B20" s="14"/>
      <c r="C20" s="14"/>
      <c r="D20" s="14"/>
      <c r="E20" s="14"/>
      <c r="J20" s="69">
        <v>2.97</v>
      </c>
      <c r="M20" s="68">
        <v>8.3000000000000001E-3</v>
      </c>
      <c r="N20" s="69">
        <v>5475872.8499999996</v>
      </c>
      <c r="P20" s="69">
        <v>1.14333</v>
      </c>
      <c r="Q20" s="69">
        <v>5827.1271216200003</v>
      </c>
      <c r="S20" s="68">
        <v>0.84119999999999995</v>
      </c>
      <c r="T20" s="68">
        <v>2.58E-2</v>
      </c>
    </row>
    <row r="21" spans="1:20">
      <c r="A21" t="s">
        <v>312</v>
      </c>
      <c r="B21" t="s">
        <v>313</v>
      </c>
      <c r="C21" t="s">
        <v>99</v>
      </c>
      <c r="D21" t="s">
        <v>122</v>
      </c>
      <c r="E21" t="s">
        <v>314</v>
      </c>
      <c r="F21" t="s">
        <v>279</v>
      </c>
      <c r="G21" t="s">
        <v>205</v>
      </c>
      <c r="H21" t="s">
        <v>206</v>
      </c>
      <c r="I21" t="s">
        <v>315</v>
      </c>
      <c r="J21" s="65">
        <v>2.4</v>
      </c>
      <c r="K21" t="s">
        <v>101</v>
      </c>
      <c r="L21" s="66">
        <v>1.8700000000000001E-2</v>
      </c>
      <c r="M21" s="66">
        <v>4.4999999999999997E-3</v>
      </c>
      <c r="N21" s="65">
        <v>1171769.69</v>
      </c>
      <c r="O21" s="65">
        <v>103.55</v>
      </c>
      <c r="P21" s="65">
        <v>0</v>
      </c>
      <c r="Q21" s="65">
        <v>1213.3675139950001</v>
      </c>
      <c r="R21" s="66">
        <v>1.1000000000000001E-3</v>
      </c>
      <c r="S21" s="66">
        <v>0.17519999999999999</v>
      </c>
      <c r="T21" s="66">
        <v>5.4000000000000003E-3</v>
      </c>
    </row>
    <row r="22" spans="1:20">
      <c r="A22" t="s">
        <v>316</v>
      </c>
      <c r="B22" t="s">
        <v>317</v>
      </c>
      <c r="C22" t="s">
        <v>99</v>
      </c>
      <c r="D22" t="s">
        <v>122</v>
      </c>
      <c r="E22" t="s">
        <v>288</v>
      </c>
      <c r="F22" t="s">
        <v>279</v>
      </c>
      <c r="G22" t="s">
        <v>205</v>
      </c>
      <c r="H22" t="s">
        <v>206</v>
      </c>
      <c r="I22" t="s">
        <v>318</v>
      </c>
      <c r="J22" s="65">
        <v>3.1</v>
      </c>
      <c r="K22" t="s">
        <v>101</v>
      </c>
      <c r="L22" s="66">
        <v>3.0099999999999998E-2</v>
      </c>
      <c r="M22" s="66">
        <v>5.4999999999999997E-3</v>
      </c>
      <c r="N22" s="65">
        <v>250000</v>
      </c>
      <c r="O22" s="65">
        <v>108.66</v>
      </c>
      <c r="P22" s="65">
        <v>0</v>
      </c>
      <c r="Q22" s="65">
        <v>271.64999999999998</v>
      </c>
      <c r="R22" s="66">
        <v>2.0000000000000001E-4</v>
      </c>
      <c r="S22" s="66">
        <v>3.9199999999999999E-2</v>
      </c>
      <c r="T22" s="66">
        <v>1.1999999999999999E-3</v>
      </c>
    </row>
    <row r="23" spans="1:20">
      <c r="A23" t="s">
        <v>319</v>
      </c>
      <c r="B23" t="s">
        <v>320</v>
      </c>
      <c r="C23" t="s">
        <v>99</v>
      </c>
      <c r="D23" t="s">
        <v>122</v>
      </c>
      <c r="E23" t="s">
        <v>321</v>
      </c>
      <c r="F23" t="s">
        <v>279</v>
      </c>
      <c r="G23" t="s">
        <v>205</v>
      </c>
      <c r="H23" t="s">
        <v>206</v>
      </c>
      <c r="I23" t="s">
        <v>322</v>
      </c>
      <c r="J23" s="65">
        <v>1.41</v>
      </c>
      <c r="K23" t="s">
        <v>101</v>
      </c>
      <c r="L23" s="66">
        <v>2.47E-2</v>
      </c>
      <c r="M23" s="66">
        <v>4.1000000000000003E-3</v>
      </c>
      <c r="N23" s="65">
        <v>741055</v>
      </c>
      <c r="O23" s="65">
        <v>104.34</v>
      </c>
      <c r="P23" s="65">
        <v>0</v>
      </c>
      <c r="Q23" s="65">
        <v>773.21678699999995</v>
      </c>
      <c r="R23" s="66">
        <v>2.0000000000000001E-4</v>
      </c>
      <c r="S23" s="66">
        <v>0.1116</v>
      </c>
      <c r="T23" s="66">
        <v>3.3999999999999998E-3</v>
      </c>
    </row>
    <row r="24" spans="1:20">
      <c r="A24" t="s">
        <v>323</v>
      </c>
      <c r="B24" t="s">
        <v>324</v>
      </c>
      <c r="C24" t="s">
        <v>99</v>
      </c>
      <c r="D24" t="s">
        <v>122</v>
      </c>
      <c r="E24" t="s">
        <v>325</v>
      </c>
      <c r="F24" t="s">
        <v>279</v>
      </c>
      <c r="G24" t="s">
        <v>205</v>
      </c>
      <c r="H24" t="s">
        <v>206</v>
      </c>
      <c r="I24" t="s">
        <v>251</v>
      </c>
      <c r="J24" s="65">
        <v>1.23</v>
      </c>
      <c r="K24" t="s">
        <v>101</v>
      </c>
      <c r="L24" s="66">
        <v>2.07E-2</v>
      </c>
      <c r="M24" s="66">
        <v>3.5999999999999999E-3</v>
      </c>
      <c r="N24" s="65">
        <v>155840</v>
      </c>
      <c r="O24" s="65">
        <v>103.68</v>
      </c>
      <c r="P24" s="65">
        <v>0</v>
      </c>
      <c r="Q24" s="65">
        <v>161.57491200000001</v>
      </c>
      <c r="R24" s="66">
        <v>5.9999999999999995E-4</v>
      </c>
      <c r="S24" s="66">
        <v>2.3300000000000001E-2</v>
      </c>
      <c r="T24" s="66">
        <v>6.9999999999999999E-4</v>
      </c>
    </row>
    <row r="25" spans="1:20">
      <c r="A25" t="s">
        <v>326</v>
      </c>
      <c r="B25" t="s">
        <v>327</v>
      </c>
      <c r="C25" t="s">
        <v>99</v>
      </c>
      <c r="D25" t="s">
        <v>122</v>
      </c>
      <c r="E25" t="s">
        <v>298</v>
      </c>
      <c r="F25" t="s">
        <v>279</v>
      </c>
      <c r="G25" t="s">
        <v>328</v>
      </c>
      <c r="H25" t="s">
        <v>206</v>
      </c>
      <c r="I25" t="s">
        <v>256</v>
      </c>
      <c r="J25" s="65">
        <v>0.93</v>
      </c>
      <c r="K25" t="s">
        <v>101</v>
      </c>
      <c r="L25" s="66">
        <v>6.4000000000000001E-2</v>
      </c>
      <c r="M25" s="66">
        <v>4.8999999999999998E-3</v>
      </c>
      <c r="N25" s="65">
        <v>513333.33</v>
      </c>
      <c r="O25" s="65">
        <v>105.92</v>
      </c>
      <c r="P25" s="65">
        <v>0</v>
      </c>
      <c r="Q25" s="65">
        <v>543.72266313600005</v>
      </c>
      <c r="R25" s="66">
        <v>3.2000000000000002E-3</v>
      </c>
      <c r="S25" s="66">
        <v>7.85E-2</v>
      </c>
      <c r="T25" s="66">
        <v>2.3999999999999998E-3</v>
      </c>
    </row>
    <row r="26" spans="1:20">
      <c r="A26" t="s">
        <v>329</v>
      </c>
      <c r="B26" t="s">
        <v>330</v>
      </c>
      <c r="C26" t="s">
        <v>99</v>
      </c>
      <c r="D26" t="s">
        <v>122</v>
      </c>
      <c r="E26" t="s">
        <v>331</v>
      </c>
      <c r="F26" t="s">
        <v>279</v>
      </c>
      <c r="G26" t="s">
        <v>328</v>
      </c>
      <c r="H26" t="s">
        <v>206</v>
      </c>
      <c r="I26" t="s">
        <v>332</v>
      </c>
      <c r="J26" s="65">
        <v>1.37</v>
      </c>
      <c r="K26" t="s">
        <v>101</v>
      </c>
      <c r="L26" s="66">
        <v>6.5000000000000002E-2</v>
      </c>
      <c r="M26" s="66">
        <v>4.4000000000000003E-3</v>
      </c>
      <c r="N26" s="65">
        <v>130000</v>
      </c>
      <c r="O26" s="65">
        <v>112.32</v>
      </c>
      <c r="P26" s="65">
        <v>0</v>
      </c>
      <c r="Q26" s="65">
        <v>146.01599999999999</v>
      </c>
      <c r="R26" s="66">
        <v>5.9999999999999995E-4</v>
      </c>
      <c r="S26" s="66">
        <v>2.1100000000000001E-2</v>
      </c>
      <c r="T26" s="66">
        <v>5.9999999999999995E-4</v>
      </c>
    </row>
    <row r="27" spans="1:20">
      <c r="A27" t="s">
        <v>333</v>
      </c>
      <c r="B27" t="s">
        <v>334</v>
      </c>
      <c r="C27" t="s">
        <v>99</v>
      </c>
      <c r="D27" t="s">
        <v>122</v>
      </c>
      <c r="E27" t="s">
        <v>335</v>
      </c>
      <c r="F27" t="s">
        <v>304</v>
      </c>
      <c r="G27" t="s">
        <v>289</v>
      </c>
      <c r="H27" t="s">
        <v>206</v>
      </c>
      <c r="I27" t="s">
        <v>336</v>
      </c>
      <c r="J27" s="65">
        <v>2.23</v>
      </c>
      <c r="K27" t="s">
        <v>101</v>
      </c>
      <c r="L27" s="66">
        <v>3.5000000000000003E-2</v>
      </c>
      <c r="M27" s="66">
        <v>4.8999999999999998E-3</v>
      </c>
      <c r="N27" s="65">
        <v>65333.33</v>
      </c>
      <c r="O27" s="65">
        <v>106.83</v>
      </c>
      <c r="P27" s="65">
        <v>1.14333</v>
      </c>
      <c r="Q27" s="65">
        <v>70.938926438999999</v>
      </c>
      <c r="R27" s="66">
        <v>5.0000000000000001E-4</v>
      </c>
      <c r="S27" s="66">
        <v>1.0200000000000001E-2</v>
      </c>
      <c r="T27" s="66">
        <v>2.9999999999999997E-4</v>
      </c>
    </row>
    <row r="28" spans="1:20">
      <c r="A28" t="s">
        <v>337</v>
      </c>
      <c r="B28" t="s">
        <v>338</v>
      </c>
      <c r="C28" t="s">
        <v>99</v>
      </c>
      <c r="D28" t="s">
        <v>122</v>
      </c>
      <c r="E28" t="s">
        <v>339</v>
      </c>
      <c r="F28" t="s">
        <v>304</v>
      </c>
      <c r="G28" t="s">
        <v>289</v>
      </c>
      <c r="H28" t="s">
        <v>206</v>
      </c>
      <c r="I28" t="s">
        <v>322</v>
      </c>
      <c r="J28" s="65">
        <v>1.94</v>
      </c>
      <c r="K28" t="s">
        <v>101</v>
      </c>
      <c r="L28" s="66">
        <v>4.5999999999999999E-2</v>
      </c>
      <c r="M28" s="66">
        <v>4.7999999999999996E-3</v>
      </c>
      <c r="N28" s="65">
        <v>179416.5</v>
      </c>
      <c r="O28" s="65">
        <v>108.19</v>
      </c>
      <c r="P28" s="65">
        <v>0</v>
      </c>
      <c r="Q28" s="65">
        <v>194.11071135</v>
      </c>
      <c r="R28" s="66">
        <v>1.1999999999999999E-3</v>
      </c>
      <c r="S28" s="66">
        <v>2.8000000000000001E-2</v>
      </c>
      <c r="T28" s="66">
        <v>8.9999999999999998E-4</v>
      </c>
    </row>
    <row r="29" spans="1:20">
      <c r="A29" t="s">
        <v>340</v>
      </c>
      <c r="B29" t="s">
        <v>341</v>
      </c>
      <c r="C29" t="s">
        <v>99</v>
      </c>
      <c r="D29" t="s">
        <v>122</v>
      </c>
      <c r="E29" t="s">
        <v>288</v>
      </c>
      <c r="F29" t="s">
        <v>279</v>
      </c>
      <c r="G29" t="s">
        <v>289</v>
      </c>
      <c r="H29" t="s">
        <v>206</v>
      </c>
      <c r="I29" t="s">
        <v>342</v>
      </c>
      <c r="J29" s="65">
        <v>0.1</v>
      </c>
      <c r="K29" t="s">
        <v>101</v>
      </c>
      <c r="L29" s="66">
        <v>1.43E-2</v>
      </c>
      <c r="M29" s="66">
        <v>2.0999999999999999E-3</v>
      </c>
      <c r="N29" s="65">
        <v>60000</v>
      </c>
      <c r="O29" s="65">
        <v>100.34</v>
      </c>
      <c r="P29" s="65">
        <v>0</v>
      </c>
      <c r="Q29" s="65">
        <v>60.204000000000001</v>
      </c>
      <c r="R29" s="66">
        <v>1E-4</v>
      </c>
      <c r="S29" s="66">
        <v>8.6999999999999994E-3</v>
      </c>
      <c r="T29" s="66">
        <v>2.9999999999999997E-4</v>
      </c>
    </row>
    <row r="30" spans="1:20">
      <c r="A30" t="s">
        <v>343</v>
      </c>
      <c r="B30" t="s">
        <v>344</v>
      </c>
      <c r="C30" t="s">
        <v>99</v>
      </c>
      <c r="D30" t="s">
        <v>122</v>
      </c>
      <c r="E30" t="s">
        <v>345</v>
      </c>
      <c r="F30" t="s">
        <v>346</v>
      </c>
      <c r="G30" t="s">
        <v>289</v>
      </c>
      <c r="H30" t="s">
        <v>206</v>
      </c>
      <c r="I30" t="s">
        <v>347</v>
      </c>
      <c r="J30" s="65">
        <v>1.9</v>
      </c>
      <c r="K30" t="s">
        <v>101</v>
      </c>
      <c r="L30" s="66">
        <v>1.0500000000000001E-2</v>
      </c>
      <c r="M30" s="66">
        <v>5.5999999999999999E-3</v>
      </c>
      <c r="N30" s="65">
        <v>30000</v>
      </c>
      <c r="O30" s="65">
        <v>101.02</v>
      </c>
      <c r="P30" s="65">
        <v>0</v>
      </c>
      <c r="Q30" s="65">
        <v>30.306000000000001</v>
      </c>
      <c r="R30" s="66">
        <v>1E-4</v>
      </c>
      <c r="S30" s="66">
        <v>4.4000000000000003E-3</v>
      </c>
      <c r="T30" s="66">
        <v>1E-4</v>
      </c>
    </row>
    <row r="31" spans="1:20">
      <c r="A31" t="s">
        <v>348</v>
      </c>
      <c r="B31" t="s">
        <v>349</v>
      </c>
      <c r="C31" t="s">
        <v>99</v>
      </c>
      <c r="D31" t="s">
        <v>122</v>
      </c>
      <c r="E31" t="s">
        <v>350</v>
      </c>
      <c r="F31" t="s">
        <v>351</v>
      </c>
      <c r="G31" t="s">
        <v>294</v>
      </c>
      <c r="H31" t="s">
        <v>206</v>
      </c>
      <c r="I31" t="s">
        <v>352</v>
      </c>
      <c r="J31" s="65">
        <v>3.7</v>
      </c>
      <c r="K31" t="s">
        <v>101</v>
      </c>
      <c r="L31" s="66">
        <v>4.8000000000000001E-2</v>
      </c>
      <c r="M31" s="66">
        <v>2.7199999999999998E-2</v>
      </c>
      <c r="N31" s="65">
        <v>1478</v>
      </c>
      <c r="O31" s="65">
        <v>108.72</v>
      </c>
      <c r="P31" s="65">
        <v>0</v>
      </c>
      <c r="Q31" s="65">
        <v>1.6068815999999999</v>
      </c>
      <c r="R31" s="66">
        <v>0</v>
      </c>
      <c r="S31" s="66">
        <v>2.0000000000000001E-4</v>
      </c>
      <c r="T31" s="66">
        <v>0</v>
      </c>
    </row>
    <row r="32" spans="1:20">
      <c r="A32" t="s">
        <v>353</v>
      </c>
      <c r="B32" t="s">
        <v>354</v>
      </c>
      <c r="C32" t="s">
        <v>99</v>
      </c>
      <c r="D32" t="s">
        <v>122</v>
      </c>
      <c r="E32" t="s">
        <v>355</v>
      </c>
      <c r="F32" t="s">
        <v>111</v>
      </c>
      <c r="G32" t="s">
        <v>356</v>
      </c>
      <c r="H32" t="s">
        <v>149</v>
      </c>
      <c r="I32" t="s">
        <v>357</v>
      </c>
      <c r="J32" s="65">
        <v>3.66</v>
      </c>
      <c r="K32" t="s">
        <v>101</v>
      </c>
      <c r="L32" s="66">
        <v>1.8599999999999998E-2</v>
      </c>
      <c r="M32" s="66">
        <v>1.43E-2</v>
      </c>
      <c r="N32" s="65">
        <v>43659</v>
      </c>
      <c r="O32" s="65">
        <v>101.95</v>
      </c>
      <c r="P32" s="65">
        <v>0</v>
      </c>
      <c r="Q32" s="65">
        <v>44.510350500000001</v>
      </c>
      <c r="R32" s="66">
        <v>4.0000000000000002E-4</v>
      </c>
      <c r="S32" s="66">
        <v>6.4000000000000003E-3</v>
      </c>
      <c r="T32" s="66">
        <v>2.0000000000000001E-4</v>
      </c>
    </row>
    <row r="33" spans="1:20">
      <c r="A33" t="s">
        <v>358</v>
      </c>
      <c r="B33" t="s">
        <v>359</v>
      </c>
      <c r="C33" t="s">
        <v>99</v>
      </c>
      <c r="D33" t="s">
        <v>122</v>
      </c>
      <c r="E33" t="s">
        <v>360</v>
      </c>
      <c r="F33" t="s">
        <v>124</v>
      </c>
      <c r="G33" t="s">
        <v>299</v>
      </c>
      <c r="H33" t="s">
        <v>206</v>
      </c>
      <c r="I33" t="s">
        <v>315</v>
      </c>
      <c r="J33" s="65">
        <v>6.53</v>
      </c>
      <c r="K33" t="s">
        <v>101</v>
      </c>
      <c r="L33" s="66">
        <v>2.5000000000000001E-3</v>
      </c>
      <c r="M33" s="66">
        <v>6.4999999999999997E-3</v>
      </c>
      <c r="N33" s="65">
        <v>695000</v>
      </c>
      <c r="O33" s="65">
        <v>97.5</v>
      </c>
      <c r="P33" s="65">
        <v>0</v>
      </c>
      <c r="Q33" s="65">
        <v>677.625</v>
      </c>
      <c r="R33" s="66">
        <v>1.4E-3</v>
      </c>
      <c r="S33" s="66">
        <v>9.7799999999999998E-2</v>
      </c>
      <c r="T33" s="66">
        <v>3.0000000000000001E-3</v>
      </c>
    </row>
    <row r="34" spans="1:20">
      <c r="A34" t="s">
        <v>361</v>
      </c>
      <c r="B34" t="s">
        <v>362</v>
      </c>
      <c r="C34" t="s">
        <v>99</v>
      </c>
      <c r="D34" t="s">
        <v>122</v>
      </c>
      <c r="E34" t="s">
        <v>363</v>
      </c>
      <c r="F34" t="s">
        <v>351</v>
      </c>
      <c r="G34" t="s">
        <v>299</v>
      </c>
      <c r="H34" t="s">
        <v>206</v>
      </c>
      <c r="I34" t="s">
        <v>364</v>
      </c>
      <c r="J34" s="65">
        <v>0.73</v>
      </c>
      <c r="K34" t="s">
        <v>101</v>
      </c>
      <c r="L34" s="66">
        <v>7.0000000000000007E-2</v>
      </c>
      <c r="M34" s="66">
        <v>6.8099999999999994E-2</v>
      </c>
      <c r="N34" s="65">
        <v>208326</v>
      </c>
      <c r="O34" s="65">
        <v>101.9</v>
      </c>
      <c r="P34" s="65">
        <v>0</v>
      </c>
      <c r="Q34" s="65">
        <v>212.28419400000001</v>
      </c>
      <c r="R34" s="66">
        <v>5.0000000000000001E-4</v>
      </c>
      <c r="S34" s="66">
        <v>3.0599999999999999E-2</v>
      </c>
      <c r="T34" s="66">
        <v>8.9999999999999998E-4</v>
      </c>
    </row>
    <row r="35" spans="1:20">
      <c r="A35" t="s">
        <v>365</v>
      </c>
      <c r="B35" t="s">
        <v>366</v>
      </c>
      <c r="C35" t="s">
        <v>99</v>
      </c>
      <c r="D35" t="s">
        <v>122</v>
      </c>
      <c r="E35" t="s">
        <v>367</v>
      </c>
      <c r="F35" t="s">
        <v>368</v>
      </c>
      <c r="G35" t="s">
        <v>305</v>
      </c>
      <c r="H35" t="s">
        <v>149</v>
      </c>
      <c r="I35" t="s">
        <v>369</v>
      </c>
      <c r="J35" s="65">
        <v>5.04</v>
      </c>
      <c r="K35" t="s">
        <v>101</v>
      </c>
      <c r="L35" s="66">
        <v>0.04</v>
      </c>
      <c r="M35" s="66">
        <v>-2.0000000000000001E-4</v>
      </c>
      <c r="N35" s="65">
        <v>800000</v>
      </c>
      <c r="O35" s="65">
        <v>122.5</v>
      </c>
      <c r="P35" s="65">
        <v>0</v>
      </c>
      <c r="Q35" s="65">
        <v>980</v>
      </c>
      <c r="R35" s="66">
        <v>2.7000000000000001E-3</v>
      </c>
      <c r="S35" s="66">
        <v>0.14149999999999999</v>
      </c>
      <c r="T35" s="66">
        <v>4.3E-3</v>
      </c>
    </row>
    <row r="36" spans="1:20">
      <c r="A36" t="s">
        <v>370</v>
      </c>
      <c r="B36" t="s">
        <v>371</v>
      </c>
      <c r="C36" t="s">
        <v>99</v>
      </c>
      <c r="D36" t="s">
        <v>122</v>
      </c>
      <c r="E36" t="s">
        <v>309</v>
      </c>
      <c r="F36" t="s">
        <v>111</v>
      </c>
      <c r="G36" t="s">
        <v>310</v>
      </c>
      <c r="H36" t="s">
        <v>206</v>
      </c>
      <c r="I36" t="s">
        <v>372</v>
      </c>
      <c r="J36" s="65">
        <v>3.24</v>
      </c>
      <c r="K36" t="s">
        <v>101</v>
      </c>
      <c r="L36" s="66">
        <v>4.8000000000000001E-2</v>
      </c>
      <c r="M36" s="66">
        <v>3.3799999999999997E-2</v>
      </c>
      <c r="N36" s="65">
        <v>252662</v>
      </c>
      <c r="O36" s="65">
        <v>104.68</v>
      </c>
      <c r="P36" s="65">
        <v>0</v>
      </c>
      <c r="Q36" s="65">
        <v>264.48658160000002</v>
      </c>
      <c r="R36" s="66">
        <v>1E-4</v>
      </c>
      <c r="S36" s="66">
        <v>3.8199999999999998E-2</v>
      </c>
      <c r="T36" s="66">
        <v>1.1999999999999999E-3</v>
      </c>
    </row>
    <row r="37" spans="1:20">
      <c r="A37" t="s">
        <v>373</v>
      </c>
      <c r="B37" t="s">
        <v>374</v>
      </c>
      <c r="C37" t="s">
        <v>99</v>
      </c>
      <c r="D37" t="s">
        <v>122</v>
      </c>
      <c r="E37" t="s">
        <v>375</v>
      </c>
      <c r="F37" t="s">
        <v>376</v>
      </c>
      <c r="G37" t="s">
        <v>221</v>
      </c>
      <c r="H37" t="s">
        <v>377</v>
      </c>
      <c r="I37" t="s">
        <v>378</v>
      </c>
      <c r="J37" s="65">
        <v>2.16</v>
      </c>
      <c r="K37" t="s">
        <v>101</v>
      </c>
      <c r="L37" s="66">
        <v>3.4000000000000002E-2</v>
      </c>
      <c r="M37" s="66">
        <v>2.5000000000000001E-2</v>
      </c>
      <c r="N37" s="65">
        <v>178000</v>
      </c>
      <c r="O37" s="65">
        <v>101.97</v>
      </c>
      <c r="P37" s="65">
        <v>0</v>
      </c>
      <c r="Q37" s="65">
        <v>181.50659999999999</v>
      </c>
      <c r="R37" s="66">
        <v>2.0999999999999999E-3</v>
      </c>
      <c r="S37" s="66">
        <v>2.6200000000000001E-2</v>
      </c>
      <c r="T37" s="66">
        <v>8.0000000000000004E-4</v>
      </c>
    </row>
    <row r="38" spans="1:20">
      <c r="A38" s="67" t="s">
        <v>273</v>
      </c>
      <c r="B38" s="14"/>
      <c r="C38" s="14"/>
      <c r="D38" s="14"/>
      <c r="E38" s="14"/>
      <c r="J38" s="69">
        <v>2.06</v>
      </c>
      <c r="M38" s="68">
        <v>3.3000000000000002E-2</v>
      </c>
      <c r="N38" s="69">
        <v>445925.55</v>
      </c>
      <c r="P38" s="69">
        <v>0</v>
      </c>
      <c r="Q38" s="69">
        <v>390.03356068400001</v>
      </c>
      <c r="S38" s="68">
        <v>5.6300000000000003E-2</v>
      </c>
      <c r="T38" s="68">
        <v>1.6999999999999999E-3</v>
      </c>
    </row>
    <row r="39" spans="1:20">
      <c r="A39" t="s">
        <v>379</v>
      </c>
      <c r="B39" t="s">
        <v>380</v>
      </c>
      <c r="C39" t="s">
        <v>99</v>
      </c>
      <c r="D39" t="s">
        <v>122</v>
      </c>
      <c r="E39" t="s">
        <v>381</v>
      </c>
      <c r="F39" t="s">
        <v>382</v>
      </c>
      <c r="G39" t="s">
        <v>289</v>
      </c>
      <c r="H39" t="s">
        <v>206</v>
      </c>
      <c r="I39" t="s">
        <v>383</v>
      </c>
      <c r="J39" s="65">
        <v>2.38</v>
      </c>
      <c r="K39" t="s">
        <v>101</v>
      </c>
      <c r="L39" s="66">
        <v>3.49E-2</v>
      </c>
      <c r="M39" s="66">
        <v>3.7499999999999999E-2</v>
      </c>
      <c r="N39" s="65">
        <v>61036.66</v>
      </c>
      <c r="O39" s="65">
        <v>89.27</v>
      </c>
      <c r="P39" s="65">
        <v>0</v>
      </c>
      <c r="Q39" s="65">
        <v>54.487426382000002</v>
      </c>
      <c r="R39" s="66">
        <v>0</v>
      </c>
      <c r="S39" s="66">
        <v>7.9000000000000008E-3</v>
      </c>
      <c r="T39" s="66">
        <v>2.0000000000000001E-4</v>
      </c>
    </row>
    <row r="40" spans="1:20">
      <c r="A40" t="s">
        <v>384</v>
      </c>
      <c r="B40" t="s">
        <v>385</v>
      </c>
      <c r="C40" t="s">
        <v>99</v>
      </c>
      <c r="D40" t="s">
        <v>122</v>
      </c>
      <c r="E40" t="s">
        <v>386</v>
      </c>
      <c r="F40" t="s">
        <v>111</v>
      </c>
      <c r="G40" t="s">
        <v>299</v>
      </c>
      <c r="H40" t="s">
        <v>206</v>
      </c>
      <c r="I40" t="s">
        <v>387</v>
      </c>
      <c r="J40" s="65">
        <v>2.0099999999999998</v>
      </c>
      <c r="K40" t="s">
        <v>101</v>
      </c>
      <c r="L40" s="66">
        <v>5.2499999999999998E-2</v>
      </c>
      <c r="M40" s="66">
        <v>3.2300000000000002E-2</v>
      </c>
      <c r="N40" s="65">
        <v>384888.89</v>
      </c>
      <c r="O40" s="65">
        <v>87.18</v>
      </c>
      <c r="P40" s="65">
        <v>0</v>
      </c>
      <c r="Q40" s="65">
        <v>335.54613430199998</v>
      </c>
      <c r="R40" s="66">
        <v>4.0000000000000002E-4</v>
      </c>
      <c r="S40" s="66">
        <v>4.8399999999999999E-2</v>
      </c>
      <c r="T40" s="66">
        <v>1.5E-3</v>
      </c>
    </row>
    <row r="41" spans="1:20">
      <c r="A41" s="67" t="s">
        <v>388</v>
      </c>
      <c r="B41" s="14"/>
      <c r="C41" s="14"/>
      <c r="D41" s="14"/>
      <c r="E41" s="14"/>
      <c r="J41" s="69">
        <v>0</v>
      </c>
      <c r="M41" s="68">
        <v>0</v>
      </c>
      <c r="N41" s="69">
        <v>0</v>
      </c>
      <c r="P41" s="69">
        <v>0</v>
      </c>
      <c r="Q41" s="69">
        <v>0</v>
      </c>
      <c r="S41" s="68">
        <v>0</v>
      </c>
      <c r="T41" s="68">
        <v>0</v>
      </c>
    </row>
    <row r="42" spans="1:20">
      <c r="A42" t="s">
        <v>221</v>
      </c>
      <c r="B42" t="s">
        <v>221</v>
      </c>
      <c r="C42" s="14"/>
      <c r="D42" s="14"/>
      <c r="E42" s="14"/>
      <c r="F42" t="s">
        <v>221</v>
      </c>
      <c r="G42" t="s">
        <v>221</v>
      </c>
      <c r="J42" s="65">
        <v>0</v>
      </c>
      <c r="K42" t="s">
        <v>221</v>
      </c>
      <c r="L42" s="66">
        <v>0</v>
      </c>
      <c r="M42" s="66">
        <v>0</v>
      </c>
      <c r="N42" s="65">
        <v>0</v>
      </c>
      <c r="O42" s="65">
        <v>0</v>
      </c>
      <c r="Q42" s="65">
        <v>0</v>
      </c>
      <c r="R42" s="66">
        <v>0</v>
      </c>
      <c r="S42" s="66">
        <v>0</v>
      </c>
      <c r="T42" s="66">
        <v>0</v>
      </c>
    </row>
    <row r="43" spans="1:20">
      <c r="A43" s="67" t="s">
        <v>226</v>
      </c>
      <c r="B43" s="14"/>
      <c r="C43" s="14"/>
      <c r="D43" s="14"/>
      <c r="E43" s="14"/>
      <c r="J43" s="69">
        <v>0</v>
      </c>
      <c r="M43" s="68">
        <v>0</v>
      </c>
      <c r="N43" s="69">
        <v>0</v>
      </c>
      <c r="P43" s="69">
        <v>0</v>
      </c>
      <c r="Q43" s="69">
        <v>0</v>
      </c>
      <c r="S43" s="68">
        <v>0</v>
      </c>
      <c r="T43" s="68">
        <v>0</v>
      </c>
    </row>
    <row r="44" spans="1:20">
      <c r="A44" s="67" t="s">
        <v>274</v>
      </c>
      <c r="B44" s="14"/>
      <c r="C44" s="14"/>
      <c r="D44" s="14"/>
      <c r="E44" s="14"/>
      <c r="J44" s="69">
        <v>0</v>
      </c>
      <c r="M44" s="68">
        <v>0</v>
      </c>
      <c r="N44" s="69">
        <v>0</v>
      </c>
      <c r="P44" s="69">
        <v>0</v>
      </c>
      <c r="Q44" s="69">
        <v>0</v>
      </c>
      <c r="S44" s="68">
        <v>0</v>
      </c>
      <c r="T44" s="68">
        <v>0</v>
      </c>
    </row>
    <row r="45" spans="1:20">
      <c r="A45" t="s">
        <v>221</v>
      </c>
      <c r="B45" t="s">
        <v>221</v>
      </c>
      <c r="C45" s="14"/>
      <c r="D45" s="14"/>
      <c r="E45" s="14"/>
      <c r="F45" t="s">
        <v>221</v>
      </c>
      <c r="G45" t="s">
        <v>221</v>
      </c>
      <c r="J45" s="65">
        <v>0</v>
      </c>
      <c r="K45" t="s">
        <v>221</v>
      </c>
      <c r="L45" s="66">
        <v>0</v>
      </c>
      <c r="M45" s="66">
        <v>0</v>
      </c>
      <c r="N45" s="65">
        <v>0</v>
      </c>
      <c r="O45" s="65">
        <v>0</v>
      </c>
      <c r="Q45" s="65">
        <v>0</v>
      </c>
      <c r="R45" s="66">
        <v>0</v>
      </c>
      <c r="S45" s="66">
        <v>0</v>
      </c>
      <c r="T45" s="66">
        <v>0</v>
      </c>
    </row>
    <row r="46" spans="1:20">
      <c r="A46" s="67" t="s">
        <v>275</v>
      </c>
      <c r="B46" s="14"/>
      <c r="C46" s="14"/>
      <c r="D46" s="14"/>
      <c r="E46" s="14"/>
      <c r="J46" s="69">
        <v>0</v>
      </c>
      <c r="M46" s="68">
        <v>0</v>
      </c>
      <c r="N46" s="69">
        <v>0</v>
      </c>
      <c r="P46" s="69">
        <v>0</v>
      </c>
      <c r="Q46" s="69">
        <v>0</v>
      </c>
      <c r="S46" s="68">
        <v>0</v>
      </c>
      <c r="T46" s="68">
        <v>0</v>
      </c>
    </row>
    <row r="47" spans="1:20">
      <c r="A47" t="s">
        <v>221</v>
      </c>
      <c r="B47" t="s">
        <v>221</v>
      </c>
      <c r="C47" s="14"/>
      <c r="D47" s="14"/>
      <c r="E47" s="14"/>
      <c r="F47" t="s">
        <v>221</v>
      </c>
      <c r="G47" t="s">
        <v>221</v>
      </c>
      <c r="J47" s="65">
        <v>0</v>
      </c>
      <c r="K47" t="s">
        <v>221</v>
      </c>
      <c r="L47" s="66">
        <v>0</v>
      </c>
      <c r="M47" s="66">
        <v>0</v>
      </c>
      <c r="N47" s="65">
        <v>0</v>
      </c>
      <c r="O47" s="65">
        <v>0</v>
      </c>
      <c r="Q47" s="65">
        <v>0</v>
      </c>
      <c r="R47" s="66">
        <v>0</v>
      </c>
      <c r="S47" s="66">
        <v>0</v>
      </c>
      <c r="T47" s="66">
        <v>0</v>
      </c>
    </row>
    <row r="48" spans="1:20">
      <c r="A48" s="80" t="s">
        <v>228</v>
      </c>
      <c r="B48" s="14"/>
      <c r="C48" s="14"/>
      <c r="D48" s="14"/>
      <c r="E48" s="14"/>
    </row>
    <row r="49" spans="1:5">
      <c r="A49" s="80" t="s">
        <v>268</v>
      </c>
      <c r="B49" s="14"/>
      <c r="C49" s="14"/>
      <c r="D49" s="14"/>
      <c r="E49" s="14"/>
    </row>
    <row r="50" spans="1:5">
      <c r="A50" s="80" t="s">
        <v>269</v>
      </c>
      <c r="B50" s="14"/>
      <c r="C50" s="14"/>
      <c r="D50" s="14"/>
      <c r="E50" s="14"/>
    </row>
    <row r="51" spans="1:5">
      <c r="A51" s="80" t="s">
        <v>270</v>
      </c>
      <c r="B51" s="14"/>
      <c r="C51" s="14"/>
      <c r="D51" s="14"/>
      <c r="E51" s="14"/>
    </row>
    <row r="52" spans="1:5">
      <c r="A52" s="80" t="s">
        <v>271</v>
      </c>
      <c r="B52" s="14"/>
      <c r="C52" s="14"/>
      <c r="D52" s="14"/>
      <c r="E52" s="14"/>
    </row>
    <row r="53" spans="1:5" hidden="1">
      <c r="B53" s="14"/>
      <c r="C53" s="14"/>
      <c r="D53" s="14"/>
      <c r="E53" s="14"/>
    </row>
    <row r="54" spans="1:5" hidden="1">
      <c r="B54" s="14"/>
      <c r="C54" s="14"/>
      <c r="D54" s="14"/>
      <c r="E54" s="14"/>
    </row>
    <row r="55" spans="1:5" hidden="1">
      <c r="B55" s="14"/>
      <c r="C55" s="14"/>
      <c r="D55" s="14"/>
      <c r="E55" s="14"/>
    </row>
    <row r="56" spans="1:5" hidden="1">
      <c r="B56" s="14"/>
      <c r="C56" s="14"/>
      <c r="D56" s="14"/>
      <c r="E56" s="14"/>
    </row>
    <row r="57" spans="1:5" hidden="1">
      <c r="B57" s="14"/>
      <c r="C57" s="14"/>
      <c r="D57" s="14"/>
      <c r="E57" s="14"/>
    </row>
    <row r="58" spans="1:5" hidden="1">
      <c r="B58" s="14"/>
      <c r="C58" s="14"/>
      <c r="D58" s="14"/>
      <c r="E58" s="14"/>
    </row>
    <row r="59" spans="1:5" hidden="1">
      <c r="B59" s="14"/>
      <c r="C59" s="14"/>
      <c r="D59" s="14"/>
      <c r="E59" s="14"/>
    </row>
    <row r="60" spans="1:5" hidden="1">
      <c r="B60" s="14"/>
      <c r="C60" s="14"/>
      <c r="D60" s="14"/>
      <c r="E60" s="14"/>
    </row>
    <row r="61" spans="1:5" hidden="1">
      <c r="B61" s="14"/>
      <c r="C61" s="14"/>
      <c r="D61" s="14"/>
      <c r="E61" s="14"/>
    </row>
    <row r="62" spans="1:5" hidden="1">
      <c r="B62" s="14"/>
      <c r="C62" s="14"/>
      <c r="D62" s="14"/>
      <c r="E62" s="14"/>
    </row>
    <row r="63" spans="1:5" hidden="1">
      <c r="B63" s="14"/>
      <c r="C63" s="14"/>
      <c r="D63" s="14"/>
      <c r="E63" s="14"/>
    </row>
    <row r="64" spans="1:5" hidden="1">
      <c r="B64" s="14"/>
      <c r="C64" s="14"/>
      <c r="D64" s="14"/>
      <c r="E64" s="14"/>
    </row>
    <row r="65" spans="2:5" hidden="1">
      <c r="B65" s="14"/>
      <c r="C65" s="14"/>
      <c r="D65" s="14"/>
      <c r="E65" s="14"/>
    </row>
    <row r="66" spans="2:5" hidden="1">
      <c r="B66" s="14"/>
      <c r="C66" s="14"/>
      <c r="D66" s="14"/>
      <c r="E66" s="14"/>
    </row>
    <row r="67" spans="2:5" hidden="1">
      <c r="B67" s="14"/>
      <c r="C67" s="14"/>
      <c r="D67" s="14"/>
      <c r="E67" s="14"/>
    </row>
    <row r="68" spans="2:5" hidden="1">
      <c r="B68" s="14"/>
      <c r="C68" s="14"/>
      <c r="D68" s="14"/>
      <c r="E68" s="14"/>
    </row>
    <row r="69" spans="2:5" hidden="1">
      <c r="B69" s="14"/>
      <c r="C69" s="14"/>
      <c r="D69" s="14"/>
      <c r="E69" s="14"/>
    </row>
    <row r="70" spans="2:5" hidden="1">
      <c r="B70" s="14"/>
      <c r="C70" s="14"/>
      <c r="D70" s="14"/>
      <c r="E70" s="14"/>
    </row>
    <row r="71" spans="2:5" hidden="1">
      <c r="B71" s="14"/>
      <c r="C71" s="14"/>
      <c r="D71" s="14"/>
      <c r="E71" s="14"/>
    </row>
    <row r="72" spans="2:5" hidden="1">
      <c r="B72" s="14"/>
      <c r="C72" s="14"/>
      <c r="D72" s="14"/>
      <c r="E72" s="14"/>
    </row>
    <row r="73" spans="2:5" hidden="1">
      <c r="B73" s="14"/>
      <c r="C73" s="14"/>
      <c r="D73" s="14"/>
      <c r="E73" s="14"/>
    </row>
    <row r="74" spans="2:5" hidden="1">
      <c r="B74" s="14"/>
      <c r="C74" s="14"/>
      <c r="D74" s="14"/>
      <c r="E74" s="14"/>
    </row>
    <row r="75" spans="2:5" hidden="1">
      <c r="B75" s="14"/>
      <c r="C75" s="14"/>
      <c r="D75" s="14"/>
      <c r="E75" s="14"/>
    </row>
    <row r="76" spans="2:5" hidden="1">
      <c r="B76" s="14"/>
      <c r="C76" s="14"/>
      <c r="D76" s="14"/>
      <c r="E76" s="14"/>
    </row>
    <row r="77" spans="2:5" hidden="1">
      <c r="B77" s="14"/>
      <c r="C77" s="14"/>
      <c r="D77" s="14"/>
      <c r="E77" s="14"/>
    </row>
    <row r="78" spans="2:5" hidden="1">
      <c r="B78" s="14"/>
      <c r="C78" s="14"/>
      <c r="D78" s="14"/>
      <c r="E78" s="14"/>
    </row>
    <row r="79" spans="2:5" hidden="1">
      <c r="B79" s="14"/>
      <c r="C79" s="14"/>
      <c r="D79" s="14"/>
      <c r="E79" s="14"/>
    </row>
    <row r="80" spans="2:5" hidden="1">
      <c r="B80" s="14"/>
      <c r="C80" s="14"/>
      <c r="D80" s="14"/>
      <c r="E80" s="14"/>
    </row>
    <row r="81" spans="2:5" hidden="1">
      <c r="B81" s="14"/>
      <c r="C81" s="14"/>
      <c r="D81" s="14"/>
      <c r="E81" s="14"/>
    </row>
    <row r="82" spans="2:5" hidden="1">
      <c r="B82" s="14"/>
      <c r="C82" s="14"/>
      <c r="D82" s="14"/>
      <c r="E82" s="14"/>
    </row>
    <row r="83" spans="2:5" hidden="1">
      <c r="B83" s="14"/>
      <c r="C83" s="14"/>
      <c r="D83" s="14"/>
      <c r="E83" s="14"/>
    </row>
    <row r="84" spans="2:5" hidden="1">
      <c r="B84" s="14"/>
      <c r="C84" s="14"/>
      <c r="D84" s="14"/>
      <c r="E84" s="14"/>
    </row>
    <row r="85" spans="2:5" hidden="1">
      <c r="B85" s="14"/>
      <c r="C85" s="14"/>
      <c r="D85" s="14"/>
      <c r="E85" s="14"/>
    </row>
    <row r="86" spans="2:5" hidden="1">
      <c r="B86" s="14"/>
      <c r="C86" s="14"/>
      <c r="D86" s="14"/>
      <c r="E86" s="14"/>
    </row>
    <row r="87" spans="2:5" hidden="1">
      <c r="B87" s="14"/>
      <c r="C87" s="14"/>
      <c r="D87" s="14"/>
      <c r="E87" s="14"/>
    </row>
    <row r="88" spans="2:5" hidden="1">
      <c r="B88" s="14"/>
      <c r="C88" s="14"/>
      <c r="D88" s="14"/>
      <c r="E88" s="14"/>
    </row>
    <row r="89" spans="2:5" hidden="1">
      <c r="B89" s="14"/>
      <c r="C89" s="14"/>
      <c r="D89" s="14"/>
      <c r="E89" s="14"/>
    </row>
    <row r="90" spans="2:5" hidden="1">
      <c r="B90" s="14"/>
      <c r="C90" s="14"/>
      <c r="D90" s="14"/>
      <c r="E90" s="14"/>
    </row>
    <row r="91" spans="2:5" hidden="1">
      <c r="B91" s="14"/>
      <c r="C91" s="14"/>
      <c r="D91" s="14"/>
      <c r="E91" s="14"/>
    </row>
    <row r="92" spans="2:5" hidden="1">
      <c r="B92" s="14"/>
      <c r="C92" s="14"/>
      <c r="D92" s="14"/>
      <c r="E92" s="14"/>
    </row>
    <row r="93" spans="2:5" hidden="1">
      <c r="B93" s="14"/>
      <c r="C93" s="14"/>
      <c r="D93" s="14"/>
      <c r="E93" s="14"/>
    </row>
    <row r="94" spans="2:5" hidden="1">
      <c r="B94" s="14"/>
      <c r="C94" s="14"/>
      <c r="D94" s="14"/>
      <c r="E94" s="14"/>
    </row>
    <row r="95" spans="2:5" hidden="1">
      <c r="B95" s="14"/>
      <c r="C95" s="14"/>
      <c r="D95" s="14"/>
      <c r="E95" s="14"/>
    </row>
    <row r="96" spans="2:5" hidden="1">
      <c r="B96" s="14"/>
      <c r="C96" s="14"/>
      <c r="D96" s="14"/>
      <c r="E96" s="14"/>
    </row>
    <row r="97" spans="2:5" hidden="1">
      <c r="B97" s="14"/>
      <c r="C97" s="14"/>
      <c r="D97" s="14"/>
      <c r="E97" s="14"/>
    </row>
    <row r="98" spans="2:5" hidden="1">
      <c r="B98" s="14"/>
      <c r="C98" s="14"/>
      <c r="D98" s="14"/>
      <c r="E98" s="14"/>
    </row>
    <row r="99" spans="2:5" hidden="1">
      <c r="B99" s="14"/>
      <c r="C99" s="14"/>
      <c r="D99" s="14"/>
      <c r="E99" s="14"/>
    </row>
    <row r="100" spans="2:5" hidden="1">
      <c r="B100" s="14"/>
      <c r="C100" s="14"/>
      <c r="D100" s="14"/>
      <c r="E100" s="14"/>
    </row>
    <row r="101" spans="2:5" hidden="1">
      <c r="B101" s="14"/>
      <c r="C101" s="14"/>
      <c r="D101" s="14"/>
      <c r="E101" s="14"/>
    </row>
    <row r="102" spans="2:5" hidden="1">
      <c r="B102" s="14"/>
      <c r="C102" s="14"/>
      <c r="D102" s="14"/>
      <c r="E102" s="14"/>
    </row>
    <row r="103" spans="2:5" hidden="1">
      <c r="B103" s="14"/>
      <c r="C103" s="14"/>
      <c r="D103" s="14"/>
      <c r="E103" s="14"/>
    </row>
    <row r="104" spans="2:5" hidden="1">
      <c r="B104" s="14"/>
      <c r="C104" s="14"/>
      <c r="D104" s="14"/>
      <c r="E104" s="14"/>
    </row>
    <row r="105" spans="2:5" hidden="1">
      <c r="B105" s="14"/>
      <c r="C105" s="14"/>
      <c r="D105" s="14"/>
      <c r="E105" s="14"/>
    </row>
    <row r="106" spans="2:5" hidden="1">
      <c r="B106" s="14"/>
      <c r="C106" s="14"/>
      <c r="D106" s="14"/>
      <c r="E106" s="14"/>
    </row>
    <row r="107" spans="2:5" hidden="1">
      <c r="B107" s="14"/>
      <c r="C107" s="14"/>
      <c r="D107" s="14"/>
      <c r="E107" s="14"/>
    </row>
    <row r="108" spans="2:5" hidden="1">
      <c r="B108" s="14"/>
      <c r="C108" s="14"/>
      <c r="D108" s="14"/>
      <c r="E108" s="14"/>
    </row>
    <row r="109" spans="2:5" hidden="1">
      <c r="B109" s="14"/>
      <c r="C109" s="14"/>
      <c r="D109" s="14"/>
      <c r="E109" s="14"/>
    </row>
    <row r="110" spans="2:5" hidden="1">
      <c r="B110" s="14"/>
      <c r="C110" s="14"/>
      <c r="D110" s="14"/>
      <c r="E110" s="14"/>
    </row>
    <row r="111" spans="2:5" hidden="1">
      <c r="B111" s="14"/>
      <c r="C111" s="14"/>
      <c r="D111" s="14"/>
      <c r="E111" s="14"/>
    </row>
    <row r="112" spans="2:5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39"/>
  <sheetViews>
    <sheetView rightToLeft="1" tabSelected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</row>
    <row r="5" spans="1:61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6"/>
      <c r="BI5" s="16"/>
    </row>
    <row r="6" spans="1:61" ht="26.25" customHeight="1">
      <c r="A6" s="94" t="s">
        <v>90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E6" s="16"/>
      <c r="BI6" s="16"/>
    </row>
    <row r="7" spans="1:61" s="16" customFormat="1" ht="20.25">
      <c r="A7" s="40" t="s">
        <v>47</v>
      </c>
      <c r="B7" s="41" t="s">
        <v>48</v>
      </c>
      <c r="C7" s="98" t="s">
        <v>69</v>
      </c>
      <c r="D7" s="98" t="s">
        <v>82</v>
      </c>
      <c r="E7" s="98" t="s">
        <v>49</v>
      </c>
      <c r="F7" s="98" t="s">
        <v>83</v>
      </c>
      <c r="G7" s="98" t="s">
        <v>52</v>
      </c>
      <c r="H7" s="88" t="s">
        <v>186</v>
      </c>
      <c r="I7" s="88" t="s">
        <v>187</v>
      </c>
      <c r="J7" s="88" t="s">
        <v>191</v>
      </c>
      <c r="K7" s="88" t="s">
        <v>55</v>
      </c>
      <c r="L7" s="88" t="s">
        <v>72</v>
      </c>
      <c r="M7" s="88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f>6176390.1+228660+171750</f>
        <v>6576800.0999999996</v>
      </c>
      <c r="I10" s="7"/>
      <c r="J10" s="63">
        <v>12.098929999999999</v>
      </c>
      <c r="K10" s="63">
        <v>69515.198814274758</v>
      </c>
      <c r="L10" s="7"/>
      <c r="M10" s="64">
        <v>1</v>
      </c>
      <c r="N10" s="64">
        <v>0.30769999999999997</v>
      </c>
      <c r="BE10" s="14"/>
      <c r="BF10" s="16"/>
      <c r="BG10" s="14"/>
      <c r="BI10" s="14"/>
    </row>
    <row r="11" spans="1:61">
      <c r="A11" s="67" t="s">
        <v>200</v>
      </c>
      <c r="D11" s="14"/>
      <c r="E11" s="14"/>
      <c r="F11" s="14"/>
      <c r="H11" s="69">
        <f>5874957.1+228660+171750</f>
        <v>6275367.0999999996</v>
      </c>
      <c r="J11" s="69">
        <v>6.5291699999999997</v>
      </c>
      <c r="K11" s="69">
        <v>55399.273296114756</v>
      </c>
      <c r="M11" s="68">
        <v>0.79690000000000005</v>
      </c>
      <c r="N11" s="68">
        <v>0.2452</v>
      </c>
    </row>
    <row r="12" spans="1:61">
      <c r="A12" s="67" t="s">
        <v>389</v>
      </c>
      <c r="D12" s="14"/>
      <c r="E12" s="14"/>
      <c r="F12" s="14"/>
      <c r="H12" s="69">
        <v>793506.1</v>
      </c>
      <c r="J12" s="69">
        <v>6.5131899999999998</v>
      </c>
      <c r="K12" s="69">
        <v>17395.195573000001</v>
      </c>
      <c r="M12" s="68">
        <v>0.25019999999999998</v>
      </c>
      <c r="N12" s="68">
        <v>7.6999999999999999E-2</v>
      </c>
    </row>
    <row r="13" spans="1:61">
      <c r="A13" t="s">
        <v>390</v>
      </c>
      <c r="B13" t="s">
        <v>391</v>
      </c>
      <c r="C13" t="s">
        <v>99</v>
      </c>
      <c r="D13" t="s">
        <v>122</v>
      </c>
      <c r="E13" t="s">
        <v>392</v>
      </c>
      <c r="F13" t="s">
        <v>393</v>
      </c>
      <c r="G13" t="s">
        <v>101</v>
      </c>
      <c r="H13" s="65">
        <v>16420</v>
      </c>
      <c r="I13" s="65">
        <v>2442</v>
      </c>
      <c r="J13" s="65">
        <v>0</v>
      </c>
      <c r="K13" s="65">
        <v>400.97640000000001</v>
      </c>
      <c r="L13" s="66">
        <v>1E-4</v>
      </c>
      <c r="M13" s="66">
        <v>5.7999999999999996E-3</v>
      </c>
      <c r="N13" s="66">
        <v>1.8E-3</v>
      </c>
    </row>
    <row r="14" spans="1:61">
      <c r="A14" t="s">
        <v>394</v>
      </c>
      <c r="B14" t="s">
        <v>395</v>
      </c>
      <c r="C14" t="s">
        <v>99</v>
      </c>
      <c r="D14" t="s">
        <v>122</v>
      </c>
      <c r="E14" t="s">
        <v>396</v>
      </c>
      <c r="F14" t="s">
        <v>393</v>
      </c>
      <c r="G14" t="s">
        <v>101</v>
      </c>
      <c r="H14" s="65">
        <v>29430</v>
      </c>
      <c r="I14" s="65">
        <v>2960</v>
      </c>
      <c r="J14" s="65">
        <v>0</v>
      </c>
      <c r="K14" s="65">
        <v>871.12800000000004</v>
      </c>
      <c r="L14" s="66">
        <v>1E-4</v>
      </c>
      <c r="M14" s="66">
        <v>1.2500000000000001E-2</v>
      </c>
      <c r="N14" s="66">
        <v>3.8999999999999998E-3</v>
      </c>
    </row>
    <row r="15" spans="1:61">
      <c r="A15" t="s">
        <v>397</v>
      </c>
      <c r="B15" t="s">
        <v>398</v>
      </c>
      <c r="C15" t="s">
        <v>99</v>
      </c>
      <c r="D15" t="s">
        <v>122</v>
      </c>
      <c r="E15" t="s">
        <v>399</v>
      </c>
      <c r="F15" t="s">
        <v>346</v>
      </c>
      <c r="G15" t="s">
        <v>101</v>
      </c>
      <c r="H15" s="65">
        <v>790</v>
      </c>
      <c r="I15" s="65">
        <v>42310</v>
      </c>
      <c r="J15" s="65">
        <v>1.1175299999999999</v>
      </c>
      <c r="K15" s="65">
        <v>335.36653000000001</v>
      </c>
      <c r="L15" s="66">
        <v>0</v>
      </c>
      <c r="M15" s="66">
        <v>4.7999999999999996E-3</v>
      </c>
      <c r="N15" s="66">
        <v>1.5E-3</v>
      </c>
    </row>
    <row r="16" spans="1:61">
      <c r="A16" t="s">
        <v>400</v>
      </c>
      <c r="B16" t="s">
        <v>401</v>
      </c>
      <c r="C16" t="s">
        <v>99</v>
      </c>
      <c r="D16" t="s">
        <v>122</v>
      </c>
      <c r="E16" t="s">
        <v>402</v>
      </c>
      <c r="F16" t="s">
        <v>376</v>
      </c>
      <c r="G16" t="s">
        <v>101</v>
      </c>
      <c r="H16" s="65">
        <v>13997.1</v>
      </c>
      <c r="I16" s="65">
        <v>1873</v>
      </c>
      <c r="J16" s="65">
        <v>0</v>
      </c>
      <c r="K16" s="65">
        <v>262.165683</v>
      </c>
      <c r="L16" s="66">
        <v>0</v>
      </c>
      <c r="M16" s="66">
        <v>3.8E-3</v>
      </c>
      <c r="N16" s="66">
        <v>1.1999999999999999E-3</v>
      </c>
    </row>
    <row r="17" spans="1:14">
      <c r="A17" t="s">
        <v>403</v>
      </c>
      <c r="B17" t="s">
        <v>404</v>
      </c>
      <c r="C17" t="s">
        <v>99</v>
      </c>
      <c r="D17" t="s">
        <v>122</v>
      </c>
      <c r="E17" t="s">
        <v>405</v>
      </c>
      <c r="F17" t="s">
        <v>279</v>
      </c>
      <c r="G17" t="s">
        <v>101</v>
      </c>
      <c r="H17" s="65">
        <v>13740</v>
      </c>
      <c r="I17" s="65">
        <v>8514</v>
      </c>
      <c r="J17" s="65">
        <v>0</v>
      </c>
      <c r="K17" s="65">
        <v>1169.8235999999999</v>
      </c>
      <c r="L17" s="66">
        <v>1E-4</v>
      </c>
      <c r="M17" s="66">
        <v>1.6799999999999999E-2</v>
      </c>
      <c r="N17" s="66">
        <v>5.1999999999999998E-3</v>
      </c>
    </row>
    <row r="18" spans="1:14">
      <c r="A18" t="s">
        <v>406</v>
      </c>
      <c r="B18" t="s">
        <v>407</v>
      </c>
      <c r="C18" t="s">
        <v>99</v>
      </c>
      <c r="D18" t="s">
        <v>122</v>
      </c>
      <c r="E18" t="s">
        <v>298</v>
      </c>
      <c r="F18" t="s">
        <v>279</v>
      </c>
      <c r="G18" t="s">
        <v>101</v>
      </c>
      <c r="H18" s="65">
        <v>107020</v>
      </c>
      <c r="I18" s="65">
        <v>1236</v>
      </c>
      <c r="J18" s="65">
        <v>0</v>
      </c>
      <c r="K18" s="65">
        <v>1322.7672</v>
      </c>
      <c r="L18" s="66">
        <v>1E-4</v>
      </c>
      <c r="M18" s="66">
        <v>1.9E-2</v>
      </c>
      <c r="N18" s="66">
        <v>5.8999999999999999E-3</v>
      </c>
    </row>
    <row r="19" spans="1:14">
      <c r="A19" t="s">
        <v>408</v>
      </c>
      <c r="B19" t="s">
        <v>409</v>
      </c>
      <c r="C19" t="s">
        <v>99</v>
      </c>
      <c r="D19" t="s">
        <v>122</v>
      </c>
      <c r="E19" t="s">
        <v>288</v>
      </c>
      <c r="F19" t="s">
        <v>279</v>
      </c>
      <c r="G19" t="s">
        <v>101</v>
      </c>
      <c r="H19" s="65">
        <v>97450</v>
      </c>
      <c r="I19" s="65">
        <v>1890</v>
      </c>
      <c r="J19" s="65">
        <v>0</v>
      </c>
      <c r="K19" s="65">
        <v>1841.8050000000001</v>
      </c>
      <c r="L19" s="66">
        <v>1E-4</v>
      </c>
      <c r="M19" s="66">
        <v>2.6499999999999999E-2</v>
      </c>
      <c r="N19" s="66">
        <v>8.2000000000000007E-3</v>
      </c>
    </row>
    <row r="20" spans="1:14">
      <c r="A20" t="s">
        <v>410</v>
      </c>
      <c r="B20" t="s">
        <v>411</v>
      </c>
      <c r="C20" t="s">
        <v>99</v>
      </c>
      <c r="D20" t="s">
        <v>122</v>
      </c>
      <c r="E20" t="s">
        <v>412</v>
      </c>
      <c r="F20" t="s">
        <v>279</v>
      </c>
      <c r="G20" t="s">
        <v>101</v>
      </c>
      <c r="H20" s="65">
        <v>14910</v>
      </c>
      <c r="I20" s="65">
        <v>7425</v>
      </c>
      <c r="J20" s="65">
        <v>0</v>
      </c>
      <c r="K20" s="65">
        <v>1107.0675000000001</v>
      </c>
      <c r="L20" s="66">
        <v>1E-4</v>
      </c>
      <c r="M20" s="66">
        <v>1.5900000000000001E-2</v>
      </c>
      <c r="N20" s="66">
        <v>4.8999999999999998E-3</v>
      </c>
    </row>
    <row r="21" spans="1:14">
      <c r="A21" t="s">
        <v>413</v>
      </c>
      <c r="B21" t="s">
        <v>414</v>
      </c>
      <c r="C21" t="s">
        <v>99</v>
      </c>
      <c r="D21" t="s">
        <v>122</v>
      </c>
      <c r="E21" t="s">
        <v>415</v>
      </c>
      <c r="F21" t="s">
        <v>279</v>
      </c>
      <c r="G21" t="s">
        <v>101</v>
      </c>
      <c r="H21" s="65">
        <v>81890</v>
      </c>
      <c r="I21" s="65">
        <v>2199</v>
      </c>
      <c r="J21" s="65">
        <v>0</v>
      </c>
      <c r="K21" s="65">
        <v>1800.7610999999999</v>
      </c>
      <c r="L21" s="66">
        <v>1E-4</v>
      </c>
      <c r="M21" s="66">
        <v>2.5899999999999999E-2</v>
      </c>
      <c r="N21" s="66">
        <v>8.0000000000000002E-3</v>
      </c>
    </row>
    <row r="22" spans="1:14">
      <c r="A22" t="s">
        <v>416</v>
      </c>
      <c r="B22" t="s">
        <v>417</v>
      </c>
      <c r="C22" t="s">
        <v>99</v>
      </c>
      <c r="D22" t="s">
        <v>122</v>
      </c>
      <c r="E22" t="s">
        <v>418</v>
      </c>
      <c r="F22" t="s">
        <v>419</v>
      </c>
      <c r="G22" t="s">
        <v>101</v>
      </c>
      <c r="H22" s="65">
        <v>56170</v>
      </c>
      <c r="I22" s="65">
        <v>1636</v>
      </c>
      <c r="J22" s="65">
        <v>0</v>
      </c>
      <c r="K22" s="65">
        <v>918.94119999999998</v>
      </c>
      <c r="L22" s="66">
        <v>0</v>
      </c>
      <c r="M22" s="66">
        <v>1.32E-2</v>
      </c>
      <c r="N22" s="66">
        <v>4.1000000000000003E-3</v>
      </c>
    </row>
    <row r="23" spans="1:14">
      <c r="A23" t="s">
        <v>420</v>
      </c>
      <c r="B23" t="s">
        <v>421</v>
      </c>
      <c r="C23" t="s">
        <v>99</v>
      </c>
      <c r="D23" t="s">
        <v>122</v>
      </c>
      <c r="E23" t="s">
        <v>422</v>
      </c>
      <c r="F23" t="s">
        <v>423</v>
      </c>
      <c r="G23" t="s">
        <v>101</v>
      </c>
      <c r="H23" s="65">
        <v>3800</v>
      </c>
      <c r="I23" s="65">
        <v>8337</v>
      </c>
      <c r="J23" s="65">
        <v>0</v>
      </c>
      <c r="K23" s="65">
        <v>316.80599999999998</v>
      </c>
      <c r="L23" s="66">
        <v>0</v>
      </c>
      <c r="M23" s="66">
        <v>4.5999999999999999E-3</v>
      </c>
      <c r="N23" s="66">
        <v>1.4E-3</v>
      </c>
    </row>
    <row r="24" spans="1:14">
      <c r="A24" t="s">
        <v>424</v>
      </c>
      <c r="B24" t="s">
        <v>425</v>
      </c>
      <c r="C24" t="s">
        <v>99</v>
      </c>
      <c r="D24" t="s">
        <v>122</v>
      </c>
      <c r="E24" t="s">
        <v>426</v>
      </c>
      <c r="F24" t="s">
        <v>427</v>
      </c>
      <c r="G24" t="s">
        <v>101</v>
      </c>
      <c r="H24" s="65">
        <v>8950</v>
      </c>
      <c r="I24" s="65">
        <v>9638</v>
      </c>
      <c r="J24" s="65">
        <v>5.3956600000000003</v>
      </c>
      <c r="K24" s="65">
        <v>867.99666000000002</v>
      </c>
      <c r="L24" s="66">
        <v>1E-4</v>
      </c>
      <c r="M24" s="66">
        <v>1.2500000000000001E-2</v>
      </c>
      <c r="N24" s="66">
        <v>3.8E-3</v>
      </c>
    </row>
    <row r="25" spans="1:14">
      <c r="A25" t="s">
        <v>428</v>
      </c>
      <c r="B25" t="s">
        <v>429</v>
      </c>
      <c r="C25" t="s">
        <v>99</v>
      </c>
      <c r="D25" t="s">
        <v>122</v>
      </c>
      <c r="E25" t="s">
        <v>430</v>
      </c>
      <c r="F25" t="s">
        <v>431</v>
      </c>
      <c r="G25" t="s">
        <v>101</v>
      </c>
      <c r="H25" s="65">
        <v>83084</v>
      </c>
      <c r="I25" s="65">
        <v>2480</v>
      </c>
      <c r="J25" s="65">
        <v>0</v>
      </c>
      <c r="K25" s="65">
        <v>2060.4832000000001</v>
      </c>
      <c r="L25" s="66">
        <v>2.9999999999999997E-4</v>
      </c>
      <c r="M25" s="66">
        <v>2.9600000000000001E-2</v>
      </c>
      <c r="N25" s="66">
        <v>9.1000000000000004E-3</v>
      </c>
    </row>
    <row r="26" spans="1:14">
      <c r="A26" t="s">
        <v>432</v>
      </c>
      <c r="B26" t="s">
        <v>433</v>
      </c>
      <c r="C26" t="s">
        <v>99</v>
      </c>
      <c r="D26" t="s">
        <v>122</v>
      </c>
      <c r="E26" t="s">
        <v>434</v>
      </c>
      <c r="F26" t="s">
        <v>304</v>
      </c>
      <c r="G26" t="s">
        <v>101</v>
      </c>
      <c r="H26" s="65">
        <v>25000</v>
      </c>
      <c r="I26" s="65">
        <v>828</v>
      </c>
      <c r="J26" s="65">
        <v>0</v>
      </c>
      <c r="K26" s="65">
        <v>207</v>
      </c>
      <c r="L26" s="66">
        <v>0</v>
      </c>
      <c r="M26" s="66">
        <v>3.0000000000000001E-3</v>
      </c>
      <c r="N26" s="66">
        <v>8.9999999999999998E-4</v>
      </c>
    </row>
    <row r="27" spans="1:14">
      <c r="A27" t="s">
        <v>435</v>
      </c>
      <c r="B27" t="s">
        <v>436</v>
      </c>
      <c r="C27" t="s">
        <v>99</v>
      </c>
      <c r="D27" t="s">
        <v>122</v>
      </c>
      <c r="E27" t="s">
        <v>437</v>
      </c>
      <c r="F27" t="s">
        <v>304</v>
      </c>
      <c r="G27" t="s">
        <v>101</v>
      </c>
      <c r="H27" s="65">
        <v>1730</v>
      </c>
      <c r="I27" s="65">
        <v>17450</v>
      </c>
      <c r="J27" s="65">
        <v>0</v>
      </c>
      <c r="K27" s="65">
        <v>301.88499999999999</v>
      </c>
      <c r="L27" s="66">
        <v>0</v>
      </c>
      <c r="M27" s="66">
        <v>4.3E-3</v>
      </c>
      <c r="N27" s="66">
        <v>1.2999999999999999E-3</v>
      </c>
    </row>
    <row r="28" spans="1:14">
      <c r="A28" t="s">
        <v>438</v>
      </c>
      <c r="B28" t="s">
        <v>439</v>
      </c>
      <c r="C28" t="s">
        <v>99</v>
      </c>
      <c r="D28" t="s">
        <v>122</v>
      </c>
      <c r="E28" t="s">
        <v>440</v>
      </c>
      <c r="F28" t="s">
        <v>304</v>
      </c>
      <c r="G28" t="s">
        <v>101</v>
      </c>
      <c r="H28" s="65">
        <v>2350</v>
      </c>
      <c r="I28" s="65">
        <v>20410</v>
      </c>
      <c r="J28" s="65">
        <v>0</v>
      </c>
      <c r="K28" s="65">
        <v>479.63499999999999</v>
      </c>
      <c r="L28" s="66">
        <v>0</v>
      </c>
      <c r="M28" s="66">
        <v>6.8999999999999999E-3</v>
      </c>
      <c r="N28" s="66">
        <v>2.0999999999999999E-3</v>
      </c>
    </row>
    <row r="29" spans="1:14">
      <c r="A29" t="s">
        <v>441</v>
      </c>
      <c r="B29" t="s">
        <v>442</v>
      </c>
      <c r="C29" t="s">
        <v>99</v>
      </c>
      <c r="D29" t="s">
        <v>122</v>
      </c>
      <c r="E29" t="s">
        <v>443</v>
      </c>
      <c r="F29" t="s">
        <v>444</v>
      </c>
      <c r="G29" t="s">
        <v>101</v>
      </c>
      <c r="H29" s="65">
        <v>19910</v>
      </c>
      <c r="I29" s="65">
        <v>3055</v>
      </c>
      <c r="J29" s="65">
        <v>0</v>
      </c>
      <c r="K29" s="65">
        <v>608.25049999999999</v>
      </c>
      <c r="L29" s="66">
        <v>0</v>
      </c>
      <c r="M29" s="66">
        <v>8.6999999999999994E-3</v>
      </c>
      <c r="N29" s="66">
        <v>2.7000000000000001E-3</v>
      </c>
    </row>
    <row r="30" spans="1:14">
      <c r="A30" t="s">
        <v>445</v>
      </c>
      <c r="B30" t="s">
        <v>446</v>
      </c>
      <c r="C30" t="s">
        <v>99</v>
      </c>
      <c r="D30" t="s">
        <v>122</v>
      </c>
      <c r="E30" t="s">
        <v>447</v>
      </c>
      <c r="F30" t="s">
        <v>124</v>
      </c>
      <c r="G30" t="s">
        <v>101</v>
      </c>
      <c r="H30" s="65">
        <v>2700</v>
      </c>
      <c r="I30" s="65">
        <v>29350</v>
      </c>
      <c r="J30" s="65">
        <v>0</v>
      </c>
      <c r="K30" s="65">
        <v>792.45</v>
      </c>
      <c r="L30" s="66">
        <v>0</v>
      </c>
      <c r="M30" s="66">
        <v>1.14E-2</v>
      </c>
      <c r="N30" s="66">
        <v>3.5000000000000001E-3</v>
      </c>
    </row>
    <row r="31" spans="1:14">
      <c r="A31" t="s">
        <v>448</v>
      </c>
      <c r="B31" t="s">
        <v>449</v>
      </c>
      <c r="C31" t="s">
        <v>99</v>
      </c>
      <c r="D31" t="s">
        <v>122</v>
      </c>
      <c r="E31" t="s">
        <v>450</v>
      </c>
      <c r="F31" t="s">
        <v>128</v>
      </c>
      <c r="G31" t="s">
        <v>101</v>
      </c>
      <c r="H31" s="65">
        <v>1165</v>
      </c>
      <c r="I31" s="65">
        <v>90000</v>
      </c>
      <c r="J31" s="65">
        <v>0</v>
      </c>
      <c r="K31" s="65">
        <v>1048.5</v>
      </c>
      <c r="L31" s="66">
        <v>0</v>
      </c>
      <c r="M31" s="66">
        <v>1.5100000000000001E-2</v>
      </c>
      <c r="N31" s="66">
        <v>4.5999999999999999E-3</v>
      </c>
    </row>
    <row r="32" spans="1:14">
      <c r="A32" t="s">
        <v>451</v>
      </c>
      <c r="B32" t="s">
        <v>452</v>
      </c>
      <c r="C32" t="s">
        <v>99</v>
      </c>
      <c r="D32" t="s">
        <v>122</v>
      </c>
      <c r="E32" t="s">
        <v>453</v>
      </c>
      <c r="F32" t="s">
        <v>131</v>
      </c>
      <c r="G32" t="s">
        <v>101</v>
      </c>
      <c r="H32" s="65">
        <v>213000</v>
      </c>
      <c r="I32" s="65">
        <v>319.89999999999998</v>
      </c>
      <c r="J32" s="65">
        <v>0</v>
      </c>
      <c r="K32" s="65">
        <v>681.38699999999994</v>
      </c>
      <c r="L32" s="66">
        <v>1E-4</v>
      </c>
      <c r="M32" s="66">
        <v>9.7999999999999997E-3</v>
      </c>
      <c r="N32" s="66">
        <v>3.0000000000000001E-3</v>
      </c>
    </row>
    <row r="33" spans="1:14">
      <c r="A33" s="67" t="s">
        <v>454</v>
      </c>
      <c r="D33" s="14"/>
      <c r="E33" s="14"/>
      <c r="F33" s="14"/>
      <c r="H33" s="69">
        <f>423160+171750</f>
        <v>594910</v>
      </c>
      <c r="J33" s="69">
        <v>1.5980000000000001E-2</v>
      </c>
      <c r="K33" s="69">
        <v>17557.965849606557</v>
      </c>
      <c r="M33" s="68">
        <v>0.25259999999999999</v>
      </c>
      <c r="N33" s="68">
        <v>7.7700000000000005E-2</v>
      </c>
    </row>
    <row r="34" spans="1:14">
      <c r="A34" t="s">
        <v>455</v>
      </c>
      <c r="B34" t="s">
        <v>456</v>
      </c>
      <c r="C34" t="s">
        <v>99</v>
      </c>
      <c r="D34" t="s">
        <v>122</v>
      </c>
      <c r="E34" t="s">
        <v>457</v>
      </c>
      <c r="F34" t="s">
        <v>100</v>
      </c>
      <c r="G34" t="s">
        <v>101</v>
      </c>
      <c r="H34" s="65">
        <v>3380</v>
      </c>
      <c r="I34" s="65">
        <v>32240</v>
      </c>
      <c r="J34" s="65">
        <v>0</v>
      </c>
      <c r="K34" s="65">
        <v>1089.712</v>
      </c>
      <c r="L34" s="66">
        <v>2.0000000000000001E-4</v>
      </c>
      <c r="M34" s="66">
        <v>1.5699999999999999E-2</v>
      </c>
      <c r="N34" s="66">
        <v>4.7999999999999996E-3</v>
      </c>
    </row>
    <row r="35" spans="1:14">
      <c r="A35" t="s">
        <v>458</v>
      </c>
      <c r="B35" t="s">
        <v>459</v>
      </c>
      <c r="C35" t="s">
        <v>99</v>
      </c>
      <c r="D35" t="s">
        <v>122</v>
      </c>
      <c r="E35" t="s">
        <v>460</v>
      </c>
      <c r="F35" t="s">
        <v>461</v>
      </c>
      <c r="G35" t="s">
        <v>101</v>
      </c>
      <c r="H35" s="65">
        <v>5800</v>
      </c>
      <c r="I35" s="65">
        <v>7776</v>
      </c>
      <c r="J35" s="65">
        <v>0</v>
      </c>
      <c r="K35" s="65">
        <v>451.00799999999998</v>
      </c>
      <c r="L35" s="66">
        <v>4.0000000000000002E-4</v>
      </c>
      <c r="M35" s="66">
        <v>6.4999999999999997E-3</v>
      </c>
      <c r="N35" s="66">
        <v>2E-3</v>
      </c>
    </row>
    <row r="36" spans="1:14">
      <c r="A36" t="s">
        <v>462</v>
      </c>
      <c r="B36" t="s">
        <v>463</v>
      </c>
      <c r="C36" t="s">
        <v>99</v>
      </c>
      <c r="D36" t="s">
        <v>122</v>
      </c>
      <c r="E36" t="s">
        <v>464</v>
      </c>
      <c r="F36" t="s">
        <v>393</v>
      </c>
      <c r="G36" t="s">
        <v>101</v>
      </c>
      <c r="H36" s="65">
        <v>4080</v>
      </c>
      <c r="I36" s="65">
        <v>9735</v>
      </c>
      <c r="J36" s="65">
        <v>0</v>
      </c>
      <c r="K36" s="65">
        <v>397.18799999999999</v>
      </c>
      <c r="L36" s="66">
        <v>2.9999999999999997E-4</v>
      </c>
      <c r="M36" s="66">
        <v>5.7000000000000002E-3</v>
      </c>
      <c r="N36" s="66">
        <v>1.8E-3</v>
      </c>
    </row>
    <row r="37" spans="1:14">
      <c r="A37" t="s">
        <v>465</v>
      </c>
      <c r="B37" t="s">
        <v>466</v>
      </c>
      <c r="C37" t="s">
        <v>99</v>
      </c>
      <c r="D37" t="s">
        <v>122</v>
      </c>
      <c r="E37" t="s">
        <v>467</v>
      </c>
      <c r="F37" t="s">
        <v>393</v>
      </c>
      <c r="G37" t="s">
        <v>101</v>
      </c>
      <c r="H37" s="65">
        <v>4730</v>
      </c>
      <c r="I37" s="65">
        <v>6015</v>
      </c>
      <c r="J37" s="65">
        <v>0</v>
      </c>
      <c r="K37" s="65">
        <v>284.5095</v>
      </c>
      <c r="L37" s="66">
        <v>1E-4</v>
      </c>
      <c r="M37" s="66">
        <v>4.1000000000000003E-3</v>
      </c>
      <c r="N37" s="66">
        <v>1.2999999999999999E-3</v>
      </c>
    </row>
    <row r="38" spans="1:14">
      <c r="A38" t="s">
        <v>468</v>
      </c>
      <c r="B38" t="s">
        <v>469</v>
      </c>
      <c r="C38" t="s">
        <v>99</v>
      </c>
      <c r="D38" t="s">
        <v>122</v>
      </c>
      <c r="E38" t="s">
        <v>470</v>
      </c>
      <c r="F38" t="s">
        <v>376</v>
      </c>
      <c r="G38" t="s">
        <v>101</v>
      </c>
      <c r="H38" s="65">
        <v>5000</v>
      </c>
      <c r="I38" s="65">
        <v>1105</v>
      </c>
      <c r="J38" s="65">
        <v>0</v>
      </c>
      <c r="K38" s="65">
        <v>55.25</v>
      </c>
      <c r="L38" s="66">
        <v>0</v>
      </c>
      <c r="M38" s="66">
        <v>8.0000000000000004E-4</v>
      </c>
      <c r="N38" s="66">
        <v>2.0000000000000001E-4</v>
      </c>
    </row>
    <row r="39" spans="1:14">
      <c r="A39" t="s">
        <v>471</v>
      </c>
      <c r="B39" t="s">
        <v>472</v>
      </c>
      <c r="C39" t="s">
        <v>99</v>
      </c>
      <c r="D39" t="s">
        <v>122</v>
      </c>
      <c r="E39" t="s">
        <v>473</v>
      </c>
      <c r="F39" t="s">
        <v>376</v>
      </c>
      <c r="G39" t="s">
        <v>101</v>
      </c>
      <c r="H39" s="65">
        <v>46117</v>
      </c>
      <c r="I39" s="65">
        <v>955</v>
      </c>
      <c r="J39" s="65">
        <v>0</v>
      </c>
      <c r="K39" s="65">
        <v>440.41735</v>
      </c>
      <c r="L39" s="66">
        <v>2.0000000000000001E-4</v>
      </c>
      <c r="M39" s="66">
        <v>6.3E-3</v>
      </c>
      <c r="N39" s="66">
        <v>1.9E-3</v>
      </c>
    </row>
    <row r="40" spans="1:14">
      <c r="A40" t="s">
        <v>474</v>
      </c>
      <c r="B40" t="s">
        <v>475</v>
      </c>
      <c r="C40" t="s">
        <v>99</v>
      </c>
      <c r="D40" t="s">
        <v>122</v>
      </c>
      <c r="E40" t="s">
        <v>476</v>
      </c>
      <c r="F40" t="s">
        <v>111</v>
      </c>
      <c r="G40" t="s">
        <v>101</v>
      </c>
      <c r="H40" s="65">
        <v>3920</v>
      </c>
      <c r="I40" s="65">
        <v>21410</v>
      </c>
      <c r="J40" s="65">
        <v>0</v>
      </c>
      <c r="K40" s="65">
        <v>839.27200000000005</v>
      </c>
      <c r="L40" s="66">
        <v>4.0000000000000002E-4</v>
      </c>
      <c r="M40" s="66">
        <v>1.21E-2</v>
      </c>
      <c r="N40" s="66">
        <v>3.7000000000000002E-3</v>
      </c>
    </row>
    <row r="41" spans="1:14">
      <c r="A41" t="s">
        <v>477</v>
      </c>
      <c r="B41" t="s">
        <v>478</v>
      </c>
      <c r="C41" t="s">
        <v>99</v>
      </c>
      <c r="D41" t="s">
        <v>122</v>
      </c>
      <c r="E41" t="s">
        <v>479</v>
      </c>
      <c r="F41" t="s">
        <v>111</v>
      </c>
      <c r="G41" t="s">
        <v>101</v>
      </c>
      <c r="H41" s="65">
        <v>900</v>
      </c>
      <c r="I41" s="65">
        <v>16270</v>
      </c>
      <c r="J41" s="65">
        <v>0</v>
      </c>
      <c r="K41" s="65">
        <v>146.43</v>
      </c>
      <c r="L41" s="66">
        <v>0</v>
      </c>
      <c r="M41" s="66">
        <v>2.0999999999999999E-3</v>
      </c>
      <c r="N41" s="66">
        <v>5.9999999999999995E-4</v>
      </c>
    </row>
    <row r="42" spans="1:14">
      <c r="A42" t="s">
        <v>480</v>
      </c>
      <c r="B42" t="s">
        <v>481</v>
      </c>
      <c r="C42" t="s">
        <v>99</v>
      </c>
      <c r="D42" t="s">
        <v>122</v>
      </c>
      <c r="E42" t="s">
        <v>482</v>
      </c>
      <c r="F42" t="s">
        <v>111</v>
      </c>
      <c r="G42" t="s">
        <v>101</v>
      </c>
      <c r="H42" s="65">
        <v>11400</v>
      </c>
      <c r="I42" s="65">
        <v>6142</v>
      </c>
      <c r="J42" s="65">
        <v>0</v>
      </c>
      <c r="K42" s="65">
        <v>700.18799999999999</v>
      </c>
      <c r="L42" s="66">
        <v>5.0000000000000001E-4</v>
      </c>
      <c r="M42" s="66">
        <v>1.01E-2</v>
      </c>
      <c r="N42" s="66">
        <v>3.0999999999999999E-3</v>
      </c>
    </row>
    <row r="43" spans="1:14">
      <c r="A43" t="s">
        <v>483</v>
      </c>
      <c r="B43" t="s">
        <v>484</v>
      </c>
      <c r="C43" t="s">
        <v>99</v>
      </c>
      <c r="D43" t="s">
        <v>122</v>
      </c>
      <c r="E43" t="s">
        <v>485</v>
      </c>
      <c r="F43" t="s">
        <v>382</v>
      </c>
      <c r="G43" t="s">
        <v>101</v>
      </c>
      <c r="H43" s="65">
        <v>160</v>
      </c>
      <c r="I43" s="65">
        <v>388</v>
      </c>
      <c r="J43" s="65">
        <v>1.5980000000000001E-2</v>
      </c>
      <c r="K43" s="65">
        <v>0.63678000000000001</v>
      </c>
      <c r="L43" s="66">
        <v>0</v>
      </c>
      <c r="M43" s="66">
        <v>0</v>
      </c>
      <c r="N43" s="66">
        <v>0</v>
      </c>
    </row>
    <row r="44" spans="1:14">
      <c r="A44" t="s">
        <v>486</v>
      </c>
      <c r="B44" t="s">
        <v>487</v>
      </c>
      <c r="C44" t="s">
        <v>99</v>
      </c>
      <c r="D44" t="s">
        <v>122</v>
      </c>
      <c r="E44" t="s">
        <v>488</v>
      </c>
      <c r="F44" t="s">
        <v>423</v>
      </c>
      <c r="G44" t="s">
        <v>101</v>
      </c>
      <c r="H44" s="65">
        <v>14630</v>
      </c>
      <c r="I44" s="65">
        <v>7132</v>
      </c>
      <c r="J44" s="65">
        <v>0</v>
      </c>
      <c r="K44" s="65">
        <v>1043.4115999999999</v>
      </c>
      <c r="L44" s="66">
        <v>2.9999999999999997E-4</v>
      </c>
      <c r="M44" s="66">
        <v>1.4999999999999999E-2</v>
      </c>
      <c r="N44" s="66">
        <v>4.5999999999999999E-3</v>
      </c>
    </row>
    <row r="45" spans="1:14">
      <c r="A45" t="s">
        <v>489</v>
      </c>
      <c r="B45" t="s">
        <v>490</v>
      </c>
      <c r="C45" t="s">
        <v>99</v>
      </c>
      <c r="D45" t="s">
        <v>122</v>
      </c>
      <c r="E45" t="s">
        <v>491</v>
      </c>
      <c r="F45" t="s">
        <v>492</v>
      </c>
      <c r="G45" t="s">
        <v>101</v>
      </c>
      <c r="H45" s="65">
        <v>155856</v>
      </c>
      <c r="I45" s="65">
        <v>213.6</v>
      </c>
      <c r="J45" s="65">
        <v>0</v>
      </c>
      <c r="K45" s="65">
        <v>332.90841599999999</v>
      </c>
      <c r="L45" s="66">
        <v>4.0000000000000002E-4</v>
      </c>
      <c r="M45" s="66">
        <v>4.7999999999999996E-3</v>
      </c>
      <c r="N45" s="66">
        <v>1.5E-3</v>
      </c>
    </row>
    <row r="46" spans="1:14">
      <c r="A46" t="s">
        <v>493</v>
      </c>
      <c r="B46" t="s">
        <v>494</v>
      </c>
      <c r="C46" t="s">
        <v>99</v>
      </c>
      <c r="D46" t="s">
        <v>122</v>
      </c>
      <c r="E46" t="s">
        <v>495</v>
      </c>
      <c r="F46" t="s">
        <v>368</v>
      </c>
      <c r="G46" t="s">
        <v>101</v>
      </c>
      <c r="H46" s="65">
        <v>371</v>
      </c>
      <c r="I46" s="65">
        <v>5303</v>
      </c>
      <c r="J46" s="65">
        <v>0</v>
      </c>
      <c r="K46" s="65">
        <v>19.674130000000002</v>
      </c>
      <c r="L46" s="66">
        <v>0</v>
      </c>
      <c r="M46" s="66">
        <v>2.9999999999999997E-4</v>
      </c>
      <c r="N46" s="66">
        <v>1E-4</v>
      </c>
    </row>
    <row r="47" spans="1:14">
      <c r="A47" t="s">
        <v>496</v>
      </c>
      <c r="B47" t="s">
        <v>497</v>
      </c>
      <c r="C47" t="s">
        <v>99</v>
      </c>
      <c r="D47" t="s">
        <v>122</v>
      </c>
      <c r="E47" t="s">
        <v>367</v>
      </c>
      <c r="F47" t="s">
        <v>368</v>
      </c>
      <c r="G47" t="s">
        <v>101</v>
      </c>
      <c r="H47" s="65">
        <v>765</v>
      </c>
      <c r="I47" s="65">
        <v>34570</v>
      </c>
      <c r="J47" s="65">
        <v>0</v>
      </c>
      <c r="K47" s="65">
        <v>264.46050000000002</v>
      </c>
      <c r="L47" s="66">
        <v>0</v>
      </c>
      <c r="M47" s="66">
        <v>3.8E-3</v>
      </c>
      <c r="N47" s="66">
        <v>1.1999999999999999E-3</v>
      </c>
    </row>
    <row r="48" spans="1:14">
      <c r="A48" t="s">
        <v>498</v>
      </c>
      <c r="B48" t="s">
        <v>499</v>
      </c>
      <c r="C48" t="s">
        <v>99</v>
      </c>
      <c r="D48" t="s">
        <v>122</v>
      </c>
      <c r="E48" t="s">
        <v>500</v>
      </c>
      <c r="F48" t="s">
        <v>431</v>
      </c>
      <c r="G48" t="s">
        <v>101</v>
      </c>
      <c r="H48" s="65">
        <v>4135</v>
      </c>
      <c r="I48" s="65">
        <v>11140</v>
      </c>
      <c r="J48" s="65">
        <v>0</v>
      </c>
      <c r="K48" s="65">
        <v>460.63900000000001</v>
      </c>
      <c r="L48" s="66">
        <v>2.0000000000000001E-4</v>
      </c>
      <c r="M48" s="66">
        <v>6.6E-3</v>
      </c>
      <c r="N48" s="66">
        <v>2E-3</v>
      </c>
    </row>
    <row r="49" spans="1:14">
      <c r="A49" t="s">
        <v>501</v>
      </c>
      <c r="B49" t="s">
        <v>502</v>
      </c>
      <c r="C49" t="s">
        <v>99</v>
      </c>
      <c r="D49" t="s">
        <v>122</v>
      </c>
      <c r="E49" t="s">
        <v>503</v>
      </c>
      <c r="F49" t="s">
        <v>431</v>
      </c>
      <c r="G49" t="s">
        <v>101</v>
      </c>
      <c r="H49" s="65">
        <v>20600</v>
      </c>
      <c r="I49" s="65">
        <v>1425</v>
      </c>
      <c r="J49" s="65">
        <v>0</v>
      </c>
      <c r="K49" s="65">
        <v>293.55</v>
      </c>
      <c r="L49" s="66">
        <v>1E-4</v>
      </c>
      <c r="M49" s="66">
        <v>4.1999999999999997E-3</v>
      </c>
      <c r="N49" s="66">
        <v>1.2999999999999999E-3</v>
      </c>
    </row>
    <row r="50" spans="1:14">
      <c r="A50" t="s">
        <v>504</v>
      </c>
      <c r="B50" t="s">
        <v>505</v>
      </c>
      <c r="C50" t="s">
        <v>99</v>
      </c>
      <c r="D50" t="s">
        <v>122</v>
      </c>
      <c r="E50" t="s">
        <v>506</v>
      </c>
      <c r="F50" t="s">
        <v>431</v>
      </c>
      <c r="G50" t="s">
        <v>101</v>
      </c>
      <c r="H50" s="65">
        <v>14187</v>
      </c>
      <c r="I50" s="65">
        <v>6384</v>
      </c>
      <c r="J50" s="65">
        <v>0</v>
      </c>
      <c r="K50" s="65">
        <v>905.69808</v>
      </c>
      <c r="L50" s="66">
        <v>6.9999999999999999E-4</v>
      </c>
      <c r="M50" s="66">
        <v>1.2999999999999999E-2</v>
      </c>
      <c r="N50" s="66">
        <v>4.0000000000000001E-3</v>
      </c>
    </row>
    <row r="51" spans="1:14">
      <c r="A51" t="s">
        <v>507</v>
      </c>
      <c r="B51" t="s">
        <v>508</v>
      </c>
      <c r="C51" t="s">
        <v>99</v>
      </c>
      <c r="D51" t="s">
        <v>122</v>
      </c>
      <c r="E51" t="s">
        <v>509</v>
      </c>
      <c r="F51" t="s">
        <v>431</v>
      </c>
      <c r="G51" t="s">
        <v>101</v>
      </c>
      <c r="H51" s="65">
        <v>92253</v>
      </c>
      <c r="I51" s="65">
        <v>1236</v>
      </c>
      <c r="J51" s="65">
        <v>0</v>
      </c>
      <c r="K51" s="65">
        <v>1140.2470800000001</v>
      </c>
      <c r="L51" s="66">
        <v>5.9999999999999995E-4</v>
      </c>
      <c r="M51" s="66">
        <v>1.6400000000000001E-2</v>
      </c>
      <c r="N51" s="66">
        <v>5.0000000000000001E-3</v>
      </c>
    </row>
    <row r="52" spans="1:14">
      <c r="A52" t="s">
        <v>510</v>
      </c>
      <c r="B52" t="s">
        <v>511</v>
      </c>
      <c r="C52" t="s">
        <v>99</v>
      </c>
      <c r="D52" t="s">
        <v>122</v>
      </c>
      <c r="E52" t="s">
        <v>512</v>
      </c>
      <c r="F52" t="s">
        <v>431</v>
      </c>
      <c r="G52" t="s">
        <v>101</v>
      </c>
      <c r="H52" s="65">
        <v>2360</v>
      </c>
      <c r="I52" s="65">
        <v>23710</v>
      </c>
      <c r="J52" s="65">
        <v>0</v>
      </c>
      <c r="K52" s="65">
        <v>559.55600000000004</v>
      </c>
      <c r="L52" s="66">
        <v>2.9999999999999997E-4</v>
      </c>
      <c r="M52" s="66">
        <v>8.0000000000000002E-3</v>
      </c>
      <c r="N52" s="66">
        <v>2.5000000000000001E-3</v>
      </c>
    </row>
    <row r="53" spans="1:14">
      <c r="A53" t="s">
        <v>513</v>
      </c>
      <c r="B53" t="s">
        <v>514</v>
      </c>
      <c r="C53" t="s">
        <v>99</v>
      </c>
      <c r="D53" t="s">
        <v>122</v>
      </c>
      <c r="E53" t="s">
        <v>515</v>
      </c>
      <c r="F53" t="s">
        <v>516</v>
      </c>
      <c r="G53" t="s">
        <v>101</v>
      </c>
      <c r="H53" s="65">
        <v>53255</v>
      </c>
      <c r="I53" s="65">
        <v>1565</v>
      </c>
      <c r="J53" s="65">
        <v>0</v>
      </c>
      <c r="K53" s="65">
        <v>833.44074999999998</v>
      </c>
      <c r="L53" s="66">
        <v>5.0000000000000001E-4</v>
      </c>
      <c r="M53" s="66">
        <v>1.2E-2</v>
      </c>
      <c r="N53" s="66">
        <v>3.7000000000000002E-3</v>
      </c>
    </row>
    <row r="54" spans="1:14">
      <c r="A54" t="s">
        <v>517</v>
      </c>
      <c r="B54" t="s">
        <v>518</v>
      </c>
      <c r="C54" t="s">
        <v>99</v>
      </c>
      <c r="D54" t="s">
        <v>122</v>
      </c>
      <c r="E54" t="s">
        <v>519</v>
      </c>
      <c r="F54" t="s">
        <v>351</v>
      </c>
      <c r="G54" t="s">
        <v>101</v>
      </c>
      <c r="H54" s="65">
        <v>29600</v>
      </c>
      <c r="I54" s="65">
        <v>592</v>
      </c>
      <c r="J54" s="65">
        <v>0</v>
      </c>
      <c r="K54" s="65">
        <v>175.232</v>
      </c>
      <c r="L54" s="66">
        <v>2.0000000000000001E-4</v>
      </c>
      <c r="M54" s="66">
        <v>2.5000000000000001E-3</v>
      </c>
      <c r="N54" s="66">
        <v>8.0000000000000004E-4</v>
      </c>
    </row>
    <row r="55" spans="1:14">
      <c r="A55" t="s">
        <v>520</v>
      </c>
      <c r="B55" t="s">
        <v>521</v>
      </c>
      <c r="C55" t="s">
        <v>99</v>
      </c>
      <c r="D55" t="s">
        <v>122</v>
      </c>
      <c r="E55" t="s">
        <v>522</v>
      </c>
      <c r="F55" t="s">
        <v>351</v>
      </c>
      <c r="G55" t="s">
        <v>101</v>
      </c>
      <c r="H55" s="65">
        <v>3910</v>
      </c>
      <c r="I55" s="65">
        <v>13150</v>
      </c>
      <c r="J55" s="65">
        <v>0</v>
      </c>
      <c r="K55" s="65">
        <v>514.16499999999996</v>
      </c>
      <c r="L55" s="66">
        <v>1E-4</v>
      </c>
      <c r="M55" s="66">
        <v>7.4000000000000003E-3</v>
      </c>
      <c r="N55" s="66">
        <v>2.3E-3</v>
      </c>
    </row>
    <row r="56" spans="1:14">
      <c r="A56" t="s">
        <v>523</v>
      </c>
      <c r="B56" t="s">
        <v>524</v>
      </c>
      <c r="C56" t="s">
        <v>99</v>
      </c>
      <c r="D56" t="s">
        <v>122</v>
      </c>
      <c r="E56" t="s">
        <v>525</v>
      </c>
      <c r="F56" t="s">
        <v>351</v>
      </c>
      <c r="G56" t="s">
        <v>101</v>
      </c>
      <c r="H56" s="65">
        <v>26510</v>
      </c>
      <c r="I56" s="65">
        <v>4789</v>
      </c>
      <c r="J56" s="65">
        <v>0</v>
      </c>
      <c r="K56" s="65">
        <v>1269.5639000000001</v>
      </c>
      <c r="L56" s="66">
        <v>4.0000000000000002E-4</v>
      </c>
      <c r="M56" s="66">
        <v>1.83E-2</v>
      </c>
      <c r="N56" s="66">
        <v>5.5999999999999999E-3</v>
      </c>
    </row>
    <row r="57" spans="1:14">
      <c r="A57" t="s">
        <v>526</v>
      </c>
      <c r="B57" t="s">
        <v>527</v>
      </c>
      <c r="C57" t="s">
        <v>99</v>
      </c>
      <c r="D57" t="s">
        <v>122</v>
      </c>
      <c r="E57" t="s">
        <v>335</v>
      </c>
      <c r="F57" t="s">
        <v>304</v>
      </c>
      <c r="G57" t="s">
        <v>101</v>
      </c>
      <c r="H57" s="65">
        <v>2220</v>
      </c>
      <c r="I57" s="65">
        <v>35710</v>
      </c>
      <c r="J57" s="65">
        <v>0</v>
      </c>
      <c r="K57" s="65">
        <v>792.76199999999994</v>
      </c>
      <c r="L57" s="66">
        <v>2.0000000000000001E-4</v>
      </c>
      <c r="M57" s="66">
        <v>1.14E-2</v>
      </c>
      <c r="N57" s="66">
        <v>3.5000000000000001E-3</v>
      </c>
    </row>
    <row r="58" spans="1:14">
      <c r="A58" t="s">
        <v>528</v>
      </c>
      <c r="B58" t="s">
        <v>529</v>
      </c>
      <c r="C58" t="s">
        <v>99</v>
      </c>
      <c r="D58" t="s">
        <v>122</v>
      </c>
      <c r="E58" t="s">
        <v>530</v>
      </c>
      <c r="F58" t="s">
        <v>304</v>
      </c>
      <c r="G58" t="s">
        <v>101</v>
      </c>
      <c r="H58" s="65">
        <v>12100</v>
      </c>
      <c r="I58" s="65">
        <v>724.8</v>
      </c>
      <c r="J58" s="65">
        <v>0</v>
      </c>
      <c r="K58" s="65">
        <v>87.700800000000001</v>
      </c>
      <c r="L58" s="66">
        <v>1E-4</v>
      </c>
      <c r="M58" s="66">
        <v>1.2999999999999999E-3</v>
      </c>
      <c r="N58" s="66">
        <v>4.0000000000000002E-4</v>
      </c>
    </row>
    <row r="59" spans="1:14">
      <c r="A59" t="s">
        <v>531</v>
      </c>
      <c r="B59" t="s">
        <v>532</v>
      </c>
      <c r="C59" t="s">
        <v>99</v>
      </c>
      <c r="D59" t="s">
        <v>122</v>
      </c>
      <c r="E59" t="s">
        <v>533</v>
      </c>
      <c r="F59" t="s">
        <v>304</v>
      </c>
      <c r="G59" t="s">
        <v>101</v>
      </c>
      <c r="H59" s="65">
        <v>21753</v>
      </c>
      <c r="I59" s="65">
        <v>1609</v>
      </c>
      <c r="J59" s="65">
        <v>0</v>
      </c>
      <c r="K59" s="65">
        <v>350.00576999999998</v>
      </c>
      <c r="L59" s="66">
        <v>1E-4</v>
      </c>
      <c r="M59" s="66">
        <v>5.0000000000000001E-3</v>
      </c>
      <c r="N59" s="66">
        <v>1.5E-3</v>
      </c>
    </row>
    <row r="60" spans="1:14">
      <c r="A60" t="s">
        <v>534</v>
      </c>
      <c r="B60" t="s">
        <v>535</v>
      </c>
      <c r="C60" t="s">
        <v>99</v>
      </c>
      <c r="D60" t="s">
        <v>122</v>
      </c>
      <c r="E60" t="s">
        <v>536</v>
      </c>
      <c r="F60" t="s">
        <v>124</v>
      </c>
      <c r="G60" t="s">
        <v>101</v>
      </c>
      <c r="H60" s="65">
        <v>2600</v>
      </c>
      <c r="I60" s="65">
        <v>10550</v>
      </c>
      <c r="J60" s="65">
        <v>0</v>
      </c>
      <c r="K60" s="65">
        <f>274300/1000</f>
        <v>274.3</v>
      </c>
      <c r="L60" s="66">
        <v>5.0000000000000001E-4</v>
      </c>
      <c r="M60" s="66">
        <v>1.5299999999999999E-2</v>
      </c>
      <c r="N60" s="66">
        <v>4.7000000000000002E-3</v>
      </c>
    </row>
    <row r="61" spans="1:14">
      <c r="A61" t="s">
        <v>534</v>
      </c>
      <c r="B61">
        <v>11059070</v>
      </c>
      <c r="C61" t="s">
        <v>99</v>
      </c>
      <c r="D61" t="s">
        <v>122</v>
      </c>
      <c r="E61" t="s">
        <v>536</v>
      </c>
      <c r="F61" t="s">
        <v>124</v>
      </c>
      <c r="G61" t="s">
        <v>101</v>
      </c>
      <c r="H61" s="65">
        <v>7500</v>
      </c>
      <c r="I61" s="65">
        <v>10287.213114754097</v>
      </c>
      <c r="J61" s="65">
        <v>0</v>
      </c>
      <c r="K61" s="65">
        <f>771540.983606557/1000</f>
        <v>771.54098360655701</v>
      </c>
      <c r="L61" s="66">
        <v>0</v>
      </c>
      <c r="M61" s="66">
        <v>-2.9999999999999997E-4</v>
      </c>
      <c r="N61" s="66">
        <v>-1E-4</v>
      </c>
    </row>
    <row r="62" spans="1:14">
      <c r="A62" t="s">
        <v>537</v>
      </c>
      <c r="B62" t="s">
        <v>538</v>
      </c>
      <c r="C62" t="s">
        <v>99</v>
      </c>
      <c r="D62" t="s">
        <v>122</v>
      </c>
      <c r="E62" t="s">
        <v>539</v>
      </c>
      <c r="F62" t="s">
        <v>124</v>
      </c>
      <c r="G62" t="s">
        <v>101</v>
      </c>
      <c r="H62" s="65">
        <v>5400</v>
      </c>
      <c r="I62" s="65">
        <v>26800</v>
      </c>
      <c r="J62" s="65">
        <v>0</v>
      </c>
      <c r="K62" s="65">
        <v>1447.2</v>
      </c>
      <c r="L62" s="66">
        <v>5.9999999999999995E-4</v>
      </c>
      <c r="M62" s="66">
        <v>2.0799999999999999E-2</v>
      </c>
      <c r="N62" s="66">
        <v>6.4000000000000003E-3</v>
      </c>
    </row>
    <row r="63" spans="1:14">
      <c r="A63" t="s">
        <v>540</v>
      </c>
      <c r="B63" t="s">
        <v>541</v>
      </c>
      <c r="C63" t="s">
        <v>99</v>
      </c>
      <c r="D63" t="s">
        <v>122</v>
      </c>
      <c r="E63" t="s">
        <v>542</v>
      </c>
      <c r="F63" t="s">
        <v>124</v>
      </c>
      <c r="G63" t="s">
        <v>101</v>
      </c>
      <c r="H63" s="65">
        <v>5805</v>
      </c>
      <c r="I63" s="65">
        <v>1521</v>
      </c>
      <c r="J63" s="65">
        <v>0</v>
      </c>
      <c r="K63" s="65">
        <v>88.294049999999999</v>
      </c>
      <c r="L63" s="66">
        <v>0</v>
      </c>
      <c r="M63" s="66">
        <v>1.2999999999999999E-3</v>
      </c>
      <c r="N63" s="66">
        <v>4.0000000000000002E-4</v>
      </c>
    </row>
    <row r="64" spans="1:14">
      <c r="A64" t="s">
        <v>543</v>
      </c>
      <c r="B64" t="s">
        <v>544</v>
      </c>
      <c r="C64" t="s">
        <v>99</v>
      </c>
      <c r="D64" t="s">
        <v>122</v>
      </c>
      <c r="E64" t="s">
        <v>545</v>
      </c>
      <c r="F64" t="s">
        <v>546</v>
      </c>
      <c r="G64" t="s">
        <v>101</v>
      </c>
      <c r="H64" s="65">
        <v>910</v>
      </c>
      <c r="I64" s="65">
        <v>42490</v>
      </c>
      <c r="J64" s="65">
        <v>0</v>
      </c>
      <c r="K64" s="65">
        <v>386.65899999999999</v>
      </c>
      <c r="L64" s="66">
        <v>1E-4</v>
      </c>
      <c r="M64" s="66">
        <v>5.5999999999999999E-3</v>
      </c>
      <c r="N64" s="66">
        <v>1.6999999999999999E-3</v>
      </c>
    </row>
    <row r="65" spans="1:14">
      <c r="A65" t="s">
        <v>547</v>
      </c>
      <c r="B65" t="s">
        <v>548</v>
      </c>
      <c r="C65" t="s">
        <v>99</v>
      </c>
      <c r="D65" t="s">
        <v>122</v>
      </c>
      <c r="E65" t="s">
        <v>549</v>
      </c>
      <c r="F65" t="s">
        <v>126</v>
      </c>
      <c r="G65" t="s">
        <v>101</v>
      </c>
      <c r="H65" s="65">
        <v>1100</v>
      </c>
      <c r="I65" s="65">
        <v>52940</v>
      </c>
      <c r="J65" s="65">
        <v>0</v>
      </c>
      <c r="K65" s="65">
        <v>582.34</v>
      </c>
      <c r="L65" s="66">
        <v>2.0000000000000001E-4</v>
      </c>
      <c r="M65" s="66">
        <v>8.3999999999999995E-3</v>
      </c>
      <c r="N65" s="66">
        <v>2.5999999999999999E-3</v>
      </c>
    </row>
    <row r="66" spans="1:14">
      <c r="A66" t="s">
        <v>550</v>
      </c>
      <c r="B66" t="s">
        <v>551</v>
      </c>
      <c r="C66" t="s">
        <v>99</v>
      </c>
      <c r="D66" t="s">
        <v>122</v>
      </c>
      <c r="E66" t="s">
        <v>552</v>
      </c>
      <c r="F66" t="s">
        <v>131</v>
      </c>
      <c r="G66" t="s">
        <v>101</v>
      </c>
      <c r="H66" s="65">
        <v>31603</v>
      </c>
      <c r="I66" s="65">
        <v>1772</v>
      </c>
      <c r="J66" s="65">
        <v>0</v>
      </c>
      <c r="K66" s="65">
        <v>560.00516000000005</v>
      </c>
      <c r="L66" s="66">
        <v>2.0000000000000001E-4</v>
      </c>
      <c r="M66" s="66">
        <v>8.0999999999999996E-3</v>
      </c>
      <c r="N66" s="66">
        <v>2.5000000000000001E-3</v>
      </c>
    </row>
    <row r="67" spans="1:14">
      <c r="A67" s="67" t="s">
        <v>553</v>
      </c>
      <c r="D67" s="14"/>
      <c r="E67" s="14"/>
      <c r="F67" s="14"/>
      <c r="H67" s="69">
        <f>4658291+228660</f>
        <v>4886951</v>
      </c>
      <c r="J67" s="69">
        <v>0</v>
      </c>
      <c r="K67" s="69">
        <v>20446.111873508198</v>
      </c>
      <c r="M67" s="68">
        <v>0.29409999999999997</v>
      </c>
      <c r="N67" s="68">
        <v>9.0499999999999997E-2</v>
      </c>
    </row>
    <row r="68" spans="1:14">
      <c r="A68" t="s">
        <v>554</v>
      </c>
      <c r="B68" t="s">
        <v>555</v>
      </c>
      <c r="C68" t="s">
        <v>99</v>
      </c>
      <c r="D68" t="s">
        <v>122</v>
      </c>
      <c r="E68" t="s">
        <v>556</v>
      </c>
      <c r="F68" t="s">
        <v>557</v>
      </c>
      <c r="G68" t="s">
        <v>101</v>
      </c>
      <c r="H68" s="65">
        <v>97700</v>
      </c>
      <c r="I68" s="65">
        <v>748.4</v>
      </c>
      <c r="J68" s="65">
        <v>0</v>
      </c>
      <c r="K68" s="65">
        <v>731.18679999999995</v>
      </c>
      <c r="L68" s="66">
        <v>1.4E-3</v>
      </c>
      <c r="M68" s="66">
        <v>1.0500000000000001E-2</v>
      </c>
      <c r="N68" s="66">
        <v>3.2000000000000002E-3</v>
      </c>
    </row>
    <row r="69" spans="1:14">
      <c r="A69" t="s">
        <v>558</v>
      </c>
      <c r="B69" t="s">
        <v>559</v>
      </c>
      <c r="C69" t="s">
        <v>99</v>
      </c>
      <c r="D69" t="s">
        <v>122</v>
      </c>
      <c r="E69" t="s">
        <v>560</v>
      </c>
      <c r="F69" t="s">
        <v>557</v>
      </c>
      <c r="G69" t="s">
        <v>101</v>
      </c>
      <c r="H69" s="65">
        <v>19318</v>
      </c>
      <c r="I69" s="65">
        <v>662.2</v>
      </c>
      <c r="J69" s="65">
        <v>0</v>
      </c>
      <c r="K69" s="65">
        <v>127.923796</v>
      </c>
      <c r="L69" s="66">
        <v>4.0000000000000002E-4</v>
      </c>
      <c r="M69" s="66">
        <v>1.8E-3</v>
      </c>
      <c r="N69" s="66">
        <v>5.9999999999999995E-4</v>
      </c>
    </row>
    <row r="70" spans="1:14">
      <c r="A70" t="s">
        <v>561</v>
      </c>
      <c r="B70" t="s">
        <v>562</v>
      </c>
      <c r="C70" t="s">
        <v>99</v>
      </c>
      <c r="D70" t="s">
        <v>122</v>
      </c>
      <c r="E70" t="s">
        <v>563</v>
      </c>
      <c r="F70" t="s">
        <v>461</v>
      </c>
      <c r="G70" t="s">
        <v>101</v>
      </c>
      <c r="H70" s="65">
        <v>801600</v>
      </c>
      <c r="I70" s="65">
        <v>96.2</v>
      </c>
      <c r="J70" s="65">
        <v>0</v>
      </c>
      <c r="K70" s="65">
        <v>771.13919999999996</v>
      </c>
      <c r="L70" s="66">
        <v>6.9999999999999999E-4</v>
      </c>
      <c r="M70" s="66">
        <v>1.11E-2</v>
      </c>
      <c r="N70" s="66">
        <v>3.3999999999999998E-3</v>
      </c>
    </row>
    <row r="71" spans="1:14">
      <c r="A71" t="s">
        <v>564</v>
      </c>
      <c r="B71" t="s">
        <v>565</v>
      </c>
      <c r="C71" t="s">
        <v>99</v>
      </c>
      <c r="D71" t="s">
        <v>122</v>
      </c>
      <c r="E71" t="s">
        <v>566</v>
      </c>
      <c r="F71" t="s">
        <v>376</v>
      </c>
      <c r="G71" t="s">
        <v>101</v>
      </c>
      <c r="H71" s="65">
        <v>38258</v>
      </c>
      <c r="I71" s="65">
        <v>1781</v>
      </c>
      <c r="J71" s="65">
        <v>0</v>
      </c>
      <c r="K71" s="65">
        <v>681.37498000000005</v>
      </c>
      <c r="L71" s="66">
        <v>6.9999999999999999E-4</v>
      </c>
      <c r="M71" s="66">
        <v>9.7999999999999997E-3</v>
      </c>
      <c r="N71" s="66">
        <v>3.0000000000000001E-3</v>
      </c>
    </row>
    <row r="72" spans="1:14">
      <c r="A72" t="s">
        <v>567</v>
      </c>
      <c r="B72" t="s">
        <v>568</v>
      </c>
      <c r="C72" t="s">
        <v>99</v>
      </c>
      <c r="D72" t="s">
        <v>122</v>
      </c>
      <c r="E72" t="s">
        <v>569</v>
      </c>
      <c r="F72" t="s">
        <v>570</v>
      </c>
      <c r="G72" t="s">
        <v>101</v>
      </c>
      <c r="H72" s="65">
        <v>1040000</v>
      </c>
      <c r="I72" s="65">
        <v>172.2</v>
      </c>
      <c r="J72" s="65">
        <v>0</v>
      </c>
      <c r="K72" s="65">
        <v>1790.88</v>
      </c>
      <c r="L72" s="66">
        <v>2.9700000000000001E-2</v>
      </c>
      <c r="M72" s="66">
        <v>2.58E-2</v>
      </c>
      <c r="N72" s="66">
        <v>7.9000000000000008E-3</v>
      </c>
    </row>
    <row r="73" spans="1:14">
      <c r="A73" t="s">
        <v>571</v>
      </c>
      <c r="B73" t="s">
        <v>572</v>
      </c>
      <c r="C73" t="s">
        <v>99</v>
      </c>
      <c r="D73" t="s">
        <v>122</v>
      </c>
      <c r="E73" t="s">
        <v>573</v>
      </c>
      <c r="F73" t="s">
        <v>570</v>
      </c>
      <c r="G73" t="s">
        <v>101</v>
      </c>
      <c r="H73" s="65">
        <v>140000</v>
      </c>
      <c r="I73" s="65">
        <v>342.6</v>
      </c>
      <c r="J73" s="65">
        <v>0</v>
      </c>
      <c r="K73" s="65">
        <v>479.64</v>
      </c>
      <c r="L73" s="66">
        <v>1.8E-3</v>
      </c>
      <c r="M73" s="66">
        <v>6.8999999999999999E-3</v>
      </c>
      <c r="N73" s="66">
        <v>2.0999999999999999E-3</v>
      </c>
    </row>
    <row r="74" spans="1:14">
      <c r="A74" t="s">
        <v>574</v>
      </c>
      <c r="B74" t="s">
        <v>575</v>
      </c>
      <c r="C74" t="s">
        <v>99</v>
      </c>
      <c r="D74" t="s">
        <v>122</v>
      </c>
      <c r="E74" t="s">
        <v>576</v>
      </c>
      <c r="F74" t="s">
        <v>570</v>
      </c>
      <c r="G74" t="s">
        <v>101</v>
      </c>
      <c r="H74" s="65">
        <v>2000</v>
      </c>
      <c r="I74" s="65">
        <v>12140</v>
      </c>
      <c r="J74" s="65">
        <v>0</v>
      </c>
      <c r="K74" s="65">
        <v>242.8</v>
      </c>
      <c r="L74" s="66">
        <v>1E-3</v>
      </c>
      <c r="M74" s="66">
        <v>3.5000000000000001E-3</v>
      </c>
      <c r="N74" s="66">
        <v>1.1000000000000001E-3</v>
      </c>
    </row>
    <row r="75" spans="1:14">
      <c r="A75" t="s">
        <v>577</v>
      </c>
      <c r="B75" t="s">
        <v>578</v>
      </c>
      <c r="C75" t="s">
        <v>99</v>
      </c>
      <c r="D75" t="s">
        <v>122</v>
      </c>
      <c r="E75" t="s">
        <v>579</v>
      </c>
      <c r="F75" t="s">
        <v>580</v>
      </c>
      <c r="G75" t="s">
        <v>101</v>
      </c>
      <c r="H75" s="65">
        <v>45000</v>
      </c>
      <c r="I75" s="65">
        <v>707.9</v>
      </c>
      <c r="J75" s="65">
        <v>0</v>
      </c>
      <c r="K75" s="65">
        <v>318.55500000000001</v>
      </c>
      <c r="L75" s="66">
        <v>6.4999999999999997E-3</v>
      </c>
      <c r="M75" s="66">
        <v>4.5999999999999999E-3</v>
      </c>
      <c r="N75" s="66">
        <v>1.4E-3</v>
      </c>
    </row>
    <row r="76" spans="1:14">
      <c r="A76" t="s">
        <v>581</v>
      </c>
      <c r="B76" t="s">
        <v>582</v>
      </c>
      <c r="C76" t="s">
        <v>122</v>
      </c>
      <c r="D76" t="s">
        <v>583</v>
      </c>
      <c r="E76" t="s">
        <v>584</v>
      </c>
      <c r="F76" t="s">
        <v>585</v>
      </c>
      <c r="G76" t="s">
        <v>101</v>
      </c>
      <c r="H76" s="65">
        <v>500</v>
      </c>
      <c r="I76" s="65">
        <v>5926</v>
      </c>
      <c r="J76" s="65">
        <v>0</v>
      </c>
      <c r="K76" s="65">
        <v>29.63</v>
      </c>
      <c r="L76" s="66">
        <v>1E-4</v>
      </c>
      <c r="M76" s="66">
        <v>4.0000000000000002E-4</v>
      </c>
      <c r="N76" s="66">
        <v>1E-4</v>
      </c>
    </row>
    <row r="77" spans="1:14">
      <c r="A77" t="s">
        <v>586</v>
      </c>
      <c r="B77" t="s">
        <v>587</v>
      </c>
      <c r="C77" t="s">
        <v>99</v>
      </c>
      <c r="D77" t="s">
        <v>122</v>
      </c>
      <c r="E77" t="s">
        <v>588</v>
      </c>
      <c r="F77" t="s">
        <v>419</v>
      </c>
      <c r="G77" t="s">
        <v>101</v>
      </c>
      <c r="H77" s="65">
        <v>203000</v>
      </c>
      <c r="I77" s="65">
        <v>1027</v>
      </c>
      <c r="J77" s="65">
        <v>0</v>
      </c>
      <c r="K77" s="65">
        <v>2084.81</v>
      </c>
      <c r="L77" s="66">
        <v>2E-3</v>
      </c>
      <c r="M77" s="66">
        <v>0.03</v>
      </c>
      <c r="N77" s="66">
        <v>9.1999999999999998E-3</v>
      </c>
    </row>
    <row r="78" spans="1:14">
      <c r="A78" t="s">
        <v>589</v>
      </c>
      <c r="B78" t="s">
        <v>590</v>
      </c>
      <c r="C78" t="s">
        <v>99</v>
      </c>
      <c r="D78" t="s">
        <v>122</v>
      </c>
      <c r="E78" t="s">
        <v>591</v>
      </c>
      <c r="F78" t="s">
        <v>419</v>
      </c>
      <c r="G78" t="s">
        <v>101</v>
      </c>
      <c r="H78" s="65">
        <v>57500</v>
      </c>
      <c r="I78" s="65">
        <v>870</v>
      </c>
      <c r="J78" s="65">
        <v>0</v>
      </c>
      <c r="K78" s="65">
        <v>500.25</v>
      </c>
      <c r="L78" s="66">
        <v>6.9999999999999999E-4</v>
      </c>
      <c r="M78" s="66">
        <v>7.1999999999999998E-3</v>
      </c>
      <c r="N78" s="66">
        <v>2.2000000000000001E-3</v>
      </c>
    </row>
    <row r="79" spans="1:14">
      <c r="A79" t="s">
        <v>592</v>
      </c>
      <c r="B79" t="s">
        <v>593</v>
      </c>
      <c r="C79" t="s">
        <v>99</v>
      </c>
      <c r="D79" t="s">
        <v>122</v>
      </c>
      <c r="E79" t="s">
        <v>594</v>
      </c>
      <c r="F79" t="s">
        <v>427</v>
      </c>
      <c r="G79" t="s">
        <v>101</v>
      </c>
      <c r="H79" s="65">
        <v>2049</v>
      </c>
      <c r="I79" s="65">
        <v>13300</v>
      </c>
      <c r="J79" s="65">
        <v>0</v>
      </c>
      <c r="K79" s="65">
        <v>272.517</v>
      </c>
      <c r="L79" s="66">
        <v>5.9999999999999995E-4</v>
      </c>
      <c r="M79" s="66">
        <v>3.8999999999999998E-3</v>
      </c>
      <c r="N79" s="66">
        <v>1.1999999999999999E-3</v>
      </c>
    </row>
    <row r="80" spans="1:14">
      <c r="A80" t="s">
        <v>595</v>
      </c>
      <c r="B80" t="s">
        <v>596</v>
      </c>
      <c r="C80" t="s">
        <v>99</v>
      </c>
      <c r="D80" t="s">
        <v>122</v>
      </c>
      <c r="E80" t="s">
        <v>597</v>
      </c>
      <c r="F80" t="s">
        <v>492</v>
      </c>
      <c r="G80" t="s">
        <v>101</v>
      </c>
      <c r="H80" s="65">
        <v>55000</v>
      </c>
      <c r="I80" s="65">
        <v>2564</v>
      </c>
      <c r="J80" s="65">
        <v>0</v>
      </c>
      <c r="K80" s="65">
        <v>1410.2</v>
      </c>
      <c r="L80" s="66">
        <v>2.0999999999999999E-3</v>
      </c>
      <c r="M80" s="66">
        <v>2.0299999999999999E-2</v>
      </c>
      <c r="N80" s="66">
        <v>6.1999999999999998E-3</v>
      </c>
    </row>
    <row r="81" spans="1:14">
      <c r="A81" t="s">
        <v>598</v>
      </c>
      <c r="B81" t="s">
        <v>599</v>
      </c>
      <c r="C81" t="s">
        <v>99</v>
      </c>
      <c r="D81" t="s">
        <v>122</v>
      </c>
      <c r="E81" t="s">
        <v>600</v>
      </c>
      <c r="F81" t="s">
        <v>431</v>
      </c>
      <c r="G81" t="s">
        <v>101</v>
      </c>
      <c r="H81" s="65">
        <v>3100</v>
      </c>
      <c r="I81" s="65">
        <v>37200</v>
      </c>
      <c r="J81" s="65">
        <v>0</v>
      </c>
      <c r="K81" s="65">
        <v>1153.2</v>
      </c>
      <c r="L81" s="66">
        <v>2.5000000000000001E-3</v>
      </c>
      <c r="M81" s="66">
        <v>1.66E-2</v>
      </c>
      <c r="N81" s="66">
        <v>5.1000000000000004E-3</v>
      </c>
    </row>
    <row r="82" spans="1:14">
      <c r="A82" t="s">
        <v>601</v>
      </c>
      <c r="B82" t="s">
        <v>602</v>
      </c>
      <c r="C82" t="s">
        <v>99</v>
      </c>
      <c r="D82" t="s">
        <v>122</v>
      </c>
      <c r="E82" t="s">
        <v>603</v>
      </c>
      <c r="F82" t="s">
        <v>431</v>
      </c>
      <c r="G82" t="s">
        <v>101</v>
      </c>
      <c r="H82" s="65">
        <v>31000</v>
      </c>
      <c r="I82" s="65">
        <v>1219</v>
      </c>
      <c r="J82" s="65">
        <v>0</v>
      </c>
      <c r="K82" s="65">
        <v>377.89</v>
      </c>
      <c r="L82" s="66">
        <v>1.5E-3</v>
      </c>
      <c r="M82" s="66">
        <v>5.4000000000000003E-3</v>
      </c>
      <c r="N82" s="66">
        <v>1.6999999999999999E-3</v>
      </c>
    </row>
    <row r="83" spans="1:14">
      <c r="A83" t="s">
        <v>604</v>
      </c>
      <c r="B83" t="s">
        <v>605</v>
      </c>
      <c r="C83" t="s">
        <v>99</v>
      </c>
      <c r="D83" t="s">
        <v>122</v>
      </c>
      <c r="E83" t="s">
        <v>606</v>
      </c>
      <c r="F83" t="s">
        <v>516</v>
      </c>
      <c r="G83" t="s">
        <v>101</v>
      </c>
      <c r="H83" s="65">
        <v>4000</v>
      </c>
      <c r="I83" s="65">
        <v>1324</v>
      </c>
      <c r="J83" s="65">
        <v>0</v>
      </c>
      <c r="K83" s="65">
        <v>52.96</v>
      </c>
      <c r="L83" s="66">
        <v>1E-4</v>
      </c>
      <c r="M83" s="66">
        <v>8.0000000000000004E-4</v>
      </c>
      <c r="N83" s="66">
        <v>2.0000000000000001E-4</v>
      </c>
    </row>
    <row r="84" spans="1:14">
      <c r="A84" t="s">
        <v>607</v>
      </c>
      <c r="B84" t="s">
        <v>608</v>
      </c>
      <c r="C84" t="s">
        <v>99</v>
      </c>
      <c r="D84" t="s">
        <v>122</v>
      </c>
      <c r="E84" t="s">
        <v>609</v>
      </c>
      <c r="F84" t="s">
        <v>304</v>
      </c>
      <c r="G84" t="s">
        <v>101</v>
      </c>
      <c r="H84" s="65">
        <v>1500</v>
      </c>
      <c r="I84" s="65">
        <v>31670</v>
      </c>
      <c r="J84" s="65">
        <v>0</v>
      </c>
      <c r="K84" s="65">
        <v>475.05</v>
      </c>
      <c r="L84" s="66">
        <v>2.0000000000000001E-4</v>
      </c>
      <c r="M84" s="66">
        <v>6.7999999999999996E-3</v>
      </c>
      <c r="N84" s="66">
        <v>2.0999999999999999E-3</v>
      </c>
    </row>
    <row r="85" spans="1:14">
      <c r="A85" t="s">
        <v>610</v>
      </c>
      <c r="B85" t="s">
        <v>611</v>
      </c>
      <c r="C85" t="s">
        <v>99</v>
      </c>
      <c r="D85" t="s">
        <v>122</v>
      </c>
      <c r="E85" t="s">
        <v>303</v>
      </c>
      <c r="F85" t="s">
        <v>304</v>
      </c>
      <c r="G85" t="s">
        <v>101</v>
      </c>
      <c r="H85" s="65">
        <v>77972</v>
      </c>
      <c r="I85" s="65">
        <v>493.8</v>
      </c>
      <c r="J85" s="65">
        <v>0</v>
      </c>
      <c r="K85" s="65">
        <v>385.02573599999999</v>
      </c>
      <c r="L85" s="66">
        <v>5.9999999999999995E-4</v>
      </c>
      <c r="M85" s="66">
        <v>5.4999999999999997E-3</v>
      </c>
      <c r="N85" s="66">
        <v>1.6999999999999999E-3</v>
      </c>
    </row>
    <row r="86" spans="1:14">
      <c r="A86" t="s">
        <v>612</v>
      </c>
      <c r="B86" t="s">
        <v>613</v>
      </c>
      <c r="C86" t="s">
        <v>99</v>
      </c>
      <c r="D86" t="s">
        <v>122</v>
      </c>
      <c r="E86" t="s">
        <v>614</v>
      </c>
      <c r="F86" t="s">
        <v>444</v>
      </c>
      <c r="G86" t="s">
        <v>101</v>
      </c>
      <c r="H86" s="65">
        <v>100000</v>
      </c>
      <c r="I86" s="65">
        <v>264.60000000000002</v>
      </c>
      <c r="J86" s="65">
        <v>0</v>
      </c>
      <c r="K86" s="65">
        <v>264.60000000000002</v>
      </c>
      <c r="L86" s="66">
        <v>8.0000000000000004E-4</v>
      </c>
      <c r="M86" s="66">
        <v>3.8E-3</v>
      </c>
      <c r="N86" s="66">
        <v>1.1999999999999999E-3</v>
      </c>
    </row>
    <row r="87" spans="1:14">
      <c r="A87" t="s">
        <v>615</v>
      </c>
      <c r="B87" t="s">
        <v>616</v>
      </c>
      <c r="C87" t="s">
        <v>99</v>
      </c>
      <c r="D87" t="s">
        <v>122</v>
      </c>
      <c r="E87" t="s">
        <v>617</v>
      </c>
      <c r="F87" t="s">
        <v>444</v>
      </c>
      <c r="G87" t="s">
        <v>101</v>
      </c>
      <c r="H87" s="65">
        <v>1450000</v>
      </c>
      <c r="I87" s="65">
        <v>68.599999999999994</v>
      </c>
      <c r="J87" s="65">
        <v>0</v>
      </c>
      <c r="K87" s="65">
        <v>994.7</v>
      </c>
      <c r="L87" s="66">
        <v>4.3E-3</v>
      </c>
      <c r="M87" s="66">
        <v>1.43E-2</v>
      </c>
      <c r="N87" s="66">
        <v>4.4000000000000003E-3</v>
      </c>
    </row>
    <row r="88" spans="1:14">
      <c r="A88" t="s">
        <v>618</v>
      </c>
      <c r="B88" t="s">
        <v>619</v>
      </c>
      <c r="C88" t="s">
        <v>99</v>
      </c>
      <c r="D88" t="s">
        <v>122</v>
      </c>
      <c r="E88" t="s">
        <v>620</v>
      </c>
      <c r="F88" t="s">
        <v>621</v>
      </c>
      <c r="G88" t="s">
        <v>101</v>
      </c>
      <c r="H88" s="65">
        <v>83041</v>
      </c>
      <c r="I88" s="65">
        <v>306.5</v>
      </c>
      <c r="J88" s="65">
        <v>0</v>
      </c>
      <c r="K88" s="65">
        <v>254.52066500000001</v>
      </c>
      <c r="L88" s="66">
        <v>1.6000000000000001E-3</v>
      </c>
      <c r="M88" s="66">
        <v>3.7000000000000002E-3</v>
      </c>
      <c r="N88" s="66">
        <v>1.1000000000000001E-3</v>
      </c>
    </row>
    <row r="89" spans="1:14">
      <c r="A89" t="s">
        <v>622</v>
      </c>
      <c r="B89" t="s">
        <v>623</v>
      </c>
      <c r="C89" t="s">
        <v>99</v>
      </c>
      <c r="D89" t="s">
        <v>122</v>
      </c>
      <c r="E89" t="s">
        <v>624</v>
      </c>
      <c r="F89" t="s">
        <v>621</v>
      </c>
      <c r="G89" t="s">
        <v>101</v>
      </c>
      <c r="H89" s="65">
        <v>14110</v>
      </c>
      <c r="I89" s="65">
        <v>2726</v>
      </c>
      <c r="J89" s="65">
        <v>0</v>
      </c>
      <c r="K89" s="65">
        <v>384.6386</v>
      </c>
      <c r="L89" s="66">
        <v>1.8E-3</v>
      </c>
      <c r="M89" s="66">
        <v>5.4999999999999997E-3</v>
      </c>
      <c r="N89" s="66">
        <v>1.6999999999999999E-3</v>
      </c>
    </row>
    <row r="90" spans="1:14">
      <c r="A90" t="s">
        <v>625</v>
      </c>
      <c r="B90" t="s">
        <v>626</v>
      </c>
      <c r="C90" t="s">
        <v>99</v>
      </c>
      <c r="D90" t="s">
        <v>122</v>
      </c>
      <c r="E90" t="s">
        <v>627</v>
      </c>
      <c r="F90" t="s">
        <v>124</v>
      </c>
      <c r="G90" t="s">
        <v>101</v>
      </c>
      <c r="H90" s="65">
        <v>103200</v>
      </c>
      <c r="I90" s="65">
        <v>1607</v>
      </c>
      <c r="J90" s="65">
        <v>0</v>
      </c>
      <c r="K90" s="65">
        <v>1658.424</v>
      </c>
      <c r="L90" s="66">
        <v>1.1000000000000001E-3</v>
      </c>
      <c r="M90" s="66">
        <v>2.3900000000000001E-2</v>
      </c>
      <c r="N90" s="66">
        <v>7.3000000000000001E-3</v>
      </c>
    </row>
    <row r="91" spans="1:14">
      <c r="A91" t="s">
        <v>628</v>
      </c>
      <c r="B91" t="s">
        <v>629</v>
      </c>
      <c r="C91" t="s">
        <v>99</v>
      </c>
      <c r="D91" t="s">
        <v>122</v>
      </c>
      <c r="E91" t="s">
        <v>630</v>
      </c>
      <c r="F91" t="s">
        <v>124</v>
      </c>
      <c r="G91" t="s">
        <v>101</v>
      </c>
      <c r="H91" s="65">
        <v>14800</v>
      </c>
      <c r="I91" s="65">
        <v>9199</v>
      </c>
      <c r="J91" s="65">
        <v>0</v>
      </c>
      <c r="K91" s="65">
        <v>1361.452</v>
      </c>
      <c r="L91" s="66">
        <v>5.9999999999999995E-4</v>
      </c>
      <c r="M91" s="66">
        <v>1.9599999999999999E-2</v>
      </c>
      <c r="N91" s="66">
        <v>6.0000000000000001E-3</v>
      </c>
    </row>
    <row r="92" spans="1:14">
      <c r="A92" t="s">
        <v>631</v>
      </c>
      <c r="B92" t="s">
        <v>632</v>
      </c>
      <c r="C92" t="s">
        <v>99</v>
      </c>
      <c r="D92" t="s">
        <v>122</v>
      </c>
      <c r="E92" t="s">
        <v>633</v>
      </c>
      <c r="F92" t="s">
        <v>546</v>
      </c>
      <c r="G92" t="s">
        <v>101</v>
      </c>
      <c r="H92" s="65">
        <v>45691</v>
      </c>
      <c r="I92" s="65">
        <v>404</v>
      </c>
      <c r="J92" s="65">
        <v>0</v>
      </c>
      <c r="K92" s="65">
        <v>184.59164000000001</v>
      </c>
      <c r="L92" s="66">
        <v>5.4000000000000003E-3</v>
      </c>
      <c r="M92" s="66">
        <v>2.7000000000000001E-3</v>
      </c>
      <c r="N92" s="66">
        <v>8.0000000000000004E-4</v>
      </c>
    </row>
    <row r="93" spans="1:14">
      <c r="A93" t="s">
        <v>634</v>
      </c>
      <c r="B93" t="s">
        <v>635</v>
      </c>
      <c r="C93" t="s">
        <v>99</v>
      </c>
      <c r="D93" t="s">
        <v>122</v>
      </c>
      <c r="E93" t="s">
        <v>636</v>
      </c>
      <c r="F93" t="s">
        <v>546</v>
      </c>
      <c r="G93" t="s">
        <v>101</v>
      </c>
      <c r="H93" s="65">
        <v>23563</v>
      </c>
      <c r="I93" s="65">
        <v>1370</v>
      </c>
      <c r="J93" s="65">
        <v>0</v>
      </c>
      <c r="K93" s="65">
        <v>322.81310000000002</v>
      </c>
      <c r="L93" s="66">
        <v>5.0000000000000001E-4</v>
      </c>
      <c r="M93" s="66">
        <v>4.5999999999999999E-3</v>
      </c>
      <c r="N93" s="66">
        <v>1.4E-3</v>
      </c>
    </row>
    <row r="94" spans="1:14">
      <c r="A94" t="s">
        <v>637</v>
      </c>
      <c r="B94" t="s">
        <v>638</v>
      </c>
      <c r="C94" t="s">
        <v>99</v>
      </c>
      <c r="D94" t="s">
        <v>122</v>
      </c>
      <c r="E94" t="s">
        <v>639</v>
      </c>
      <c r="F94" t="s">
        <v>546</v>
      </c>
      <c r="G94" t="s">
        <v>101</v>
      </c>
      <c r="H94" s="65">
        <v>11000</v>
      </c>
      <c r="I94" s="65">
        <v>2193</v>
      </c>
      <c r="J94" s="65">
        <v>0</v>
      </c>
      <c r="K94" s="65">
        <v>241.23</v>
      </c>
      <c r="L94" s="66">
        <v>1E-3</v>
      </c>
      <c r="M94" s="66">
        <v>3.5000000000000001E-3</v>
      </c>
      <c r="N94" s="66">
        <v>1.1000000000000001E-3</v>
      </c>
    </row>
    <row r="95" spans="1:14">
      <c r="A95" t="s">
        <v>640</v>
      </c>
      <c r="B95">
        <v>11035060</v>
      </c>
      <c r="C95" t="s">
        <v>99</v>
      </c>
      <c r="D95" t="s">
        <v>122</v>
      </c>
      <c r="E95" t="s">
        <v>641</v>
      </c>
      <c r="F95" t="s">
        <v>126</v>
      </c>
      <c r="G95" t="s">
        <v>101</v>
      </c>
      <c r="H95" s="65">
        <v>37000</v>
      </c>
      <c r="I95" s="65">
        <v>3128.557377049181</v>
      </c>
      <c r="J95" s="65">
        <v>0</v>
      </c>
      <c r="K95" s="65">
        <f>1157566.2295082/1000</f>
        <v>1157.5662295082</v>
      </c>
      <c r="L95" s="66">
        <v>2.2000000000000001E-3</v>
      </c>
      <c r="M95" s="66">
        <v>1.9400000000000001E-2</v>
      </c>
      <c r="N95" s="66">
        <v>6.0000000000000001E-3</v>
      </c>
    </row>
    <row r="96" spans="1:14">
      <c r="A96" t="s">
        <v>642</v>
      </c>
      <c r="B96" t="s">
        <v>643</v>
      </c>
      <c r="C96" t="s">
        <v>99</v>
      </c>
      <c r="D96" t="s">
        <v>122</v>
      </c>
      <c r="E96" t="s">
        <v>644</v>
      </c>
      <c r="F96" t="s">
        <v>126</v>
      </c>
      <c r="G96" t="s">
        <v>101</v>
      </c>
      <c r="H96" s="65">
        <v>8610</v>
      </c>
      <c r="I96" s="65">
        <v>388.8</v>
      </c>
      <c r="J96" s="65">
        <v>0</v>
      </c>
      <c r="K96" s="65">
        <v>33.475679999999997</v>
      </c>
      <c r="L96" s="66">
        <v>1E-4</v>
      </c>
      <c r="M96" s="66">
        <v>5.0000000000000001E-4</v>
      </c>
      <c r="N96" s="66">
        <v>1E-4</v>
      </c>
    </row>
    <row r="97" spans="1:14">
      <c r="A97" t="s">
        <v>645</v>
      </c>
      <c r="B97" t="s">
        <v>646</v>
      </c>
      <c r="C97" t="s">
        <v>99</v>
      </c>
      <c r="D97" t="s">
        <v>122</v>
      </c>
      <c r="E97" t="s">
        <v>647</v>
      </c>
      <c r="F97" t="s">
        <v>127</v>
      </c>
      <c r="G97" t="s">
        <v>101</v>
      </c>
      <c r="H97" s="65">
        <v>68759</v>
      </c>
      <c r="I97" s="65">
        <v>317.3</v>
      </c>
      <c r="J97" s="65">
        <v>0</v>
      </c>
      <c r="K97" s="65">
        <v>218.17230699999999</v>
      </c>
      <c r="L97" s="66">
        <v>6.9999999999999999E-4</v>
      </c>
      <c r="M97" s="66">
        <v>3.0999999999999999E-3</v>
      </c>
      <c r="N97" s="66">
        <v>1E-3</v>
      </c>
    </row>
    <row r="98" spans="1:14">
      <c r="A98" t="s">
        <v>648</v>
      </c>
      <c r="B98" t="s">
        <v>649</v>
      </c>
      <c r="C98" t="s">
        <v>99</v>
      </c>
      <c r="D98" t="s">
        <v>122</v>
      </c>
      <c r="E98" t="s">
        <v>650</v>
      </c>
      <c r="F98" t="s">
        <v>127</v>
      </c>
      <c r="G98" t="s">
        <v>101</v>
      </c>
      <c r="H98" s="65">
        <v>98200</v>
      </c>
      <c r="I98" s="65">
        <v>1144</v>
      </c>
      <c r="J98" s="65">
        <v>0</v>
      </c>
      <c r="K98" s="65">
        <v>1123.4079999999999</v>
      </c>
      <c r="L98" s="66">
        <v>1.6999999999999999E-3</v>
      </c>
      <c r="M98" s="66">
        <v>1.6199999999999999E-2</v>
      </c>
      <c r="N98" s="66">
        <v>5.0000000000000001E-3</v>
      </c>
    </row>
    <row r="99" spans="1:14">
      <c r="A99" t="s">
        <v>651</v>
      </c>
      <c r="B99" t="s">
        <v>652</v>
      </c>
      <c r="C99" t="s">
        <v>99</v>
      </c>
      <c r="D99" t="s">
        <v>122</v>
      </c>
      <c r="E99" t="s">
        <v>653</v>
      </c>
      <c r="F99" t="s">
        <v>127</v>
      </c>
      <c r="G99" t="s">
        <v>101</v>
      </c>
      <c r="H99" s="65">
        <v>2000</v>
      </c>
      <c r="I99" s="65">
        <v>1841</v>
      </c>
      <c r="J99" s="65">
        <v>0</v>
      </c>
      <c r="K99" s="65">
        <v>36.82</v>
      </c>
      <c r="L99" s="66">
        <v>1E-4</v>
      </c>
      <c r="M99" s="66">
        <v>5.0000000000000001E-4</v>
      </c>
      <c r="N99" s="66">
        <v>2.0000000000000001E-4</v>
      </c>
    </row>
    <row r="100" spans="1:14">
      <c r="A100" t="s">
        <v>654</v>
      </c>
      <c r="B100" t="s">
        <v>655</v>
      </c>
      <c r="C100" t="s">
        <v>99</v>
      </c>
      <c r="D100" t="s">
        <v>122</v>
      </c>
      <c r="E100" t="s">
        <v>656</v>
      </c>
      <c r="F100" t="s">
        <v>128</v>
      </c>
      <c r="G100" t="s">
        <v>101</v>
      </c>
      <c r="H100" s="65">
        <v>24220</v>
      </c>
      <c r="I100" s="65">
        <v>499.1</v>
      </c>
      <c r="J100" s="65">
        <v>0</v>
      </c>
      <c r="K100" s="65">
        <v>120.88202</v>
      </c>
      <c r="L100" s="66">
        <v>1.1000000000000001E-3</v>
      </c>
      <c r="M100" s="66">
        <v>1.6999999999999999E-3</v>
      </c>
      <c r="N100" s="66">
        <v>5.0000000000000001E-4</v>
      </c>
    </row>
    <row r="101" spans="1:14">
      <c r="A101" t="s">
        <v>657</v>
      </c>
      <c r="B101" t="s">
        <v>658</v>
      </c>
      <c r="C101" t="s">
        <v>99</v>
      </c>
      <c r="D101" t="s">
        <v>122</v>
      </c>
      <c r="E101" t="s">
        <v>659</v>
      </c>
      <c r="F101" t="s">
        <v>131</v>
      </c>
      <c r="G101" t="s">
        <v>101</v>
      </c>
      <c r="H101" s="65">
        <v>183260</v>
      </c>
      <c r="I101" s="65">
        <v>111.2</v>
      </c>
      <c r="J101" s="65">
        <v>0</v>
      </c>
      <c r="K101" s="65">
        <v>203.78512000000001</v>
      </c>
      <c r="L101" s="66">
        <v>3.0999999999999999E-3</v>
      </c>
      <c r="M101" s="66">
        <v>2.8999999999999998E-3</v>
      </c>
      <c r="N101" s="66">
        <v>8.9999999999999998E-4</v>
      </c>
    </row>
    <row r="102" spans="1:14">
      <c r="A102" s="67" t="s">
        <v>660</v>
      </c>
      <c r="D102" s="14"/>
      <c r="E102" s="14"/>
      <c r="F102" s="14"/>
      <c r="H102" s="69">
        <v>0</v>
      </c>
      <c r="J102" s="69">
        <v>0</v>
      </c>
      <c r="K102" s="69">
        <v>0</v>
      </c>
      <c r="M102" s="68">
        <v>0</v>
      </c>
      <c r="N102" s="68">
        <v>0</v>
      </c>
    </row>
    <row r="103" spans="1:14">
      <c r="A103" t="s">
        <v>221</v>
      </c>
      <c r="B103" t="s">
        <v>221</v>
      </c>
      <c r="D103" s="14"/>
      <c r="E103" s="14"/>
      <c r="F103" t="s">
        <v>221</v>
      </c>
      <c r="G103" t="s">
        <v>221</v>
      </c>
      <c r="H103" s="65">
        <v>0</v>
      </c>
      <c r="I103" s="65">
        <v>0</v>
      </c>
      <c r="K103" s="65">
        <v>0</v>
      </c>
      <c r="L103" s="66">
        <v>0</v>
      </c>
      <c r="M103" s="66">
        <v>0</v>
      </c>
      <c r="N103" s="66">
        <v>0</v>
      </c>
    </row>
    <row r="104" spans="1:14">
      <c r="A104" s="67" t="s">
        <v>226</v>
      </c>
      <c r="D104" s="14"/>
      <c r="E104" s="14"/>
      <c r="F104" s="14"/>
      <c r="H104" s="69">
        <v>301433</v>
      </c>
      <c r="J104" s="69">
        <v>5.5697599999999996</v>
      </c>
      <c r="K104" s="69">
        <v>14115.92551816</v>
      </c>
      <c r="M104" s="68">
        <v>0.2031</v>
      </c>
      <c r="N104" s="68">
        <v>6.25E-2</v>
      </c>
    </row>
    <row r="105" spans="1:14">
      <c r="A105" s="67" t="s">
        <v>274</v>
      </c>
      <c r="D105" s="14"/>
      <c r="E105" s="14"/>
      <c r="F105" s="14"/>
      <c r="H105" s="69">
        <v>63466</v>
      </c>
      <c r="J105" s="69">
        <v>0</v>
      </c>
      <c r="K105" s="69">
        <v>3337.1824099</v>
      </c>
      <c r="M105" s="68">
        <v>4.8000000000000001E-2</v>
      </c>
      <c r="N105" s="68">
        <v>1.4800000000000001E-2</v>
      </c>
    </row>
    <row r="106" spans="1:14">
      <c r="A106" t="s">
        <v>661</v>
      </c>
      <c r="B106" t="s">
        <v>662</v>
      </c>
      <c r="C106" t="s">
        <v>663</v>
      </c>
      <c r="D106" t="s">
        <v>583</v>
      </c>
      <c r="E106" t="s">
        <v>664</v>
      </c>
      <c r="F106" t="s">
        <v>665</v>
      </c>
      <c r="G106" t="s">
        <v>105</v>
      </c>
      <c r="H106" s="65">
        <v>36</v>
      </c>
      <c r="I106" s="65">
        <v>2141</v>
      </c>
      <c r="J106" s="65">
        <v>0</v>
      </c>
      <c r="K106" s="65">
        <v>2.4779933999999999</v>
      </c>
      <c r="L106" s="66">
        <v>0</v>
      </c>
      <c r="M106" s="66">
        <v>0</v>
      </c>
      <c r="N106" s="66">
        <v>0</v>
      </c>
    </row>
    <row r="107" spans="1:14">
      <c r="A107" t="s">
        <v>666</v>
      </c>
      <c r="B107" t="s">
        <v>667</v>
      </c>
      <c r="C107" t="s">
        <v>663</v>
      </c>
      <c r="D107" t="s">
        <v>583</v>
      </c>
      <c r="E107" t="s">
        <v>491</v>
      </c>
      <c r="F107" t="s">
        <v>668</v>
      </c>
      <c r="G107" t="s">
        <v>105</v>
      </c>
      <c r="H107" s="65">
        <v>4300</v>
      </c>
      <c r="I107" s="65">
        <v>1986</v>
      </c>
      <c r="J107" s="65">
        <v>0</v>
      </c>
      <c r="K107" s="65">
        <v>274.55457000000001</v>
      </c>
      <c r="L107" s="66">
        <v>2.9999999999999997E-4</v>
      </c>
      <c r="M107" s="66">
        <v>3.8999999999999998E-3</v>
      </c>
      <c r="N107" s="66">
        <v>1.1999999999999999E-3</v>
      </c>
    </row>
    <row r="108" spans="1:14">
      <c r="A108" t="s">
        <v>669</v>
      </c>
      <c r="B108" t="s">
        <v>670</v>
      </c>
      <c r="C108" t="s">
        <v>671</v>
      </c>
      <c r="D108" t="s">
        <v>583</v>
      </c>
      <c r="E108" t="s">
        <v>672</v>
      </c>
      <c r="F108" t="s">
        <v>673</v>
      </c>
      <c r="G108" t="s">
        <v>105</v>
      </c>
      <c r="H108" s="65">
        <v>3500</v>
      </c>
      <c r="I108" s="65">
        <v>8913</v>
      </c>
      <c r="J108" s="65">
        <v>0</v>
      </c>
      <c r="K108" s="65">
        <v>1002.935325</v>
      </c>
      <c r="L108" s="66">
        <v>1E-4</v>
      </c>
      <c r="M108" s="66">
        <v>1.44E-2</v>
      </c>
      <c r="N108" s="66">
        <v>4.4000000000000003E-3</v>
      </c>
    </row>
    <row r="109" spans="1:14">
      <c r="A109" t="s">
        <v>674</v>
      </c>
      <c r="B109" t="s">
        <v>675</v>
      </c>
      <c r="C109" t="s">
        <v>663</v>
      </c>
      <c r="D109" t="s">
        <v>583</v>
      </c>
      <c r="E109" t="s">
        <v>676</v>
      </c>
      <c r="F109" t="s">
        <v>673</v>
      </c>
      <c r="G109" t="s">
        <v>105</v>
      </c>
      <c r="H109" s="65">
        <v>14150</v>
      </c>
      <c r="I109" s="65">
        <v>975</v>
      </c>
      <c r="J109" s="65">
        <v>0</v>
      </c>
      <c r="K109" s="65">
        <v>443.54943750000001</v>
      </c>
      <c r="L109" s="66">
        <v>2.9999999999999997E-4</v>
      </c>
      <c r="M109" s="66">
        <v>6.4000000000000003E-3</v>
      </c>
      <c r="N109" s="66">
        <v>2E-3</v>
      </c>
    </row>
    <row r="110" spans="1:14">
      <c r="A110" t="s">
        <v>677</v>
      </c>
      <c r="B110" t="s">
        <v>678</v>
      </c>
      <c r="C110" t="s">
        <v>671</v>
      </c>
      <c r="D110" t="s">
        <v>583</v>
      </c>
      <c r="E110" t="s">
        <v>679</v>
      </c>
      <c r="F110" t="s">
        <v>680</v>
      </c>
      <c r="G110" t="s">
        <v>105</v>
      </c>
      <c r="H110" s="65">
        <v>1500</v>
      </c>
      <c r="I110" s="65">
        <v>7342</v>
      </c>
      <c r="J110" s="65">
        <v>0</v>
      </c>
      <c r="K110" s="65">
        <v>354.06795</v>
      </c>
      <c r="L110" s="66">
        <v>0</v>
      </c>
      <c r="M110" s="66">
        <v>5.1000000000000004E-3</v>
      </c>
      <c r="N110" s="66">
        <v>1.6000000000000001E-3</v>
      </c>
    </row>
    <row r="111" spans="1:14">
      <c r="A111" t="s">
        <v>681</v>
      </c>
      <c r="B111" t="s">
        <v>682</v>
      </c>
      <c r="C111" t="s">
        <v>671</v>
      </c>
      <c r="D111" t="s">
        <v>583</v>
      </c>
      <c r="E111" t="s">
        <v>683</v>
      </c>
      <c r="F111" t="s">
        <v>680</v>
      </c>
      <c r="G111" t="s">
        <v>105</v>
      </c>
      <c r="H111" s="65">
        <v>39000</v>
      </c>
      <c r="I111" s="65">
        <v>363</v>
      </c>
      <c r="J111" s="65">
        <v>0</v>
      </c>
      <c r="K111" s="65">
        <v>455.14755000000002</v>
      </c>
      <c r="L111" s="66">
        <v>8.9999999999999998E-4</v>
      </c>
      <c r="M111" s="66">
        <v>6.4999999999999997E-3</v>
      </c>
      <c r="N111" s="66">
        <v>2E-3</v>
      </c>
    </row>
    <row r="112" spans="1:14">
      <c r="A112" t="s">
        <v>684</v>
      </c>
      <c r="B112" t="s">
        <v>685</v>
      </c>
      <c r="C112" t="s">
        <v>671</v>
      </c>
      <c r="D112" t="s">
        <v>583</v>
      </c>
      <c r="E112" t="s">
        <v>686</v>
      </c>
      <c r="F112" t="s">
        <v>687</v>
      </c>
      <c r="G112" t="s">
        <v>105</v>
      </c>
      <c r="H112" s="65">
        <v>780</v>
      </c>
      <c r="I112" s="65">
        <v>31912</v>
      </c>
      <c r="J112" s="65">
        <v>0</v>
      </c>
      <c r="K112" s="65">
        <v>800.25722399999995</v>
      </c>
      <c r="L112" s="66">
        <v>0</v>
      </c>
      <c r="M112" s="66">
        <v>1.15E-2</v>
      </c>
      <c r="N112" s="66">
        <v>3.5000000000000001E-3</v>
      </c>
    </row>
    <row r="113" spans="1:14">
      <c r="A113" t="s">
        <v>688</v>
      </c>
      <c r="B113" t="s">
        <v>689</v>
      </c>
      <c r="C113" t="s">
        <v>663</v>
      </c>
      <c r="D113" t="s">
        <v>583</v>
      </c>
      <c r="E113" t="s">
        <v>690</v>
      </c>
      <c r="F113" t="s">
        <v>687</v>
      </c>
      <c r="G113" t="s">
        <v>105</v>
      </c>
      <c r="H113" s="65">
        <v>200</v>
      </c>
      <c r="I113" s="65">
        <v>652</v>
      </c>
      <c r="J113" s="65">
        <v>0</v>
      </c>
      <c r="K113" s="65">
        <v>4.1923599999999999</v>
      </c>
      <c r="L113" s="66">
        <v>0</v>
      </c>
      <c r="M113" s="66">
        <v>1E-4</v>
      </c>
      <c r="N113" s="66">
        <v>0</v>
      </c>
    </row>
    <row r="114" spans="1:14">
      <c r="A114" s="67" t="s">
        <v>275</v>
      </c>
      <c r="D114" s="14"/>
      <c r="E114" s="14"/>
      <c r="F114" s="14"/>
      <c r="H114" s="69">
        <v>237967</v>
      </c>
      <c r="J114" s="69">
        <v>5.5697599999999996</v>
      </c>
      <c r="K114" s="69">
        <v>10778.74310826</v>
      </c>
      <c r="M114" s="68">
        <v>0.15509999999999999</v>
      </c>
      <c r="N114" s="68">
        <v>4.7699999999999999E-2</v>
      </c>
    </row>
    <row r="115" spans="1:14">
      <c r="A115" t="s">
        <v>691</v>
      </c>
      <c r="B115" t="s">
        <v>692</v>
      </c>
      <c r="C115" t="s">
        <v>122</v>
      </c>
      <c r="D115" t="s">
        <v>583</v>
      </c>
      <c r="E115" t="s">
        <v>693</v>
      </c>
      <c r="F115" t="s">
        <v>694</v>
      </c>
      <c r="G115" t="s">
        <v>109</v>
      </c>
      <c r="H115" s="65">
        <v>4200</v>
      </c>
      <c r="I115" s="65">
        <v>6270</v>
      </c>
      <c r="J115" s="65">
        <v>0</v>
      </c>
      <c r="K115" s="65">
        <v>1038.6392940000001</v>
      </c>
      <c r="L115" s="66">
        <v>0</v>
      </c>
      <c r="M115" s="66">
        <v>1.49E-2</v>
      </c>
      <c r="N115" s="66">
        <v>4.5999999999999999E-3</v>
      </c>
    </row>
    <row r="116" spans="1:14">
      <c r="A116" t="s">
        <v>695</v>
      </c>
      <c r="B116" t="s">
        <v>696</v>
      </c>
      <c r="C116" t="s">
        <v>122</v>
      </c>
      <c r="D116" t="s">
        <v>583</v>
      </c>
      <c r="E116" t="s">
        <v>697</v>
      </c>
      <c r="F116" t="s">
        <v>694</v>
      </c>
      <c r="G116" t="s">
        <v>199</v>
      </c>
      <c r="H116" s="65">
        <v>900</v>
      </c>
      <c r="I116" s="65">
        <v>124350</v>
      </c>
      <c r="J116" s="65">
        <v>0</v>
      </c>
      <c r="K116" s="65">
        <v>593.14949999999999</v>
      </c>
      <c r="L116" s="66">
        <v>0</v>
      </c>
      <c r="M116" s="66">
        <v>8.5000000000000006E-3</v>
      </c>
      <c r="N116" s="66">
        <v>2.5999999999999999E-3</v>
      </c>
    </row>
    <row r="117" spans="1:14">
      <c r="A117" t="s">
        <v>698</v>
      </c>
      <c r="B117" t="s">
        <v>699</v>
      </c>
      <c r="C117" t="s">
        <v>122</v>
      </c>
      <c r="D117" t="s">
        <v>583</v>
      </c>
      <c r="E117" t="s">
        <v>700</v>
      </c>
      <c r="F117" t="s">
        <v>694</v>
      </c>
      <c r="G117" t="s">
        <v>109</v>
      </c>
      <c r="H117" s="65">
        <v>6000</v>
      </c>
      <c r="I117" s="65">
        <v>3457</v>
      </c>
      <c r="J117" s="65">
        <v>0</v>
      </c>
      <c r="K117" s="65">
        <v>818.08522200000004</v>
      </c>
      <c r="L117" s="66">
        <v>0</v>
      </c>
      <c r="M117" s="66">
        <v>1.18E-2</v>
      </c>
      <c r="N117" s="66">
        <v>3.5999999999999999E-3</v>
      </c>
    </row>
    <row r="118" spans="1:14">
      <c r="A118" t="s">
        <v>701</v>
      </c>
      <c r="B118" t="s">
        <v>702</v>
      </c>
      <c r="C118" t="s">
        <v>663</v>
      </c>
      <c r="D118" t="s">
        <v>583</v>
      </c>
      <c r="E118" t="s">
        <v>703</v>
      </c>
      <c r="F118" t="s">
        <v>668</v>
      </c>
      <c r="G118" t="s">
        <v>105</v>
      </c>
      <c r="H118" s="65">
        <v>28000</v>
      </c>
      <c r="I118" s="65">
        <v>1429</v>
      </c>
      <c r="J118" s="65">
        <v>0</v>
      </c>
      <c r="K118" s="65">
        <v>1286.3858</v>
      </c>
      <c r="L118" s="66">
        <v>1.9E-3</v>
      </c>
      <c r="M118" s="66">
        <v>1.8499999999999999E-2</v>
      </c>
      <c r="N118" s="66">
        <v>5.7000000000000002E-3</v>
      </c>
    </row>
    <row r="119" spans="1:14">
      <c r="A119" t="s">
        <v>704</v>
      </c>
      <c r="B119" t="s">
        <v>705</v>
      </c>
      <c r="C119" t="s">
        <v>671</v>
      </c>
      <c r="D119" t="s">
        <v>583</v>
      </c>
      <c r="E119" t="s">
        <v>706</v>
      </c>
      <c r="F119" t="s">
        <v>680</v>
      </c>
      <c r="G119" t="s">
        <v>105</v>
      </c>
      <c r="H119" s="65">
        <v>1800</v>
      </c>
      <c r="I119" s="65">
        <v>10715</v>
      </c>
      <c r="J119" s="65">
        <v>0</v>
      </c>
      <c r="K119" s="65">
        <v>620.07704999999999</v>
      </c>
      <c r="L119" s="66">
        <v>0</v>
      </c>
      <c r="M119" s="66">
        <v>8.8999999999999999E-3</v>
      </c>
      <c r="N119" s="66">
        <v>2.7000000000000001E-3</v>
      </c>
    </row>
    <row r="120" spans="1:14">
      <c r="A120" t="s">
        <v>707</v>
      </c>
      <c r="B120" t="s">
        <v>708</v>
      </c>
      <c r="C120" t="s">
        <v>671</v>
      </c>
      <c r="D120" t="s">
        <v>583</v>
      </c>
      <c r="E120" t="s">
        <v>709</v>
      </c>
      <c r="F120" t="s">
        <v>680</v>
      </c>
      <c r="G120" t="s">
        <v>105</v>
      </c>
      <c r="H120" s="65">
        <v>4000</v>
      </c>
      <c r="I120" s="65">
        <v>4999</v>
      </c>
      <c r="J120" s="65">
        <v>0</v>
      </c>
      <c r="K120" s="65">
        <v>642.87139999999999</v>
      </c>
      <c r="L120" s="66">
        <v>0</v>
      </c>
      <c r="M120" s="66">
        <v>9.1999999999999998E-3</v>
      </c>
      <c r="N120" s="66">
        <v>2.8E-3</v>
      </c>
    </row>
    <row r="121" spans="1:14">
      <c r="A121" t="s">
        <v>710</v>
      </c>
      <c r="B121" t="s">
        <v>711</v>
      </c>
      <c r="C121" t="s">
        <v>671</v>
      </c>
      <c r="D121" t="s">
        <v>583</v>
      </c>
      <c r="E121" t="s">
        <v>712</v>
      </c>
      <c r="F121" t="s">
        <v>680</v>
      </c>
      <c r="G121" t="s">
        <v>105</v>
      </c>
      <c r="H121" s="65">
        <v>7700</v>
      </c>
      <c r="I121" s="65">
        <v>3681</v>
      </c>
      <c r="J121" s="65">
        <v>0</v>
      </c>
      <c r="K121" s="65">
        <v>911.249955</v>
      </c>
      <c r="L121" s="66">
        <v>0</v>
      </c>
      <c r="M121" s="66">
        <v>1.3100000000000001E-2</v>
      </c>
      <c r="N121" s="66">
        <v>4.0000000000000001E-3</v>
      </c>
    </row>
    <row r="122" spans="1:14">
      <c r="A122" t="s">
        <v>713</v>
      </c>
      <c r="B122" t="s">
        <v>714</v>
      </c>
      <c r="C122" t="s">
        <v>715</v>
      </c>
      <c r="D122" t="s">
        <v>583</v>
      </c>
      <c r="E122" t="s">
        <v>716</v>
      </c>
      <c r="F122" t="s">
        <v>717</v>
      </c>
      <c r="G122" t="s">
        <v>109</v>
      </c>
      <c r="H122" s="65">
        <v>65400</v>
      </c>
      <c r="I122" s="65">
        <v>0</v>
      </c>
      <c r="J122" s="65">
        <v>0</v>
      </c>
      <c r="K122" s="65">
        <v>0</v>
      </c>
      <c r="L122" s="66">
        <v>0</v>
      </c>
      <c r="M122" s="66">
        <v>0</v>
      </c>
      <c r="N122" s="66">
        <v>0</v>
      </c>
    </row>
    <row r="123" spans="1:14">
      <c r="A123" t="s">
        <v>713</v>
      </c>
      <c r="B123" t="s">
        <v>714</v>
      </c>
      <c r="C123" t="s">
        <v>715</v>
      </c>
      <c r="D123" t="s">
        <v>583</v>
      </c>
      <c r="E123" t="s">
        <v>716</v>
      </c>
      <c r="F123" t="s">
        <v>717</v>
      </c>
      <c r="G123" t="s">
        <v>109</v>
      </c>
      <c r="H123" s="65">
        <v>65400</v>
      </c>
      <c r="I123" s="65">
        <v>612</v>
      </c>
      <c r="J123" s="65">
        <v>0</v>
      </c>
      <c r="K123" s="65">
        <v>1578.6181368</v>
      </c>
      <c r="L123" s="66">
        <v>0</v>
      </c>
      <c r="M123" s="66">
        <v>2.2700000000000001E-2</v>
      </c>
      <c r="N123" s="66">
        <v>7.0000000000000001E-3</v>
      </c>
    </row>
    <row r="124" spans="1:14">
      <c r="A124" t="s">
        <v>718</v>
      </c>
      <c r="B124" t="s">
        <v>719</v>
      </c>
      <c r="C124" t="s">
        <v>671</v>
      </c>
      <c r="D124" t="s">
        <v>583</v>
      </c>
      <c r="E124" t="s">
        <v>720</v>
      </c>
      <c r="F124" t="s">
        <v>717</v>
      </c>
      <c r="G124" t="s">
        <v>105</v>
      </c>
      <c r="H124" s="65">
        <v>1500</v>
      </c>
      <c r="I124" s="65">
        <v>9453</v>
      </c>
      <c r="J124" s="65">
        <v>3.5346199999999999</v>
      </c>
      <c r="K124" s="65">
        <v>459.40554500000002</v>
      </c>
      <c r="L124" s="66">
        <v>0</v>
      </c>
      <c r="M124" s="66">
        <v>6.6E-3</v>
      </c>
      <c r="N124" s="66">
        <v>2E-3</v>
      </c>
    </row>
    <row r="125" spans="1:14">
      <c r="A125" t="s">
        <v>721</v>
      </c>
      <c r="B125" t="s">
        <v>722</v>
      </c>
      <c r="C125" t="s">
        <v>723</v>
      </c>
      <c r="D125" t="s">
        <v>583</v>
      </c>
      <c r="E125" t="s">
        <v>724</v>
      </c>
      <c r="F125" t="s">
        <v>717</v>
      </c>
      <c r="G125" t="s">
        <v>112</v>
      </c>
      <c r="H125" s="65">
        <v>3343</v>
      </c>
      <c r="I125" s="65">
        <v>1380</v>
      </c>
      <c r="J125" s="65">
        <v>0</v>
      </c>
      <c r="K125" s="65">
        <v>202.61327946</v>
      </c>
      <c r="L125" s="66">
        <v>1E-4</v>
      </c>
      <c r="M125" s="66">
        <v>2.8999999999999998E-3</v>
      </c>
      <c r="N125" s="66">
        <v>8.9999999999999998E-4</v>
      </c>
    </row>
    <row r="126" spans="1:14">
      <c r="A126" t="s">
        <v>725</v>
      </c>
      <c r="B126" t="s">
        <v>726</v>
      </c>
      <c r="C126" t="s">
        <v>122</v>
      </c>
      <c r="D126" t="s">
        <v>583</v>
      </c>
      <c r="E126" t="s">
        <v>727</v>
      </c>
      <c r="F126" t="s">
        <v>717</v>
      </c>
      <c r="G126" t="s">
        <v>105</v>
      </c>
      <c r="H126" s="65">
        <v>41559</v>
      </c>
      <c r="I126" s="65">
        <v>79</v>
      </c>
      <c r="J126" s="65">
        <v>0</v>
      </c>
      <c r="K126" s="65">
        <v>105.55362615</v>
      </c>
      <c r="L126" s="66">
        <v>0</v>
      </c>
      <c r="M126" s="66">
        <v>1.5E-3</v>
      </c>
      <c r="N126" s="66">
        <v>5.0000000000000001E-4</v>
      </c>
    </row>
    <row r="127" spans="1:14">
      <c r="A127" t="s">
        <v>728</v>
      </c>
      <c r="B127" t="s">
        <v>729</v>
      </c>
      <c r="D127" t="s">
        <v>583</v>
      </c>
      <c r="E127" t="s">
        <v>730</v>
      </c>
      <c r="F127" t="s">
        <v>731</v>
      </c>
      <c r="G127" t="s">
        <v>109</v>
      </c>
      <c r="H127" s="65">
        <v>1065</v>
      </c>
      <c r="I127" s="65">
        <v>15930</v>
      </c>
      <c r="J127" s="65">
        <v>0</v>
      </c>
      <c r="K127" s="65">
        <v>669.13431345000004</v>
      </c>
      <c r="L127" s="66">
        <v>0</v>
      </c>
      <c r="M127" s="66">
        <v>9.5999999999999992E-3</v>
      </c>
      <c r="N127" s="66">
        <v>3.0000000000000001E-3</v>
      </c>
    </row>
    <row r="128" spans="1:14">
      <c r="A128" t="s">
        <v>732</v>
      </c>
      <c r="B128" t="s">
        <v>733</v>
      </c>
      <c r="C128" t="s">
        <v>671</v>
      </c>
      <c r="D128" t="s">
        <v>583</v>
      </c>
      <c r="E128" t="s">
        <v>734</v>
      </c>
      <c r="F128" t="s">
        <v>731</v>
      </c>
      <c r="G128" t="s">
        <v>105</v>
      </c>
      <c r="H128" s="65">
        <v>2300</v>
      </c>
      <c r="I128" s="65">
        <v>10904</v>
      </c>
      <c r="J128" s="65">
        <v>2.0351400000000002</v>
      </c>
      <c r="K128" s="65">
        <v>808.33141999999998</v>
      </c>
      <c r="L128" s="66">
        <v>0</v>
      </c>
      <c r="M128" s="66">
        <v>1.1599999999999999E-2</v>
      </c>
      <c r="N128" s="66">
        <v>3.5999999999999999E-3</v>
      </c>
    </row>
    <row r="129" spans="1:14">
      <c r="A129" t="s">
        <v>735</v>
      </c>
      <c r="B129" t="s">
        <v>736</v>
      </c>
      <c r="C129" t="s">
        <v>671</v>
      </c>
      <c r="D129" t="s">
        <v>583</v>
      </c>
      <c r="E129" t="s">
        <v>737</v>
      </c>
      <c r="F129" t="s">
        <v>738</v>
      </c>
      <c r="G129" t="s">
        <v>105</v>
      </c>
      <c r="H129" s="65">
        <v>800</v>
      </c>
      <c r="I129" s="65">
        <v>35539</v>
      </c>
      <c r="J129" s="65">
        <v>0</v>
      </c>
      <c r="K129" s="65">
        <v>914.06308000000001</v>
      </c>
      <c r="L129" s="66">
        <v>0</v>
      </c>
      <c r="M129" s="66">
        <v>1.3100000000000001E-2</v>
      </c>
      <c r="N129" s="66">
        <v>4.0000000000000001E-3</v>
      </c>
    </row>
    <row r="130" spans="1:14">
      <c r="A130" t="s">
        <v>739</v>
      </c>
      <c r="B130" t="s">
        <v>740</v>
      </c>
      <c r="C130" t="s">
        <v>122</v>
      </c>
      <c r="D130" t="s">
        <v>583</v>
      </c>
      <c r="E130" t="s">
        <v>741</v>
      </c>
      <c r="F130" t="s">
        <v>742</v>
      </c>
      <c r="G130" t="s">
        <v>109</v>
      </c>
      <c r="H130" s="65">
        <v>4000</v>
      </c>
      <c r="I130" s="65">
        <v>827.6</v>
      </c>
      <c r="J130" s="65">
        <v>0</v>
      </c>
      <c r="K130" s="65">
        <v>130.5654864</v>
      </c>
      <c r="L130" s="66">
        <v>0</v>
      </c>
      <c r="M130" s="66">
        <v>1.9E-3</v>
      </c>
      <c r="N130" s="66">
        <v>5.9999999999999995E-4</v>
      </c>
    </row>
    <row r="131" spans="1:14">
      <c r="A131" s="80" t="s">
        <v>228</v>
      </c>
      <c r="D131" s="14"/>
      <c r="E131" s="14"/>
      <c r="F131" s="14"/>
    </row>
    <row r="132" spans="1:14">
      <c r="A132" s="80" t="s">
        <v>268</v>
      </c>
      <c r="D132" s="14"/>
      <c r="E132" s="14"/>
      <c r="F132" s="14"/>
    </row>
    <row r="133" spans="1:14">
      <c r="A133" s="80" t="s">
        <v>269</v>
      </c>
      <c r="D133" s="14"/>
      <c r="E133" s="14"/>
      <c r="F133" s="14"/>
    </row>
    <row r="134" spans="1:14">
      <c r="A134" s="80" t="s">
        <v>270</v>
      </c>
      <c r="D134" s="14"/>
      <c r="E134" s="14"/>
      <c r="F134" s="14"/>
    </row>
    <row r="135" spans="1:14">
      <c r="A135" s="80" t="s">
        <v>271</v>
      </c>
      <c r="D135" s="14"/>
      <c r="E135" s="14"/>
      <c r="F135" s="14"/>
    </row>
    <row r="136" spans="1:14" hidden="1">
      <c r="D136" s="14"/>
      <c r="E136" s="14"/>
      <c r="F136" s="14"/>
    </row>
    <row r="137" spans="1:14" hidden="1">
      <c r="D137" s="14"/>
      <c r="E137" s="14"/>
      <c r="F137" s="14"/>
    </row>
    <row r="138" spans="1:14" hidden="1">
      <c r="D138" s="14"/>
      <c r="E138" s="14"/>
      <c r="F138" s="14"/>
    </row>
    <row r="139" spans="1:14" hidden="1">
      <c r="D139" s="14"/>
      <c r="E139" s="14"/>
      <c r="F139" s="14"/>
    </row>
    <row r="140" spans="1:14" hidden="1">
      <c r="D140" s="14"/>
      <c r="E140" s="14"/>
      <c r="F140" s="14"/>
    </row>
    <row r="141" spans="1:14" hidden="1">
      <c r="D141" s="14"/>
      <c r="E141" s="14"/>
      <c r="F141" s="14"/>
    </row>
    <row r="142" spans="1:14" hidden="1">
      <c r="D142" s="14"/>
      <c r="E142" s="14"/>
      <c r="F142" s="14"/>
    </row>
    <row r="143" spans="1:14" hidden="1">
      <c r="D143" s="14"/>
      <c r="E143" s="14"/>
      <c r="F143" s="14"/>
    </row>
    <row r="144" spans="1:14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A248" s="14"/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6"/>
      <c r="D250" s="14"/>
      <c r="E250" s="14"/>
      <c r="F250" s="14"/>
    </row>
    <row r="251" spans="1:6" hidden="1"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A269" s="14"/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6"/>
      <c r="D271" s="14"/>
      <c r="E271" s="14"/>
      <c r="F271" s="14"/>
    </row>
    <row r="272" spans="1:6" hidden="1"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1:6" hidden="1">
      <c r="D321" s="14"/>
      <c r="E321" s="14"/>
      <c r="F321" s="14"/>
    </row>
    <row r="322" spans="1:6" hidden="1">
      <c r="D322" s="14"/>
      <c r="E322" s="14"/>
      <c r="F322" s="14"/>
    </row>
    <row r="323" spans="1:6" hidden="1">
      <c r="D323" s="14"/>
      <c r="E323" s="14"/>
      <c r="F323" s="14"/>
    </row>
    <row r="324" spans="1:6" hidden="1">
      <c r="D324" s="14"/>
      <c r="E324" s="14"/>
      <c r="F324" s="14"/>
    </row>
    <row r="325" spans="1:6" hidden="1">
      <c r="D325" s="14"/>
      <c r="E325" s="14"/>
      <c r="F325" s="14"/>
    </row>
    <row r="326" spans="1:6" hidden="1">
      <c r="D326" s="14"/>
      <c r="E326" s="14"/>
      <c r="F326" s="14"/>
    </row>
    <row r="327" spans="1:6" hidden="1">
      <c r="D327" s="14"/>
      <c r="E327" s="14"/>
      <c r="F327" s="14"/>
    </row>
    <row r="328" spans="1:6" hidden="1">
      <c r="D328" s="14"/>
      <c r="E328" s="14"/>
      <c r="F328" s="14"/>
    </row>
    <row r="329" spans="1:6" hidden="1">
      <c r="D329" s="14"/>
      <c r="E329" s="14"/>
      <c r="F329" s="14"/>
    </row>
    <row r="330" spans="1:6" hidden="1">
      <c r="D330" s="14"/>
      <c r="E330" s="14"/>
      <c r="F330" s="14"/>
    </row>
    <row r="331" spans="1:6" hidden="1">
      <c r="D331" s="14"/>
      <c r="E331" s="14"/>
      <c r="F331" s="14"/>
    </row>
    <row r="332" spans="1:6" hidden="1">
      <c r="D332" s="14"/>
      <c r="E332" s="14"/>
      <c r="F332" s="14"/>
    </row>
    <row r="333" spans="1:6" hidden="1">
      <c r="D333" s="14"/>
      <c r="E333" s="14"/>
      <c r="F333" s="14"/>
    </row>
    <row r="334" spans="1:6" hidden="1">
      <c r="D334" s="14"/>
      <c r="E334" s="14"/>
      <c r="F334" s="14"/>
    </row>
    <row r="335" spans="1:6" hidden="1">
      <c r="D335" s="14"/>
      <c r="E335" s="14"/>
      <c r="F335" s="14"/>
    </row>
    <row r="336" spans="1:6" hidden="1">
      <c r="A336" s="14"/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6"/>
    </row>
    <row r="339" spans="1:6" hidden="1"/>
  </sheetData>
  <dataValidations count="4">
    <dataValidation allowBlank="1" showInputMessage="1" showErrorMessage="1" sqref="J8"/>
    <dataValidation type="list" allowBlank="1" showInputMessage="1" showErrorMessage="1" sqref="F11:F338">
      <formula1>$BG$5:$BG$10</formula1>
    </dataValidation>
    <dataValidation type="list" allowBlank="1" showInputMessage="1" showErrorMessage="1" sqref="G11:G332">
      <formula1>$BI$5:$BI$10</formula1>
    </dataValidation>
    <dataValidation type="list" allowBlank="1" showInputMessage="1" showErrorMessage="1" sqref="D11:D332">
      <formula1>$BE$5:$BE$10</formula1>
    </dataValidation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N22" sqref="N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 customWidth="1"/>
    <col min="15" max="15" width="6.7109375" style="14" hidden="1" customWidth="1"/>
    <col min="16" max="16" width="7.7109375" style="14" hidden="1" customWidth="1"/>
    <col min="17" max="17" width="7.140625" style="14" hidden="1" customWidth="1"/>
    <col min="18" max="18" width="6" style="14" hidden="1" customWidth="1"/>
    <col min="19" max="19" width="7.85546875" style="14" hidden="1" customWidth="1"/>
    <col min="20" max="20" width="8.140625" style="14" hidden="1" customWidth="1"/>
    <col min="21" max="21" width="6.28515625" style="14" hidden="1" customWidth="1"/>
    <col min="22" max="22" width="8" style="14" hidden="1" customWidth="1"/>
    <col min="23" max="23" width="8.7109375" style="14" hidden="1" customWidth="1"/>
    <col min="24" max="24" width="10" style="14" hidden="1" customWidth="1"/>
    <col min="25" max="25" width="9.5703125" style="14" hidden="1" customWidth="1"/>
    <col min="26" max="26" width="6.140625" style="14" hidden="1" customWidth="1"/>
    <col min="27" max="28" width="5.7109375" style="14" hidden="1" customWidth="1"/>
    <col min="29" max="29" width="6.85546875" style="14" hidden="1" customWidth="1"/>
    <col min="30" max="30" width="6.42578125" style="14" hidden="1" customWidth="1"/>
    <col min="31" max="31" width="6.7109375" style="14" hidden="1" customWidth="1"/>
    <col min="32" max="32" width="7.28515625" style="14" hidden="1" customWidth="1"/>
    <col min="33" max="44" width="5.7109375" style="14" hidden="1" customWidth="1"/>
    <col min="45" max="45" width="9.140625" style="14" hidden="1" customWidth="1"/>
    <col min="46" max="63" width="0" style="14" hidden="1" customWidth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</row>
    <row r="5" spans="1:62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6"/>
      <c r="BJ5" s="16"/>
    </row>
    <row r="6" spans="1:62" ht="26.25" customHeight="1">
      <c r="A6" s="94" t="s">
        <v>193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88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63">
        <v>0</v>
      </c>
      <c r="K10" s="7"/>
      <c r="L10" s="64">
        <v>0</v>
      </c>
      <c r="M10" s="64">
        <v>0</v>
      </c>
      <c r="N10" s="30"/>
      <c r="BG10" s="14"/>
      <c r="BH10" s="16"/>
      <c r="BJ10" s="14"/>
    </row>
    <row r="11" spans="1:62">
      <c r="A11" s="67" t="s">
        <v>200</v>
      </c>
      <c r="C11" s="14"/>
      <c r="D11" s="14"/>
      <c r="E11" s="14"/>
      <c r="F11" s="14"/>
      <c r="G11" s="69">
        <v>0</v>
      </c>
      <c r="I11" s="69">
        <v>0</v>
      </c>
      <c r="J11" s="69">
        <v>0</v>
      </c>
      <c r="L11" s="68">
        <v>0</v>
      </c>
      <c r="M11" s="68">
        <v>0</v>
      </c>
    </row>
    <row r="12" spans="1:62">
      <c r="A12" s="67" t="s">
        <v>743</v>
      </c>
      <c r="C12" s="14"/>
      <c r="D12" s="14"/>
      <c r="E12" s="14"/>
      <c r="F12" s="14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t="s">
        <v>221</v>
      </c>
      <c r="B13" t="s">
        <v>221</v>
      </c>
      <c r="C13" s="14"/>
      <c r="D13" s="14"/>
      <c r="E13" t="s">
        <v>221</v>
      </c>
      <c r="F13" t="s">
        <v>221</v>
      </c>
      <c r="G13" s="65">
        <v>0</v>
      </c>
      <c r="H13" s="65">
        <v>0</v>
      </c>
      <c r="J13" s="65">
        <v>0</v>
      </c>
      <c r="K13" s="66">
        <v>0</v>
      </c>
      <c r="L13" s="66">
        <v>0</v>
      </c>
      <c r="M13" s="66">
        <v>0</v>
      </c>
    </row>
    <row r="14" spans="1:62">
      <c r="A14" s="67" t="s">
        <v>744</v>
      </c>
      <c r="C14" s="14"/>
      <c r="D14" s="14"/>
      <c r="E14" s="14"/>
      <c r="F14" s="14"/>
      <c r="G14" s="69">
        <v>0</v>
      </c>
      <c r="I14" s="69">
        <v>0</v>
      </c>
      <c r="J14" s="69">
        <v>0</v>
      </c>
      <c r="L14" s="68">
        <v>0</v>
      </c>
      <c r="M14" s="68">
        <v>0</v>
      </c>
    </row>
    <row r="15" spans="1:62">
      <c r="A15" t="s">
        <v>221</v>
      </c>
      <c r="B15" t="s">
        <v>221</v>
      </c>
      <c r="C15" s="14"/>
      <c r="D15" s="14"/>
      <c r="E15" t="s">
        <v>221</v>
      </c>
      <c r="F15" t="s">
        <v>221</v>
      </c>
      <c r="G15" s="65">
        <v>0</v>
      </c>
      <c r="H15" s="65">
        <v>0</v>
      </c>
      <c r="J15" s="65">
        <v>0</v>
      </c>
      <c r="K15" s="66">
        <v>0</v>
      </c>
      <c r="L15" s="66">
        <v>0</v>
      </c>
      <c r="M15" s="66">
        <v>0</v>
      </c>
    </row>
    <row r="16" spans="1:62">
      <c r="A16" s="67" t="s">
        <v>745</v>
      </c>
      <c r="C16" s="14"/>
      <c r="D16" s="14"/>
      <c r="E16" s="14"/>
      <c r="F16" s="14"/>
      <c r="G16" s="69">
        <v>0</v>
      </c>
      <c r="I16" s="69">
        <v>0</v>
      </c>
      <c r="J16" s="69">
        <v>0</v>
      </c>
      <c r="L16" s="68">
        <v>0</v>
      </c>
      <c r="M16" s="68">
        <v>0</v>
      </c>
    </row>
    <row r="17" spans="1:13">
      <c r="A17" t="s">
        <v>221</v>
      </c>
      <c r="B17" t="s">
        <v>221</v>
      </c>
      <c r="C17" s="14"/>
      <c r="D17" s="14"/>
      <c r="E17" t="s">
        <v>221</v>
      </c>
      <c r="F17" t="s">
        <v>221</v>
      </c>
      <c r="G17" s="65">
        <v>0</v>
      </c>
      <c r="H17" s="65">
        <v>0</v>
      </c>
      <c r="J17" s="65">
        <v>0</v>
      </c>
      <c r="K17" s="66">
        <v>0</v>
      </c>
      <c r="L17" s="66">
        <v>0</v>
      </c>
      <c r="M17" s="66">
        <v>0</v>
      </c>
    </row>
    <row r="18" spans="1:13">
      <c r="A18" s="67" t="s">
        <v>746</v>
      </c>
      <c r="C18" s="14"/>
      <c r="D18" s="14"/>
      <c r="E18" s="14"/>
      <c r="F18" s="14"/>
      <c r="G18" s="69">
        <v>0</v>
      </c>
      <c r="I18" s="69">
        <v>0</v>
      </c>
      <c r="J18" s="69">
        <v>0</v>
      </c>
      <c r="L18" s="68">
        <v>0</v>
      </c>
      <c r="M18" s="68">
        <v>0</v>
      </c>
    </row>
    <row r="19" spans="1:13">
      <c r="A19" t="s">
        <v>221</v>
      </c>
      <c r="B19" t="s">
        <v>221</v>
      </c>
      <c r="C19" s="14"/>
      <c r="D19" s="14"/>
      <c r="E19" t="s">
        <v>221</v>
      </c>
      <c r="F19" t="s">
        <v>221</v>
      </c>
      <c r="G19" s="65">
        <v>0</v>
      </c>
      <c r="H19" s="65">
        <v>0</v>
      </c>
      <c r="J19" s="65">
        <v>0</v>
      </c>
      <c r="K19" s="66">
        <v>0</v>
      </c>
      <c r="L19" s="66">
        <v>0</v>
      </c>
      <c r="M19" s="66">
        <v>0</v>
      </c>
    </row>
    <row r="20" spans="1:13">
      <c r="A20" s="67" t="s">
        <v>388</v>
      </c>
      <c r="C20" s="14"/>
      <c r="D20" s="14"/>
      <c r="E20" s="14"/>
      <c r="F20" s="14"/>
      <c r="G20" s="69">
        <v>0</v>
      </c>
      <c r="I20" s="69">
        <v>0</v>
      </c>
      <c r="J20" s="69">
        <v>0</v>
      </c>
      <c r="L20" s="68">
        <v>0</v>
      </c>
      <c r="M20" s="68">
        <v>0</v>
      </c>
    </row>
    <row r="21" spans="1:13">
      <c r="A21" t="s">
        <v>221</v>
      </c>
      <c r="B21" t="s">
        <v>221</v>
      </c>
      <c r="C21" s="14"/>
      <c r="D21" s="14"/>
      <c r="E21" t="s">
        <v>221</v>
      </c>
      <c r="F21" t="s">
        <v>221</v>
      </c>
      <c r="G21" s="65">
        <v>0</v>
      </c>
      <c r="H21" s="65">
        <v>0</v>
      </c>
      <c r="J21" s="65">
        <v>0</v>
      </c>
      <c r="K21" s="66">
        <v>0</v>
      </c>
      <c r="L21" s="66">
        <v>0</v>
      </c>
      <c r="M21" s="66">
        <v>0</v>
      </c>
    </row>
    <row r="22" spans="1:13">
      <c r="A22" s="67" t="s">
        <v>747</v>
      </c>
      <c r="C22" s="14"/>
      <c r="D22" s="14"/>
      <c r="E22" s="14"/>
      <c r="F22" s="14"/>
      <c r="G22" s="69">
        <v>0</v>
      </c>
      <c r="I22" s="69">
        <v>0</v>
      </c>
      <c r="J22" s="69">
        <v>0</v>
      </c>
      <c r="L22" s="68">
        <v>0</v>
      </c>
      <c r="M22" s="68">
        <v>0</v>
      </c>
    </row>
    <row r="23" spans="1:13">
      <c r="A23" t="s">
        <v>221</v>
      </c>
      <c r="B23" t="s">
        <v>221</v>
      </c>
      <c r="C23" s="14"/>
      <c r="D23" s="14"/>
      <c r="E23" t="s">
        <v>221</v>
      </c>
      <c r="F23" t="s">
        <v>221</v>
      </c>
      <c r="G23" s="65">
        <v>0</v>
      </c>
      <c r="H23" s="65">
        <v>0</v>
      </c>
      <c r="J23" s="65">
        <v>0</v>
      </c>
      <c r="K23" s="66">
        <v>0</v>
      </c>
      <c r="L23" s="66">
        <v>0</v>
      </c>
      <c r="M23" s="66">
        <v>0</v>
      </c>
    </row>
    <row r="24" spans="1:13">
      <c r="A24" s="67" t="s">
        <v>226</v>
      </c>
      <c r="C24" s="14"/>
      <c r="D24" s="14"/>
      <c r="E24" s="14"/>
      <c r="F24" s="14"/>
      <c r="G24" s="69">
        <v>0</v>
      </c>
      <c r="I24" s="69">
        <v>0</v>
      </c>
      <c r="J24" s="69">
        <v>0</v>
      </c>
      <c r="L24" s="68">
        <v>0</v>
      </c>
      <c r="M24" s="68">
        <v>0</v>
      </c>
    </row>
    <row r="25" spans="1:13">
      <c r="A25" s="67" t="s">
        <v>748</v>
      </c>
      <c r="C25" s="14"/>
      <c r="D25" s="14"/>
      <c r="E25" s="14"/>
      <c r="F25" s="14"/>
      <c r="G25" s="69">
        <v>0</v>
      </c>
      <c r="I25" s="69">
        <v>0</v>
      </c>
      <c r="J25" s="69">
        <v>0</v>
      </c>
      <c r="L25" s="68">
        <v>0</v>
      </c>
      <c r="M25" s="68">
        <v>0</v>
      </c>
    </row>
    <row r="26" spans="1:13">
      <c r="A26" t="s">
        <v>221</v>
      </c>
      <c r="B26" t="s">
        <v>221</v>
      </c>
      <c r="C26" s="14"/>
      <c r="D26" s="14"/>
      <c r="E26" t="s">
        <v>221</v>
      </c>
      <c r="F26" t="s">
        <v>221</v>
      </c>
      <c r="G26" s="65">
        <v>0</v>
      </c>
      <c r="H26" s="65">
        <v>0</v>
      </c>
      <c r="J26" s="65">
        <v>0</v>
      </c>
      <c r="K26" s="66">
        <v>0</v>
      </c>
      <c r="L26" s="66">
        <v>0</v>
      </c>
      <c r="M26" s="66">
        <v>0</v>
      </c>
    </row>
    <row r="27" spans="1:13">
      <c r="A27" s="67" t="s">
        <v>749</v>
      </c>
      <c r="C27" s="14"/>
      <c r="D27" s="14"/>
      <c r="E27" s="14"/>
      <c r="F27" s="14"/>
      <c r="G27" s="69">
        <v>0</v>
      </c>
      <c r="I27" s="69">
        <v>0</v>
      </c>
      <c r="J27" s="69">
        <v>0</v>
      </c>
      <c r="L27" s="68">
        <v>0</v>
      </c>
      <c r="M27" s="68">
        <v>0</v>
      </c>
    </row>
    <row r="28" spans="1:13">
      <c r="A28" t="s">
        <v>221</v>
      </c>
      <c r="B28" t="s">
        <v>221</v>
      </c>
      <c r="C28" s="14"/>
      <c r="D28" s="14"/>
      <c r="E28" t="s">
        <v>221</v>
      </c>
      <c r="F28" t="s">
        <v>221</v>
      </c>
      <c r="G28" s="65">
        <v>0</v>
      </c>
      <c r="H28" s="65">
        <v>0</v>
      </c>
      <c r="J28" s="65">
        <v>0</v>
      </c>
      <c r="K28" s="66">
        <v>0</v>
      </c>
      <c r="L28" s="66">
        <v>0</v>
      </c>
      <c r="M28" s="66">
        <v>0</v>
      </c>
    </row>
    <row r="29" spans="1:13">
      <c r="A29" s="67" t="s">
        <v>388</v>
      </c>
      <c r="C29" s="14"/>
      <c r="D29" s="14"/>
      <c r="E29" s="14"/>
      <c r="F29" s="14"/>
      <c r="G29" s="69">
        <v>0</v>
      </c>
      <c r="I29" s="69">
        <v>0</v>
      </c>
      <c r="J29" s="69">
        <v>0</v>
      </c>
      <c r="L29" s="68">
        <v>0</v>
      </c>
      <c r="M29" s="68">
        <v>0</v>
      </c>
    </row>
    <row r="30" spans="1:13">
      <c r="A30" t="s">
        <v>221</v>
      </c>
      <c r="B30" t="s">
        <v>221</v>
      </c>
      <c r="C30" s="14"/>
      <c r="D30" s="14"/>
      <c r="E30" t="s">
        <v>221</v>
      </c>
      <c r="F30" t="s">
        <v>221</v>
      </c>
      <c r="G30" s="65">
        <v>0</v>
      </c>
      <c r="H30" s="65">
        <v>0</v>
      </c>
      <c r="J30" s="65">
        <v>0</v>
      </c>
      <c r="K30" s="66">
        <v>0</v>
      </c>
      <c r="L30" s="66">
        <v>0</v>
      </c>
      <c r="M30" s="66">
        <v>0</v>
      </c>
    </row>
    <row r="31" spans="1:13">
      <c r="A31" s="67" t="s">
        <v>747</v>
      </c>
      <c r="C31" s="14"/>
      <c r="D31" s="14"/>
      <c r="E31" s="14"/>
      <c r="F31" s="14"/>
      <c r="G31" s="69">
        <v>0</v>
      </c>
      <c r="I31" s="69">
        <v>0</v>
      </c>
      <c r="J31" s="69">
        <v>0</v>
      </c>
      <c r="L31" s="68">
        <v>0</v>
      </c>
      <c r="M31" s="68">
        <v>0</v>
      </c>
    </row>
    <row r="32" spans="1:13">
      <c r="A32" t="s">
        <v>221</v>
      </c>
      <c r="B32" t="s">
        <v>221</v>
      </c>
      <c r="C32" s="14"/>
      <c r="D32" s="14"/>
      <c r="E32" t="s">
        <v>221</v>
      </c>
      <c r="F32" t="s">
        <v>221</v>
      </c>
      <c r="G32" s="65">
        <v>0</v>
      </c>
      <c r="H32" s="65">
        <v>0</v>
      </c>
      <c r="J32" s="65">
        <v>0</v>
      </c>
      <c r="K32" s="66">
        <v>0</v>
      </c>
      <c r="L32" s="66">
        <v>0</v>
      </c>
      <c r="M32" s="66">
        <v>0</v>
      </c>
    </row>
    <row r="33" spans="1:6">
      <c r="A33" s="80" t="s">
        <v>228</v>
      </c>
      <c r="C33" s="14"/>
      <c r="D33" s="14"/>
      <c r="E33" s="14"/>
      <c r="F33" s="14"/>
    </row>
    <row r="34" spans="1:6">
      <c r="A34" s="80" t="s">
        <v>268</v>
      </c>
      <c r="C34" s="14"/>
      <c r="D34" s="14"/>
      <c r="E34" s="14"/>
      <c r="F34" s="14"/>
    </row>
    <row r="35" spans="1:6">
      <c r="A35" s="80" t="s">
        <v>269</v>
      </c>
      <c r="C35" s="14"/>
      <c r="D35" s="14"/>
      <c r="E35" s="14"/>
      <c r="F35" s="14"/>
    </row>
    <row r="36" spans="1:6">
      <c r="A36" s="80" t="s">
        <v>270</v>
      </c>
      <c r="C36" s="14"/>
      <c r="D36" s="14"/>
      <c r="E36" s="14"/>
      <c r="F36" s="14"/>
    </row>
    <row r="37" spans="1:6">
      <c r="A37" s="80" t="s">
        <v>271</v>
      </c>
      <c r="C37" s="14"/>
      <c r="D37" s="14"/>
      <c r="E37" s="14"/>
      <c r="F37" s="14"/>
    </row>
    <row r="38" spans="1:6" hidden="1">
      <c r="C38" s="14"/>
      <c r="D38" s="14"/>
      <c r="E38" s="14"/>
      <c r="F38" s="14"/>
    </row>
    <row r="39" spans="1:6" hidden="1">
      <c r="C39" s="14"/>
      <c r="D39" s="14"/>
      <c r="E39" s="14"/>
      <c r="F39" s="14"/>
    </row>
    <row r="40" spans="1:6" hidden="1">
      <c r="C40" s="14"/>
      <c r="D40" s="14"/>
      <c r="E40" s="14"/>
      <c r="F40" s="14"/>
    </row>
    <row r="41" spans="1:6" hidden="1">
      <c r="C41" s="14"/>
      <c r="D41" s="14"/>
      <c r="E41" s="14"/>
      <c r="F41" s="14"/>
    </row>
    <row r="42" spans="1:6" hidden="1">
      <c r="C42" s="14"/>
      <c r="D42" s="14"/>
      <c r="E42" s="14"/>
      <c r="F42" s="14"/>
    </row>
    <row r="43" spans="1:6" hidden="1">
      <c r="C43" s="14"/>
      <c r="D43" s="14"/>
      <c r="E43" s="14"/>
      <c r="F43" s="14"/>
    </row>
    <row r="44" spans="1:6" hidden="1">
      <c r="C44" s="14"/>
      <c r="D44" s="14"/>
      <c r="E44" s="14"/>
      <c r="F44" s="14"/>
    </row>
    <row r="45" spans="1:6" hidden="1">
      <c r="C45" s="14"/>
      <c r="D45" s="14"/>
      <c r="E45" s="14"/>
      <c r="F45" s="14"/>
    </row>
    <row r="46" spans="1:6" hidden="1">
      <c r="C46" s="14"/>
      <c r="D46" s="14"/>
      <c r="E46" s="14"/>
      <c r="F46" s="14"/>
    </row>
    <row r="47" spans="1:6" hidden="1">
      <c r="C47" s="14"/>
      <c r="D47" s="14"/>
      <c r="E47" s="14"/>
      <c r="F47" s="14"/>
    </row>
    <row r="48" spans="1:6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6"/>
    </row>
    <row r="6" spans="1:64" ht="26.25" customHeight="1">
      <c r="A6" s="94" t="s">
        <v>92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97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6764300</v>
      </c>
      <c r="J10" s="7"/>
      <c r="K10" s="63">
        <v>10914.601463000001</v>
      </c>
      <c r="L10" s="7"/>
      <c r="M10" s="64">
        <v>1</v>
      </c>
      <c r="N10" s="64">
        <v>4.8300000000000003E-2</v>
      </c>
      <c r="O10" s="30"/>
      <c r="BF10" s="14"/>
      <c r="BG10" s="16"/>
      <c r="BH10" s="14"/>
      <c r="BL10" s="14"/>
    </row>
    <row r="11" spans="1:64">
      <c r="A11" s="67" t="s">
        <v>200</v>
      </c>
      <c r="B11" s="14"/>
      <c r="C11" s="14"/>
      <c r="D11" s="14"/>
      <c r="I11" s="69">
        <v>6764300</v>
      </c>
      <c r="K11" s="69">
        <v>10914.601463000001</v>
      </c>
      <c r="M11" s="68">
        <v>1</v>
      </c>
      <c r="N11" s="68">
        <v>4.8300000000000003E-2</v>
      </c>
    </row>
    <row r="12" spans="1:64">
      <c r="A12" s="67" t="s">
        <v>750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221</v>
      </c>
      <c r="B13" t="s">
        <v>221</v>
      </c>
      <c r="C13" s="14"/>
      <c r="D13" s="14"/>
      <c r="E13" t="s">
        <v>221</v>
      </c>
      <c r="F13" t="s">
        <v>221</v>
      </c>
      <c r="H13" t="s">
        <v>221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751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221</v>
      </c>
      <c r="B15" t="s">
        <v>221</v>
      </c>
      <c r="C15" s="14"/>
      <c r="D15" s="14"/>
      <c r="E15" t="s">
        <v>221</v>
      </c>
      <c r="F15" t="s">
        <v>221</v>
      </c>
      <c r="H15" t="s">
        <v>221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6764300</v>
      </c>
      <c r="K16" s="69">
        <v>10914.601463000001</v>
      </c>
      <c r="M16" s="68">
        <v>1</v>
      </c>
      <c r="N16" s="68">
        <v>4.8300000000000003E-2</v>
      </c>
    </row>
    <row r="17" spans="1:14">
      <c r="A17" t="s">
        <v>752</v>
      </c>
      <c r="B17" t="s">
        <v>753</v>
      </c>
      <c r="C17" t="s">
        <v>99</v>
      </c>
      <c r="D17" t="s">
        <v>754</v>
      </c>
      <c r="E17" t="s">
        <v>755</v>
      </c>
      <c r="F17" t="s">
        <v>299</v>
      </c>
      <c r="G17" t="s">
        <v>206</v>
      </c>
      <c r="H17" t="s">
        <v>101</v>
      </c>
      <c r="I17" s="65">
        <v>2354810</v>
      </c>
      <c r="J17" s="65">
        <v>158.38</v>
      </c>
      <c r="K17" s="65">
        <v>3729.5480779999998</v>
      </c>
      <c r="L17" s="66">
        <v>0</v>
      </c>
      <c r="M17" s="66">
        <v>0.3417</v>
      </c>
      <c r="N17" s="66">
        <v>1.6500000000000001E-2</v>
      </c>
    </row>
    <row r="18" spans="1:14">
      <c r="A18" t="s">
        <v>756</v>
      </c>
      <c r="B18" t="s">
        <v>757</v>
      </c>
      <c r="C18" t="s">
        <v>99</v>
      </c>
      <c r="D18" t="s">
        <v>754</v>
      </c>
      <c r="E18" t="s">
        <v>755</v>
      </c>
      <c r="F18" t="s">
        <v>310</v>
      </c>
      <c r="G18" t="s">
        <v>206</v>
      </c>
      <c r="H18" t="s">
        <v>101</v>
      </c>
      <c r="I18" s="65">
        <v>1598490</v>
      </c>
      <c r="J18" s="65">
        <v>182.65</v>
      </c>
      <c r="K18" s="65">
        <v>2919.6419850000002</v>
      </c>
      <c r="L18" s="66">
        <v>0</v>
      </c>
      <c r="M18" s="66">
        <v>0.26750000000000002</v>
      </c>
      <c r="N18" s="66">
        <v>1.29E-2</v>
      </c>
    </row>
    <row r="19" spans="1:14">
      <c r="A19" t="s">
        <v>758</v>
      </c>
      <c r="B19" t="s">
        <v>759</v>
      </c>
      <c r="C19" t="s">
        <v>99</v>
      </c>
      <c r="D19" t="s">
        <v>754</v>
      </c>
      <c r="E19" t="s">
        <v>755</v>
      </c>
      <c r="F19" t="s">
        <v>221</v>
      </c>
      <c r="G19" t="s">
        <v>377</v>
      </c>
      <c r="H19" t="s">
        <v>101</v>
      </c>
      <c r="I19" s="65">
        <v>2811000</v>
      </c>
      <c r="J19" s="65">
        <v>151.74</v>
      </c>
      <c r="K19" s="65">
        <v>4265.4114</v>
      </c>
      <c r="L19" s="66">
        <v>0</v>
      </c>
      <c r="M19" s="66">
        <v>0.39079999999999998</v>
      </c>
      <c r="N19" s="66">
        <v>1.89E-2</v>
      </c>
    </row>
    <row r="20" spans="1:14">
      <c r="A20" s="67" t="s">
        <v>388</v>
      </c>
      <c r="B20" s="14"/>
      <c r="C20" s="14"/>
      <c r="D20" s="14"/>
      <c r="I20" s="69">
        <v>0</v>
      </c>
      <c r="K20" s="69">
        <v>0</v>
      </c>
      <c r="M20" s="68">
        <v>0</v>
      </c>
      <c r="N20" s="68">
        <v>0</v>
      </c>
    </row>
    <row r="21" spans="1:14">
      <c r="A21" t="s">
        <v>221</v>
      </c>
      <c r="B21" t="s">
        <v>221</v>
      </c>
      <c r="C21" s="14"/>
      <c r="D21" s="14"/>
      <c r="E21" t="s">
        <v>221</v>
      </c>
      <c r="F21" t="s">
        <v>221</v>
      </c>
      <c r="H21" t="s">
        <v>221</v>
      </c>
      <c r="I21" s="65">
        <v>0</v>
      </c>
      <c r="J21" s="65">
        <v>0</v>
      </c>
      <c r="K21" s="65">
        <v>0</v>
      </c>
      <c r="L21" s="66">
        <v>0</v>
      </c>
      <c r="M21" s="66">
        <v>0</v>
      </c>
      <c r="N21" s="66">
        <v>0</v>
      </c>
    </row>
    <row r="22" spans="1:14">
      <c r="A22" s="67" t="s">
        <v>226</v>
      </c>
      <c r="B22" s="14"/>
      <c r="C22" s="14"/>
      <c r="D22" s="14"/>
      <c r="I22" s="69">
        <v>0</v>
      </c>
      <c r="K22" s="69">
        <v>0</v>
      </c>
      <c r="M22" s="68">
        <v>0</v>
      </c>
      <c r="N22" s="68">
        <v>0</v>
      </c>
    </row>
    <row r="23" spans="1:14">
      <c r="A23" s="67" t="s">
        <v>750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221</v>
      </c>
      <c r="B24" t="s">
        <v>221</v>
      </c>
      <c r="C24" s="14"/>
      <c r="D24" s="14"/>
      <c r="E24" t="s">
        <v>221</v>
      </c>
      <c r="F24" t="s">
        <v>221</v>
      </c>
      <c r="H24" t="s">
        <v>221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751</v>
      </c>
      <c r="B25" s="14"/>
      <c r="C25" s="14"/>
      <c r="D25" s="14"/>
      <c r="I25" s="69">
        <v>0</v>
      </c>
      <c r="K25" s="69">
        <v>0</v>
      </c>
      <c r="M25" s="68">
        <v>0</v>
      </c>
      <c r="N25" s="68">
        <v>0</v>
      </c>
    </row>
    <row r="26" spans="1:14">
      <c r="A26" t="s">
        <v>221</v>
      </c>
      <c r="B26" t="s">
        <v>221</v>
      </c>
      <c r="C26" s="14"/>
      <c r="D26" s="14"/>
      <c r="E26" t="s">
        <v>221</v>
      </c>
      <c r="F26" t="s">
        <v>221</v>
      </c>
      <c r="H26" t="s">
        <v>221</v>
      </c>
      <c r="I26" s="65">
        <v>0</v>
      </c>
      <c r="J26" s="65">
        <v>0</v>
      </c>
      <c r="K26" s="65">
        <v>0</v>
      </c>
      <c r="L26" s="66">
        <v>0</v>
      </c>
      <c r="M26" s="66">
        <v>0</v>
      </c>
      <c r="N26" s="66">
        <v>0</v>
      </c>
    </row>
    <row r="27" spans="1:14">
      <c r="A27" s="67" t="s">
        <v>91</v>
      </c>
      <c r="B27" s="14"/>
      <c r="C27" s="14"/>
      <c r="D27" s="14"/>
      <c r="I27" s="69">
        <v>0</v>
      </c>
      <c r="K27" s="69">
        <v>0</v>
      </c>
      <c r="M27" s="68">
        <v>0</v>
      </c>
      <c r="N27" s="68">
        <v>0</v>
      </c>
    </row>
    <row r="28" spans="1:14">
      <c r="A28" t="s">
        <v>221</v>
      </c>
      <c r="B28" t="s">
        <v>221</v>
      </c>
      <c r="C28" s="14"/>
      <c r="D28" s="14"/>
      <c r="E28" t="s">
        <v>221</v>
      </c>
      <c r="F28" t="s">
        <v>221</v>
      </c>
      <c r="H28" t="s">
        <v>221</v>
      </c>
      <c r="I28" s="65">
        <v>0</v>
      </c>
      <c r="J28" s="65">
        <v>0</v>
      </c>
      <c r="K28" s="65">
        <v>0</v>
      </c>
      <c r="L28" s="66">
        <v>0</v>
      </c>
      <c r="M28" s="66">
        <v>0</v>
      </c>
      <c r="N28" s="66">
        <v>0</v>
      </c>
    </row>
    <row r="29" spans="1:14">
      <c r="A29" s="67" t="s">
        <v>388</v>
      </c>
      <c r="B29" s="14"/>
      <c r="C29" s="14"/>
      <c r="D29" s="14"/>
      <c r="I29" s="69">
        <v>0</v>
      </c>
      <c r="K29" s="69">
        <v>0</v>
      </c>
      <c r="M29" s="68">
        <v>0</v>
      </c>
      <c r="N29" s="68">
        <v>0</v>
      </c>
    </row>
    <row r="30" spans="1:14">
      <c r="A30" t="s">
        <v>221</v>
      </c>
      <c r="B30" t="s">
        <v>221</v>
      </c>
      <c r="C30" s="14"/>
      <c r="D30" s="14"/>
      <c r="E30" t="s">
        <v>221</v>
      </c>
      <c r="F30" t="s">
        <v>221</v>
      </c>
      <c r="H30" t="s">
        <v>221</v>
      </c>
      <c r="I30" s="65">
        <v>0</v>
      </c>
      <c r="J30" s="65">
        <v>0</v>
      </c>
      <c r="K30" s="65">
        <v>0</v>
      </c>
      <c r="L30" s="66">
        <v>0</v>
      </c>
      <c r="M30" s="66">
        <v>0</v>
      </c>
      <c r="N30" s="66">
        <v>0</v>
      </c>
    </row>
    <row r="31" spans="1:14">
      <c r="A31" s="80" t="s">
        <v>228</v>
      </c>
      <c r="B31" s="14"/>
      <c r="C31" s="14"/>
      <c r="D31" s="14"/>
    </row>
    <row r="32" spans="1:14">
      <c r="A32" s="80" t="s">
        <v>268</v>
      </c>
      <c r="B32" s="14"/>
      <c r="C32" s="14"/>
      <c r="D32" s="14"/>
    </row>
    <row r="33" spans="1:4">
      <c r="A33" s="80" t="s">
        <v>269</v>
      </c>
      <c r="B33" s="14"/>
      <c r="C33" s="14"/>
      <c r="D33" s="14"/>
    </row>
    <row r="34" spans="1:4">
      <c r="A34" s="80" t="s">
        <v>270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 customWidth="1"/>
    <col min="13" max="13" width="7.140625" style="14" hidden="1" customWidth="1"/>
    <col min="14" max="14" width="6" style="14" hidden="1" customWidth="1"/>
    <col min="15" max="15" width="7.85546875" style="14" hidden="1" customWidth="1"/>
    <col min="16" max="16" width="8.140625" style="14" hidden="1" customWidth="1"/>
    <col min="17" max="17" width="6.28515625" style="14" hidden="1" customWidth="1"/>
    <col min="18" max="18" width="8" style="14" hidden="1" customWidth="1"/>
    <col min="19" max="19" width="8.7109375" style="14" hidden="1" customWidth="1"/>
    <col min="20" max="20" width="10" style="14" hidden="1" customWidth="1"/>
    <col min="21" max="21" width="9.5703125" style="14" hidden="1" customWidth="1"/>
    <col min="22" max="22" width="6.140625" style="14" hidden="1" customWidth="1"/>
    <col min="23" max="24" width="5.7109375" style="14" hidden="1" customWidth="1"/>
    <col min="25" max="25" width="6.85546875" style="14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9" ht="26.25" customHeight="1">
      <c r="A6" s="94" t="s">
        <v>94</v>
      </c>
      <c r="B6" s="95"/>
      <c r="C6" s="95"/>
      <c r="D6" s="95"/>
      <c r="E6" s="95"/>
      <c r="F6" s="95"/>
      <c r="G6" s="95"/>
      <c r="H6" s="95"/>
      <c r="I6" s="95"/>
      <c r="J6" s="95"/>
      <c r="K6" s="96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1205000</v>
      </c>
      <c r="G10" s="7"/>
      <c r="H10" s="63">
        <v>529.02</v>
      </c>
      <c r="I10" s="22"/>
      <c r="J10" s="64">
        <v>1</v>
      </c>
      <c r="K10" s="64">
        <v>2.3E-3</v>
      </c>
      <c r="BB10" s="14"/>
      <c r="BC10" s="16"/>
      <c r="BD10" s="14"/>
      <c r="BF10" s="14"/>
    </row>
    <row r="11" spans="1:59">
      <c r="A11" s="67" t="s">
        <v>200</v>
      </c>
      <c r="C11" s="14"/>
      <c r="D11" s="14"/>
      <c r="F11" s="69">
        <v>1205000</v>
      </c>
      <c r="H11" s="69">
        <v>529.02</v>
      </c>
      <c r="J11" s="68">
        <v>1</v>
      </c>
      <c r="K11" s="68">
        <v>2.3E-3</v>
      </c>
    </row>
    <row r="12" spans="1:59">
      <c r="A12" s="67" t="s">
        <v>760</v>
      </c>
      <c r="C12" s="14"/>
      <c r="D12" s="14"/>
      <c r="F12" s="69">
        <v>1205000</v>
      </c>
      <c r="H12" s="69">
        <v>529.02</v>
      </c>
      <c r="J12" s="68">
        <v>1</v>
      </c>
      <c r="K12" s="68">
        <v>2.3E-3</v>
      </c>
    </row>
    <row r="13" spans="1:59">
      <c r="A13" t="s">
        <v>761</v>
      </c>
      <c r="B13" t="s">
        <v>762</v>
      </c>
      <c r="C13" t="s">
        <v>99</v>
      </c>
      <c r="D13" t="s">
        <v>570</v>
      </c>
      <c r="E13" t="s">
        <v>101</v>
      </c>
      <c r="F13" s="65">
        <v>525000</v>
      </c>
      <c r="G13" s="65">
        <v>28.1</v>
      </c>
      <c r="H13" s="65">
        <v>147.52500000000001</v>
      </c>
      <c r="I13" s="66">
        <v>0.03</v>
      </c>
      <c r="J13" s="66">
        <v>0.27889999999999998</v>
      </c>
      <c r="K13" s="66">
        <v>6.9999999999999999E-4</v>
      </c>
    </row>
    <row r="14" spans="1:59">
      <c r="A14" t="s">
        <v>763</v>
      </c>
      <c r="B14" t="s">
        <v>764</v>
      </c>
      <c r="C14" t="s">
        <v>99</v>
      </c>
      <c r="D14" t="s">
        <v>570</v>
      </c>
      <c r="E14" t="s">
        <v>101</v>
      </c>
      <c r="F14" s="65">
        <v>535000</v>
      </c>
      <c r="G14" s="65">
        <v>30.1</v>
      </c>
      <c r="H14" s="65">
        <v>161.035</v>
      </c>
      <c r="I14" s="66">
        <v>3.0599999999999999E-2</v>
      </c>
      <c r="J14" s="66">
        <v>0.3044</v>
      </c>
      <c r="K14" s="66">
        <v>6.9999999999999999E-4</v>
      </c>
    </row>
    <row r="15" spans="1:59">
      <c r="A15" t="s">
        <v>765</v>
      </c>
      <c r="B15" t="s">
        <v>766</v>
      </c>
      <c r="C15" t="s">
        <v>99</v>
      </c>
      <c r="D15" t="s">
        <v>580</v>
      </c>
      <c r="E15" t="s">
        <v>101</v>
      </c>
      <c r="F15" s="65">
        <v>22500</v>
      </c>
      <c r="G15" s="65">
        <v>76</v>
      </c>
      <c r="H15" s="65">
        <v>17.100000000000001</v>
      </c>
      <c r="I15" s="66">
        <v>6.4999999999999997E-3</v>
      </c>
      <c r="J15" s="66">
        <v>3.2300000000000002E-2</v>
      </c>
      <c r="K15" s="66">
        <v>1E-4</v>
      </c>
    </row>
    <row r="16" spans="1:59">
      <c r="A16" t="s">
        <v>767</v>
      </c>
      <c r="B16" t="s">
        <v>768</v>
      </c>
      <c r="C16" t="s">
        <v>99</v>
      </c>
      <c r="D16" t="s">
        <v>580</v>
      </c>
      <c r="E16" t="s">
        <v>101</v>
      </c>
      <c r="F16" s="65">
        <v>22500</v>
      </c>
      <c r="G16" s="65">
        <v>165.6</v>
      </c>
      <c r="H16" s="65">
        <v>37.26</v>
      </c>
      <c r="I16" s="66">
        <v>6.4999999999999997E-3</v>
      </c>
      <c r="J16" s="66">
        <v>7.0400000000000004E-2</v>
      </c>
      <c r="K16" s="66">
        <v>2.0000000000000001E-4</v>
      </c>
    </row>
    <row r="17" spans="1:11">
      <c r="A17" t="s">
        <v>769</v>
      </c>
      <c r="B17" t="s">
        <v>770</v>
      </c>
      <c r="C17" t="s">
        <v>99</v>
      </c>
      <c r="D17" t="s">
        <v>419</v>
      </c>
      <c r="E17" t="s">
        <v>101</v>
      </c>
      <c r="F17" s="65">
        <v>100000</v>
      </c>
      <c r="G17" s="65">
        <v>166.1</v>
      </c>
      <c r="H17" s="65">
        <v>166.1</v>
      </c>
      <c r="I17" s="66">
        <v>5.7999999999999996E-3</v>
      </c>
      <c r="J17" s="66">
        <v>0.314</v>
      </c>
      <c r="K17" s="66">
        <v>6.9999999999999999E-4</v>
      </c>
    </row>
    <row r="18" spans="1:11">
      <c r="A18" s="67" t="s">
        <v>226</v>
      </c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s="67" t="s">
        <v>771</v>
      </c>
      <c r="C19" s="14"/>
      <c r="D19" s="14"/>
      <c r="F19" s="69">
        <v>0</v>
      </c>
      <c r="H19" s="69">
        <v>0</v>
      </c>
      <c r="J19" s="68">
        <v>0</v>
      </c>
      <c r="K19" s="68">
        <v>0</v>
      </c>
    </row>
    <row r="20" spans="1:11">
      <c r="A20" t="s">
        <v>221</v>
      </c>
      <c r="B20" t="s">
        <v>221</v>
      </c>
      <c r="C20" s="14"/>
      <c r="D20" t="s">
        <v>221</v>
      </c>
      <c r="E20" t="s">
        <v>221</v>
      </c>
      <c r="F20" s="65">
        <v>0</v>
      </c>
      <c r="G20" s="65">
        <v>0</v>
      </c>
      <c r="H20" s="65">
        <v>0</v>
      </c>
      <c r="I20" s="66">
        <v>0</v>
      </c>
      <c r="J20" s="66">
        <v>0</v>
      </c>
      <c r="K20" s="66">
        <v>0</v>
      </c>
    </row>
    <row r="21" spans="1:11">
      <c r="A21" s="80" t="s">
        <v>228</v>
      </c>
      <c r="C21" s="14"/>
      <c r="D21" s="14"/>
    </row>
    <row r="22" spans="1:11">
      <c r="A22" s="80" t="s">
        <v>268</v>
      </c>
      <c r="C22" s="14"/>
      <c r="D22" s="14"/>
    </row>
    <row r="23" spans="1:11">
      <c r="A23" s="80" t="s">
        <v>269</v>
      </c>
      <c r="C23" s="14"/>
      <c r="D23" s="14"/>
    </row>
    <row r="24" spans="1:11">
      <c r="A24" s="80" t="s">
        <v>270</v>
      </c>
      <c r="C24" s="14"/>
      <c r="D24" s="14"/>
    </row>
    <row r="25" spans="1:11" hidden="1">
      <c r="C25" s="14"/>
      <c r="D25" s="14"/>
    </row>
    <row r="26" spans="1:11" hidden="1">
      <c r="C26" s="14"/>
      <c r="D26" s="14"/>
    </row>
    <row r="27" spans="1:11" hidden="1">
      <c r="C27" s="14"/>
      <c r="D27" s="14"/>
    </row>
    <row r="28" spans="1:11" hidden="1">
      <c r="C28" s="14"/>
      <c r="D28" s="14"/>
    </row>
    <row r="29" spans="1:11" hidden="1">
      <c r="C29" s="14"/>
      <c r="D29" s="14"/>
    </row>
    <row r="30" spans="1:11" hidden="1">
      <c r="C30" s="14"/>
      <c r="D30" s="14"/>
    </row>
    <row r="31" spans="1:11" hidden="1">
      <c r="C31" s="14"/>
      <c r="D31" s="14"/>
    </row>
    <row r="32" spans="1:11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L10" sqref="L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61" width="0" style="14" hidden="1" customWidth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</row>
    <row r="5" spans="1:60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60" ht="26.25" customHeight="1">
      <c r="A6" s="94" t="s">
        <v>97</v>
      </c>
      <c r="B6" s="95"/>
      <c r="C6" s="95"/>
      <c r="D6" s="95"/>
      <c r="E6" s="95"/>
      <c r="F6" s="95"/>
      <c r="G6" s="95"/>
      <c r="H6" s="95"/>
      <c r="I6" s="95"/>
      <c r="J6" s="95"/>
      <c r="K6" s="96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C10" s="14"/>
      <c r="BD10" s="16"/>
      <c r="BE10" s="14"/>
      <c r="BG10" s="14"/>
    </row>
    <row r="11" spans="1:60">
      <c r="A11" s="67" t="s">
        <v>200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772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221</v>
      </c>
      <c r="B13" t="s">
        <v>221</v>
      </c>
      <c r="C13" s="14"/>
      <c r="D13" t="s">
        <v>221</v>
      </c>
      <c r="E13" t="s">
        <v>221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773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221</v>
      </c>
      <c r="B15" t="s">
        <v>221</v>
      </c>
      <c r="C15" s="14"/>
      <c r="D15" t="s">
        <v>221</v>
      </c>
      <c r="E15" t="s">
        <v>221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774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221</v>
      </c>
      <c r="B17" t="s">
        <v>221</v>
      </c>
      <c r="C17" s="14"/>
      <c r="D17" t="s">
        <v>221</v>
      </c>
      <c r="E17" t="s">
        <v>221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388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221</v>
      </c>
      <c r="B19" t="s">
        <v>221</v>
      </c>
      <c r="C19" s="14"/>
      <c r="D19" t="s">
        <v>221</v>
      </c>
      <c r="E19" t="s">
        <v>221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226</v>
      </c>
      <c r="B20" s="14"/>
      <c r="C20" s="14"/>
      <c r="D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s="67" t="s">
        <v>772</v>
      </c>
      <c r="B21" s="14"/>
      <c r="C21" s="14"/>
      <c r="D21" s="14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221</v>
      </c>
      <c r="B22" t="s">
        <v>221</v>
      </c>
      <c r="C22" s="14"/>
      <c r="D22" t="s">
        <v>221</v>
      </c>
      <c r="E22" t="s">
        <v>221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67" t="s">
        <v>775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221</v>
      </c>
      <c r="B24" t="s">
        <v>221</v>
      </c>
      <c r="C24" s="14"/>
      <c r="D24" t="s">
        <v>221</v>
      </c>
      <c r="E24" t="s">
        <v>221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774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221</v>
      </c>
      <c r="B26" t="s">
        <v>221</v>
      </c>
      <c r="C26" s="14"/>
      <c r="D26" t="s">
        <v>221</v>
      </c>
      <c r="E26" t="s">
        <v>221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776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221</v>
      </c>
      <c r="B28" t="s">
        <v>221</v>
      </c>
      <c r="C28" s="14"/>
      <c r="D28" t="s">
        <v>221</v>
      </c>
      <c r="E28" t="s">
        <v>221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388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221</v>
      </c>
      <c r="B30" t="s">
        <v>221</v>
      </c>
      <c r="C30" s="14"/>
      <c r="D30" t="s">
        <v>221</v>
      </c>
      <c r="E30" t="s">
        <v>221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80" t="s">
        <v>228</v>
      </c>
      <c r="B31" s="14"/>
      <c r="C31" s="14"/>
      <c r="D31" s="14"/>
    </row>
    <row r="32" spans="1:11">
      <c r="A32" s="80" t="s">
        <v>268</v>
      </c>
      <c r="B32" s="14"/>
      <c r="C32" s="14"/>
      <c r="D32" s="14"/>
    </row>
    <row r="33" spans="1:4">
      <c r="A33" s="80" t="s">
        <v>269</v>
      </c>
      <c r="B33" s="14"/>
      <c r="C33" s="14"/>
      <c r="D33" s="14"/>
    </row>
    <row r="34" spans="1:4">
      <c r="A34" s="80" t="s">
        <v>270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4.28515625" style="14" customWidth="1"/>
    <col min="54" max="54" width="11.28515625" style="14" customWidth="1"/>
    <col min="55" max="55" width="10" style="14" customWidth="1"/>
    <col min="56" max="56" width="10.85546875" style="14" customWidth="1"/>
    <col min="57" max="57" width="10" style="14" customWidth="1"/>
    <col min="58" max="58" width="9.140625" style="14" customWidth="1"/>
    <col min="59" max="60" width="0" style="14" hidden="1" customWidth="1"/>
    <col min="61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6"/>
      <c r="BB5" s="14" t="s">
        <v>99</v>
      </c>
      <c r="BD5" s="14" t="s">
        <v>100</v>
      </c>
      <c r="BF5" s="16" t="s">
        <v>101</v>
      </c>
    </row>
    <row r="6" spans="1:58" ht="26.25" customHeight="1">
      <c r="A6" s="94" t="s">
        <v>102</v>
      </c>
      <c r="B6" s="95"/>
      <c r="C6" s="95"/>
      <c r="D6" s="95"/>
      <c r="E6" s="95"/>
      <c r="F6" s="95"/>
      <c r="G6" s="95"/>
      <c r="H6" s="95"/>
      <c r="I6" s="95"/>
      <c r="J6" s="96"/>
      <c r="BB6" s="16" t="s">
        <v>103</v>
      </c>
      <c r="BD6" s="14" t="s">
        <v>104</v>
      </c>
      <c r="BF6" s="16" t="s">
        <v>105</v>
      </c>
    </row>
    <row r="7" spans="1:58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A7" s="14" t="s">
        <v>106</v>
      </c>
      <c r="BB7" s="14" t="s">
        <v>107</v>
      </c>
      <c r="BC7" s="14" t="s">
        <v>108</v>
      </c>
      <c r="BE7" s="20" t="s">
        <v>109</v>
      </c>
    </row>
    <row r="8" spans="1:58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A8" s="14" t="s">
        <v>110</v>
      </c>
      <c r="BC8" s="14" t="s">
        <v>111</v>
      </c>
      <c r="BE8" s="20" t="s">
        <v>112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A9" s="14" t="s">
        <v>113</v>
      </c>
      <c r="BB9" s="16"/>
      <c r="BC9" s="14" t="s">
        <v>114</v>
      </c>
      <c r="BE9" s="14" t="s">
        <v>115</v>
      </c>
    </row>
    <row r="10" spans="1:58" s="20" customFormat="1" ht="18" customHeight="1">
      <c r="A10" s="21" t="s">
        <v>116</v>
      </c>
      <c r="B10" s="7"/>
      <c r="C10" s="7"/>
      <c r="D10" s="7"/>
      <c r="E10" s="7"/>
      <c r="F10" s="63">
        <v>901487.44</v>
      </c>
      <c r="G10" s="22"/>
      <c r="H10" s="63">
        <v>2988.1930798729045</v>
      </c>
      <c r="I10" s="64">
        <v>1</v>
      </c>
      <c r="J10" s="64">
        <v>1.32E-2</v>
      </c>
      <c r="K10" s="16"/>
      <c r="L10" s="16"/>
      <c r="M10" s="16"/>
      <c r="N10" s="16"/>
      <c r="BA10" s="14" t="s">
        <v>117</v>
      </c>
      <c r="BB10" s="16"/>
      <c r="BC10" s="14" t="s">
        <v>118</v>
      </c>
      <c r="BE10" s="14" t="s">
        <v>119</v>
      </c>
    </row>
    <row r="11" spans="1:58">
      <c r="A11" s="67" t="s">
        <v>200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B11" s="14" t="s">
        <v>120</v>
      </c>
      <c r="BD11" s="14" t="s">
        <v>121</v>
      </c>
    </row>
    <row r="12" spans="1:58">
      <c r="A12" t="s">
        <v>221</v>
      </c>
      <c r="B12" t="s">
        <v>221</v>
      </c>
      <c r="C12" s="16"/>
      <c r="D12" t="s">
        <v>221</v>
      </c>
      <c r="E12" t="s">
        <v>221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B12" s="14" t="s">
        <v>122</v>
      </c>
      <c r="BC12" s="14" t="s">
        <v>123</v>
      </c>
      <c r="BD12" s="14" t="s">
        <v>124</v>
      </c>
    </row>
    <row r="13" spans="1:58">
      <c r="A13" s="67" t="s">
        <v>226</v>
      </c>
      <c r="B13" s="16"/>
      <c r="C13" s="16"/>
      <c r="D13" s="16"/>
      <c r="E13" s="16"/>
      <c r="F13" s="69">
        <v>901487.44</v>
      </c>
      <c r="G13" s="16"/>
      <c r="H13" s="69">
        <v>2988.1930798729045</v>
      </c>
      <c r="I13" s="68">
        <v>1</v>
      </c>
      <c r="J13" s="68">
        <v>1.32E-2</v>
      </c>
      <c r="BD13" s="14" t="s">
        <v>125</v>
      </c>
    </row>
    <row r="14" spans="1:58">
      <c r="A14" t="s">
        <v>777</v>
      </c>
      <c r="B14" t="s">
        <v>778</v>
      </c>
      <c r="C14" t="s">
        <v>122</v>
      </c>
      <c r="D14" t="s">
        <v>673</v>
      </c>
      <c r="E14" t="s">
        <v>109</v>
      </c>
      <c r="F14" s="65">
        <v>62</v>
      </c>
      <c r="G14" s="65">
        <v>1.3746</v>
      </c>
      <c r="H14" s="65">
        <v>3.3613671131999998E-3</v>
      </c>
      <c r="I14" s="66">
        <v>0</v>
      </c>
      <c r="J14" s="66">
        <v>0</v>
      </c>
      <c r="BD14" s="14" t="s">
        <v>126</v>
      </c>
    </row>
    <row r="15" spans="1:58">
      <c r="A15" t="s">
        <v>779</v>
      </c>
      <c r="B15" t="s">
        <v>780</v>
      </c>
      <c r="C15" t="s">
        <v>122</v>
      </c>
      <c r="D15" t="s">
        <v>673</v>
      </c>
      <c r="E15" t="s">
        <v>105</v>
      </c>
      <c r="F15" s="65">
        <v>37</v>
      </c>
      <c r="G15" s="65">
        <v>3.0497000000000001</v>
      </c>
      <c r="H15" s="65">
        <v>3.6277706349999998E-3</v>
      </c>
      <c r="I15" s="66">
        <v>0</v>
      </c>
      <c r="J15" s="66">
        <v>0</v>
      </c>
      <c r="BD15" s="14" t="s">
        <v>127</v>
      </c>
    </row>
    <row r="16" spans="1:58">
      <c r="A16" t="s">
        <v>781</v>
      </c>
      <c r="B16" t="s">
        <v>782</v>
      </c>
      <c r="C16" t="s">
        <v>122</v>
      </c>
      <c r="D16" t="s">
        <v>673</v>
      </c>
      <c r="E16" t="s">
        <v>109</v>
      </c>
      <c r="F16" s="65">
        <v>124368</v>
      </c>
      <c r="G16" s="65">
        <v>100</v>
      </c>
      <c r="H16" s="65">
        <v>490.51982880000003</v>
      </c>
      <c r="I16" s="66">
        <v>0.16420000000000001</v>
      </c>
      <c r="J16" s="66">
        <v>2.2000000000000001E-3</v>
      </c>
      <c r="BD16" s="14" t="s">
        <v>128</v>
      </c>
    </row>
    <row r="17" spans="1:56">
      <c r="A17" t="s">
        <v>783</v>
      </c>
      <c r="B17" t="s">
        <v>784</v>
      </c>
      <c r="C17" t="s">
        <v>122</v>
      </c>
      <c r="D17" t="s">
        <v>673</v>
      </c>
      <c r="E17" t="s">
        <v>105</v>
      </c>
      <c r="F17" s="65">
        <v>776878.44</v>
      </c>
      <c r="G17" s="65">
        <v>100</v>
      </c>
      <c r="H17" s="65">
        <v>2497.6641846000002</v>
      </c>
      <c r="I17" s="66">
        <v>0.83579999999999999</v>
      </c>
      <c r="J17" s="66">
        <v>1.11E-2</v>
      </c>
      <c r="BD17" s="14" t="s">
        <v>129</v>
      </c>
    </row>
    <row r="18" spans="1:56">
      <c r="A18" t="s">
        <v>785</v>
      </c>
      <c r="B18" t="s">
        <v>786</v>
      </c>
      <c r="C18" t="s">
        <v>122</v>
      </c>
      <c r="D18" t="s">
        <v>673</v>
      </c>
      <c r="E18" t="s">
        <v>109</v>
      </c>
      <c r="F18" s="65">
        <v>1</v>
      </c>
      <c r="G18" s="65">
        <v>3.0861000000000001</v>
      </c>
      <c r="H18" s="65">
        <v>1.217188701E-4</v>
      </c>
      <c r="I18" s="66">
        <v>0</v>
      </c>
      <c r="J18" s="66">
        <v>0</v>
      </c>
      <c r="BD18" s="14" t="s">
        <v>130</v>
      </c>
    </row>
    <row r="19" spans="1:56">
      <c r="A19" t="s">
        <v>787</v>
      </c>
      <c r="B19" t="s">
        <v>788</v>
      </c>
      <c r="C19" t="s">
        <v>122</v>
      </c>
      <c r="D19" t="s">
        <v>673</v>
      </c>
      <c r="E19" t="s">
        <v>105</v>
      </c>
      <c r="F19" s="65">
        <v>13</v>
      </c>
      <c r="G19" s="65">
        <v>1.2885500000000001</v>
      </c>
      <c r="H19" s="65">
        <v>5.3854947249999999E-4</v>
      </c>
      <c r="I19" s="66">
        <v>0</v>
      </c>
      <c r="J19" s="66">
        <v>0</v>
      </c>
      <c r="BD19" s="14" t="s">
        <v>131</v>
      </c>
    </row>
    <row r="20" spans="1:56">
      <c r="A20" t="s">
        <v>789</v>
      </c>
      <c r="B20" t="s">
        <v>790</v>
      </c>
      <c r="C20" t="s">
        <v>122</v>
      </c>
      <c r="D20" t="s">
        <v>673</v>
      </c>
      <c r="E20" t="s">
        <v>105</v>
      </c>
      <c r="F20" s="65">
        <v>11</v>
      </c>
      <c r="G20" s="65">
        <v>0.19747999999999999</v>
      </c>
      <c r="H20" s="65">
        <v>6.9838801999999998E-5</v>
      </c>
      <c r="I20" s="66">
        <v>0</v>
      </c>
      <c r="J20" s="66">
        <v>0</v>
      </c>
      <c r="BD20" s="14" t="s">
        <v>122</v>
      </c>
    </row>
    <row r="21" spans="1:56">
      <c r="A21" t="s">
        <v>791</v>
      </c>
      <c r="B21" t="s">
        <v>792</v>
      </c>
      <c r="C21" t="s">
        <v>122</v>
      </c>
      <c r="D21" t="s">
        <v>673</v>
      </c>
      <c r="E21" t="s">
        <v>105</v>
      </c>
      <c r="F21" s="65">
        <v>111</v>
      </c>
      <c r="G21" s="65">
        <v>0.37487500000000001</v>
      </c>
      <c r="H21" s="65">
        <v>1.33779766875E-3</v>
      </c>
      <c r="I21" s="66">
        <v>0</v>
      </c>
      <c r="J21" s="66">
        <v>0</v>
      </c>
    </row>
    <row r="22" spans="1:56">
      <c r="A22" t="s">
        <v>793</v>
      </c>
      <c r="B22" t="s">
        <v>794</v>
      </c>
      <c r="C22" t="s">
        <v>122</v>
      </c>
      <c r="D22" t="s">
        <v>673</v>
      </c>
      <c r="E22" t="s">
        <v>109</v>
      </c>
      <c r="F22" s="65">
        <v>6</v>
      </c>
      <c r="G22" s="65">
        <v>3.9849999999999997E-2</v>
      </c>
      <c r="H22" s="65">
        <v>9.4303430999999994E-6</v>
      </c>
      <c r="I22" s="66">
        <v>0</v>
      </c>
      <c r="J22" s="66">
        <v>0</v>
      </c>
    </row>
    <row r="23" spans="1:56">
      <c r="A23" s="80" t="s">
        <v>228</v>
      </c>
      <c r="B23" s="16"/>
      <c r="C23" s="16"/>
      <c r="D23" s="16"/>
      <c r="E23" s="16"/>
      <c r="F23" s="16"/>
      <c r="G23" s="16"/>
    </row>
    <row r="24" spans="1:56">
      <c r="A24" s="80" t="s">
        <v>268</v>
      </c>
      <c r="B24" s="16"/>
      <c r="C24" s="16"/>
      <c r="D24" s="16"/>
      <c r="E24" s="16"/>
      <c r="F24" s="16"/>
      <c r="G24" s="16"/>
    </row>
    <row r="25" spans="1:56">
      <c r="A25" s="80" t="s">
        <v>269</v>
      </c>
      <c r="B25" s="16"/>
      <c r="C25" s="16"/>
      <c r="D25" s="16"/>
      <c r="E25" s="16"/>
      <c r="F25" s="16"/>
      <c r="G25" s="16"/>
    </row>
    <row r="26" spans="1:56">
      <c r="A26" s="80" t="s">
        <v>270</v>
      </c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Q27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</row>
    <row r="5" spans="1:80" ht="26.25" customHeight="1">
      <c r="A5" s="94" t="s">
        <v>67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6"/>
    </row>
    <row r="6" spans="1:80" ht="26.25" customHeight="1">
      <c r="A6" s="94" t="s">
        <v>132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200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795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221</v>
      </c>
      <c r="B13" t="s">
        <v>221</v>
      </c>
      <c r="D13" t="s">
        <v>221</v>
      </c>
      <c r="G13" s="65">
        <v>0</v>
      </c>
      <c r="H13" t="s">
        <v>221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796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221</v>
      </c>
      <c r="B15" t="s">
        <v>221</v>
      </c>
      <c r="D15" t="s">
        <v>221</v>
      </c>
      <c r="G15" s="65">
        <v>0</v>
      </c>
      <c r="H15" t="s">
        <v>221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797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798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221</v>
      </c>
      <c r="B18" t="s">
        <v>221</v>
      </c>
      <c r="D18" t="s">
        <v>221</v>
      </c>
      <c r="G18" s="65">
        <v>0</v>
      </c>
      <c r="H18" t="s">
        <v>221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799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221</v>
      </c>
      <c r="B20" t="s">
        <v>221</v>
      </c>
      <c r="D20" t="s">
        <v>221</v>
      </c>
      <c r="G20" s="65">
        <v>0</v>
      </c>
      <c r="H20" t="s">
        <v>221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800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221</v>
      </c>
      <c r="B22" t="s">
        <v>221</v>
      </c>
      <c r="D22" t="s">
        <v>221</v>
      </c>
      <c r="G22" s="65">
        <v>0</v>
      </c>
      <c r="H22" t="s">
        <v>221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801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221</v>
      </c>
      <c r="B24" t="s">
        <v>221</v>
      </c>
      <c r="D24" t="s">
        <v>221</v>
      </c>
      <c r="G24" s="65">
        <v>0</v>
      </c>
      <c r="H24" t="s">
        <v>221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226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795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221</v>
      </c>
      <c r="B27" t="s">
        <v>221</v>
      </c>
      <c r="D27" t="s">
        <v>221</v>
      </c>
      <c r="G27" s="65">
        <v>0</v>
      </c>
      <c r="H27" t="s">
        <v>221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796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221</v>
      </c>
      <c r="B29" t="s">
        <v>221</v>
      </c>
      <c r="D29" t="s">
        <v>221</v>
      </c>
      <c r="G29" s="65">
        <v>0</v>
      </c>
      <c r="H29" t="s">
        <v>221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797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798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221</v>
      </c>
      <c r="B32" t="s">
        <v>221</v>
      </c>
      <c r="D32" t="s">
        <v>221</v>
      </c>
      <c r="G32" s="65">
        <v>0</v>
      </c>
      <c r="H32" t="s">
        <v>221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799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221</v>
      </c>
      <c r="B34" t="s">
        <v>221</v>
      </c>
      <c r="D34" t="s">
        <v>221</v>
      </c>
      <c r="G34" s="65">
        <v>0</v>
      </c>
      <c r="H34" t="s">
        <v>221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800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221</v>
      </c>
      <c r="B36" t="s">
        <v>221</v>
      </c>
      <c r="D36" t="s">
        <v>221</v>
      </c>
      <c r="G36" s="65">
        <v>0</v>
      </c>
      <c r="H36" t="s">
        <v>221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801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221</v>
      </c>
      <c r="B38" t="s">
        <v>221</v>
      </c>
      <c r="D38" t="s">
        <v>221</v>
      </c>
      <c r="G38" s="65">
        <v>0</v>
      </c>
      <c r="H38" t="s">
        <v>221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0" t="s">
        <v>228</v>
      </c>
    </row>
    <row r="40" spans="1:16">
      <c r="A40" s="80" t="s">
        <v>268</v>
      </c>
    </row>
    <row r="41" spans="1:16">
      <c r="A41" s="80" t="s">
        <v>269</v>
      </c>
    </row>
    <row r="42" spans="1:16">
      <c r="A42" s="80" t="s">
        <v>270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1"/>
  <sheetViews>
    <sheetView rightToLeft="1" workbookViewId="0">
      <selection activeCell="P1" sqref="P1:XFD1048576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 customWidth="1"/>
    <col min="17" max="17" width="6.7109375" style="16" hidden="1" customWidth="1"/>
    <col min="18" max="18" width="7.7109375" style="16" hidden="1" customWidth="1"/>
    <col min="19" max="19" width="7.140625" style="16" hidden="1" customWidth="1"/>
    <col min="20" max="20" width="6" style="16" hidden="1" customWidth="1"/>
    <col min="21" max="21" width="7.85546875" style="16" hidden="1" customWidth="1"/>
    <col min="22" max="22" width="8.140625" style="16" hidden="1" customWidth="1"/>
    <col min="23" max="23" width="6.28515625" style="16" hidden="1" customWidth="1"/>
    <col min="24" max="24" width="8" style="16" hidden="1" customWidth="1"/>
    <col min="25" max="25" width="8.7109375" style="16" hidden="1" customWidth="1"/>
    <col min="26" max="26" width="10" style="16" hidden="1" customWidth="1"/>
    <col min="27" max="27" width="9.5703125" style="16" hidden="1" customWidth="1"/>
    <col min="28" max="28" width="6.140625" style="16" hidden="1" customWidth="1"/>
    <col min="29" max="30" width="5.7109375" style="16" hidden="1" customWidth="1"/>
    <col min="31" max="31" width="6.85546875" style="16" hidden="1" customWidth="1"/>
    <col min="32" max="32" width="6.42578125" style="16" hidden="1" customWidth="1"/>
    <col min="33" max="33" width="6.7109375" style="16" hidden="1" customWidth="1"/>
    <col min="34" max="34" width="7.28515625" style="16" hidden="1" customWidth="1"/>
    <col min="35" max="38" width="5.7109375" style="16" hidden="1" customWidth="1"/>
    <col min="39" max="46" width="5.7109375" style="14" hidden="1" customWidth="1"/>
    <col min="47" max="47" width="9.140625" style="14" hidden="1" customWidth="1"/>
    <col min="48" max="72" width="0" style="14" hidden="1" customWidth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</row>
    <row r="5" spans="1:71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71" ht="26.25" customHeight="1">
      <c r="A6" s="94" t="s">
        <v>68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200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802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221</v>
      </c>
      <c r="B13" t="s">
        <v>221</v>
      </c>
      <c r="C13" t="s">
        <v>221</v>
      </c>
      <c r="F13" s="65">
        <v>0</v>
      </c>
      <c r="G13" t="s">
        <v>221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803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221</v>
      </c>
      <c r="B15" t="s">
        <v>221</v>
      </c>
      <c r="C15" t="s">
        <v>221</v>
      </c>
      <c r="F15" s="65">
        <v>0</v>
      </c>
      <c r="G15" t="s">
        <v>221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804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221</v>
      </c>
      <c r="B17" t="s">
        <v>221</v>
      </c>
      <c r="C17" t="s">
        <v>221</v>
      </c>
      <c r="F17" s="65">
        <v>0</v>
      </c>
      <c r="G17" t="s">
        <v>221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805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221</v>
      </c>
      <c r="B19" t="s">
        <v>221</v>
      </c>
      <c r="C19" t="s">
        <v>221</v>
      </c>
      <c r="F19" s="65">
        <v>0</v>
      </c>
      <c r="G19" t="s">
        <v>221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388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221</v>
      </c>
      <c r="B21" t="s">
        <v>221</v>
      </c>
      <c r="C21" t="s">
        <v>221</v>
      </c>
      <c r="F21" s="65">
        <v>0</v>
      </c>
      <c r="G21" t="s">
        <v>221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226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266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221</v>
      </c>
      <c r="B24" t="s">
        <v>221</v>
      </c>
      <c r="C24" t="s">
        <v>221</v>
      </c>
      <c r="F24" s="65">
        <v>0</v>
      </c>
      <c r="G24" t="s">
        <v>221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806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221</v>
      </c>
      <c r="B26" t="s">
        <v>221</v>
      </c>
      <c r="C26" t="s">
        <v>221</v>
      </c>
      <c r="F26" s="65">
        <v>0</v>
      </c>
      <c r="G26" t="s">
        <v>221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80" t="s">
        <v>268</v>
      </c>
    </row>
    <row r="28" spans="1:15">
      <c r="A28" s="80" t="s">
        <v>269</v>
      </c>
    </row>
    <row r="29" spans="1:15">
      <c r="A29" s="80" t="s">
        <v>270</v>
      </c>
    </row>
    <row r="30" spans="1:15" hidden="1"/>
    <row r="31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65" width="0" style="14" hidden="1" customWidth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</row>
    <row r="5" spans="1:64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6"/>
    </row>
    <row r="6" spans="1:64" ht="26.25" customHeight="1">
      <c r="A6" s="94" t="s">
        <v>81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8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200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807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221</v>
      </c>
      <c r="B13" t="s">
        <v>221</v>
      </c>
      <c r="C13" s="14"/>
      <c r="D13" s="14"/>
      <c r="E13" t="s">
        <v>221</v>
      </c>
      <c r="F13" t="s">
        <v>221</v>
      </c>
      <c r="I13" s="65">
        <v>0</v>
      </c>
      <c r="J13" t="s">
        <v>221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808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221</v>
      </c>
      <c r="B15" t="s">
        <v>221</v>
      </c>
      <c r="C15" s="14"/>
      <c r="D15" s="14"/>
      <c r="E15" t="s">
        <v>221</v>
      </c>
      <c r="F15" t="s">
        <v>221</v>
      </c>
      <c r="I15" s="65">
        <v>0</v>
      </c>
      <c r="J15" t="s">
        <v>221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273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221</v>
      </c>
      <c r="B17" t="s">
        <v>221</v>
      </c>
      <c r="C17" s="14"/>
      <c r="D17" s="14"/>
      <c r="E17" t="s">
        <v>221</v>
      </c>
      <c r="F17" t="s">
        <v>221</v>
      </c>
      <c r="I17" s="65">
        <v>0</v>
      </c>
      <c r="J17" t="s">
        <v>221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388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221</v>
      </c>
      <c r="B19" t="s">
        <v>221</v>
      </c>
      <c r="C19" s="14"/>
      <c r="D19" s="14"/>
      <c r="E19" t="s">
        <v>221</v>
      </c>
      <c r="F19" t="s">
        <v>221</v>
      </c>
      <c r="I19" s="65">
        <v>0</v>
      </c>
      <c r="J19" t="s">
        <v>221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226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809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221</v>
      </c>
      <c r="B22" t="s">
        <v>221</v>
      </c>
      <c r="C22" s="14"/>
      <c r="D22" s="14"/>
      <c r="E22" t="s">
        <v>221</v>
      </c>
      <c r="F22" t="s">
        <v>221</v>
      </c>
      <c r="I22" s="65">
        <v>0</v>
      </c>
      <c r="J22" t="s">
        <v>221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810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221</v>
      </c>
      <c r="B24" t="s">
        <v>221</v>
      </c>
      <c r="C24" s="14"/>
      <c r="D24" s="14"/>
      <c r="E24" t="s">
        <v>221</v>
      </c>
      <c r="F24" t="s">
        <v>221</v>
      </c>
      <c r="I24" s="65">
        <v>0</v>
      </c>
      <c r="J24" t="s">
        <v>221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0" t="s">
        <v>228</v>
      </c>
      <c r="C25" s="14"/>
      <c r="D25" s="14"/>
      <c r="E25" s="14"/>
    </row>
    <row r="26" spans="1:18">
      <c r="A26" s="80" t="s">
        <v>268</v>
      </c>
      <c r="C26" s="14"/>
      <c r="D26" s="14"/>
      <c r="E26" s="14"/>
    </row>
    <row r="27" spans="1:18">
      <c r="A27" s="80" t="s">
        <v>269</v>
      </c>
      <c r="C27" s="14"/>
      <c r="D27" s="14"/>
      <c r="E27" s="14"/>
    </row>
    <row r="28" spans="1:18">
      <c r="A28" s="80" t="s">
        <v>270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 customWidth="1"/>
    <col min="20" max="20" width="6.7109375" style="14" hidden="1" customWidth="1"/>
    <col min="21" max="21" width="7.7109375" style="14" hidden="1" customWidth="1"/>
    <col min="22" max="22" width="7.140625" style="14" hidden="1" customWidth="1"/>
    <col min="23" max="23" width="6" style="14" hidden="1" customWidth="1"/>
    <col min="24" max="24" width="7.85546875" style="14" hidden="1" customWidth="1"/>
    <col min="25" max="25" width="8.140625" style="14" hidden="1" customWidth="1"/>
    <col min="26" max="26" width="6.28515625" style="14" hidden="1" customWidth="1"/>
    <col min="27" max="27" width="8" style="14" hidden="1" customWidth="1"/>
    <col min="28" max="28" width="8.7109375" style="14" hidden="1" customWidth="1"/>
    <col min="29" max="29" width="10" style="14" hidden="1" customWidth="1"/>
    <col min="30" max="30" width="9.5703125" style="14" hidden="1" customWidth="1"/>
    <col min="31" max="31" width="6.140625" style="14" hidden="1" customWidth="1"/>
    <col min="32" max="33" width="5.7109375" style="14" hidden="1" customWidth="1"/>
    <col min="34" max="34" width="6.85546875" style="14" hidden="1" customWidth="1"/>
    <col min="35" max="35" width="6.42578125" style="14" hidden="1" customWidth="1"/>
    <col min="36" max="36" width="6.7109375" style="14" hidden="1" customWidth="1"/>
    <col min="37" max="37" width="7.28515625" style="14" hidden="1" customWidth="1"/>
    <col min="38" max="49" width="5.7109375" style="14" hidden="1" customWidth="1"/>
    <col min="50" max="50" width="9.140625" style="14" hidden="1" customWidth="1"/>
    <col min="51" max="81" width="0" style="14" hidden="1" customWidth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>
      <c r="A4" s="2" t="s">
        <v>3</v>
      </c>
    </row>
    <row r="5" spans="1:80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6"/>
    </row>
    <row r="6" spans="1:80" ht="26.25" customHeight="1">
      <c r="A6" s="94" t="s">
        <v>88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8" t="s">
        <v>54</v>
      </c>
      <c r="M7" s="98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Y10" s="14"/>
      <c r="CB10" s="14"/>
    </row>
    <row r="11" spans="1:80">
      <c r="A11" s="67" t="s">
        <v>200</v>
      </c>
      <c r="B11" s="14"/>
      <c r="C11" s="14"/>
      <c r="D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80">
      <c r="A12" s="67" t="s">
        <v>807</v>
      </c>
      <c r="B12" s="14"/>
      <c r="C12" s="14"/>
      <c r="D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80">
      <c r="A13" t="s">
        <v>221</v>
      </c>
      <c r="B13" t="s">
        <v>221</v>
      </c>
      <c r="C13" s="14"/>
      <c r="D13" s="14"/>
      <c r="E13" t="s">
        <v>221</v>
      </c>
      <c r="F13" t="s">
        <v>221</v>
      </c>
      <c r="I13" s="65">
        <v>0</v>
      </c>
      <c r="J13" t="s">
        <v>221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80">
      <c r="A14" s="67" t="s">
        <v>808</v>
      </c>
      <c r="B14" s="14"/>
      <c r="C14" s="14"/>
      <c r="D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80">
      <c r="A15" t="s">
        <v>221</v>
      </c>
      <c r="B15" t="s">
        <v>221</v>
      </c>
      <c r="C15" s="14"/>
      <c r="D15" s="14"/>
      <c r="E15" t="s">
        <v>221</v>
      </c>
      <c r="F15" t="s">
        <v>221</v>
      </c>
      <c r="I15" s="65">
        <v>0</v>
      </c>
      <c r="J15" t="s">
        <v>221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80">
      <c r="A16" s="67" t="s">
        <v>273</v>
      </c>
      <c r="B16" s="14"/>
      <c r="C16" s="14"/>
      <c r="D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221</v>
      </c>
      <c r="B17" t="s">
        <v>221</v>
      </c>
      <c r="C17" s="14"/>
      <c r="D17" s="14"/>
      <c r="E17" t="s">
        <v>221</v>
      </c>
      <c r="F17" t="s">
        <v>221</v>
      </c>
      <c r="I17" s="65">
        <v>0</v>
      </c>
      <c r="J17" t="s">
        <v>221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388</v>
      </c>
      <c r="B18" s="14"/>
      <c r="C18" s="14"/>
      <c r="D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221</v>
      </c>
      <c r="B19" t="s">
        <v>221</v>
      </c>
      <c r="C19" s="14"/>
      <c r="D19" s="14"/>
      <c r="E19" t="s">
        <v>221</v>
      </c>
      <c r="F19" t="s">
        <v>221</v>
      </c>
      <c r="I19" s="65">
        <v>0</v>
      </c>
      <c r="J19" t="s">
        <v>221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226</v>
      </c>
      <c r="B20" s="14"/>
      <c r="C20" s="14"/>
      <c r="D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274</v>
      </c>
      <c r="B21" s="14"/>
      <c r="C21" s="14"/>
      <c r="D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221</v>
      </c>
      <c r="B22" t="s">
        <v>221</v>
      </c>
      <c r="C22" s="14"/>
      <c r="D22" s="14"/>
      <c r="E22" t="s">
        <v>221</v>
      </c>
      <c r="F22" t="s">
        <v>221</v>
      </c>
      <c r="I22" s="65">
        <v>0</v>
      </c>
      <c r="J22" t="s">
        <v>221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275</v>
      </c>
      <c r="B23" s="14"/>
      <c r="C23" s="14"/>
      <c r="D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221</v>
      </c>
      <c r="B24" t="s">
        <v>221</v>
      </c>
      <c r="C24" s="14"/>
      <c r="D24" s="14"/>
      <c r="E24" t="s">
        <v>221</v>
      </c>
      <c r="F24" t="s">
        <v>221</v>
      </c>
      <c r="I24" s="65">
        <v>0</v>
      </c>
      <c r="J24" t="s">
        <v>221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80" t="s">
        <v>228</v>
      </c>
      <c r="B25" s="14"/>
      <c r="C25" s="14"/>
      <c r="D25" s="14"/>
    </row>
    <row r="26" spans="1:18">
      <c r="A26" s="80" t="s">
        <v>268</v>
      </c>
      <c r="B26" s="14"/>
      <c r="C26" s="14"/>
      <c r="D26" s="14"/>
    </row>
    <row r="27" spans="1:18">
      <c r="A27" s="80" t="s">
        <v>269</v>
      </c>
      <c r="B27" s="14"/>
      <c r="C27" s="14"/>
      <c r="D27" s="14"/>
    </row>
    <row r="28" spans="1:18">
      <c r="A28" s="80" t="s">
        <v>270</v>
      </c>
      <c r="B28" s="14"/>
      <c r="C28" s="14"/>
      <c r="D28" s="14"/>
    </row>
    <row r="29" spans="1:18" hidden="1">
      <c r="B29" s="14"/>
      <c r="C29" s="14"/>
      <c r="D29" s="14"/>
    </row>
    <row r="30" spans="1:18" hidden="1">
      <c r="B30" s="14"/>
      <c r="C30" s="14"/>
      <c r="D30" s="14"/>
    </row>
    <row r="31" spans="1:18" hidden="1">
      <c r="B31" s="14"/>
      <c r="C31" s="14"/>
      <c r="D31" s="14"/>
    </row>
    <row r="32" spans="1:18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98" width="0" style="14" hidden="1" customWidth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</row>
    <row r="5" spans="1:97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6"/>
    </row>
    <row r="6" spans="1:97" ht="26.25" customHeight="1">
      <c r="A6" s="94" t="s">
        <v>90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200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221</v>
      </c>
      <c r="B12" t="s">
        <v>221</v>
      </c>
      <c r="C12" s="14"/>
      <c r="D12" s="14"/>
      <c r="E12" t="s">
        <v>221</v>
      </c>
      <c r="F12" t="s">
        <v>221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226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274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221</v>
      </c>
      <c r="B15" t="s">
        <v>221</v>
      </c>
      <c r="C15" s="14"/>
      <c r="D15" s="14"/>
      <c r="E15" t="s">
        <v>221</v>
      </c>
      <c r="F15" t="s">
        <v>221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275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221</v>
      </c>
      <c r="B17" t="s">
        <v>221</v>
      </c>
      <c r="C17" s="14"/>
      <c r="D17" s="14"/>
      <c r="E17" t="s">
        <v>221</v>
      </c>
      <c r="F17" t="s">
        <v>221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80" t="s">
        <v>228</v>
      </c>
      <c r="B18" s="14"/>
      <c r="C18" s="14"/>
      <c r="D18" s="14"/>
    </row>
    <row r="19" spans="1:12">
      <c r="A19" s="80" t="s">
        <v>268</v>
      </c>
      <c r="B19" s="14"/>
      <c r="C19" s="14"/>
      <c r="D19" s="14"/>
    </row>
    <row r="20" spans="1:12">
      <c r="A20" s="80" t="s">
        <v>269</v>
      </c>
      <c r="B20" s="14"/>
      <c r="C20" s="14"/>
      <c r="D20" s="14"/>
    </row>
    <row r="21" spans="1:12">
      <c r="A21" s="80" t="s">
        <v>270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 customWidth="1"/>
    <col min="12" max="12" width="6.7109375" style="16" hidden="1" customWidth="1"/>
    <col min="13" max="13" width="7.7109375" style="16" hidden="1" customWidth="1"/>
    <col min="14" max="14" width="7.140625" style="16" hidden="1" customWidth="1"/>
    <col min="15" max="15" width="6" style="16" hidden="1" customWidth="1"/>
    <col min="16" max="16" width="7.85546875" style="16" hidden="1" customWidth="1"/>
    <col min="17" max="17" width="8.140625" style="16" hidden="1" customWidth="1"/>
    <col min="18" max="18" width="6.28515625" style="16" hidden="1" customWidth="1"/>
    <col min="19" max="19" width="8" style="16" hidden="1" customWidth="1"/>
    <col min="20" max="20" width="8.7109375" style="16" hidden="1" customWidth="1"/>
    <col min="21" max="21" width="10" style="16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6"/>
    </row>
    <row r="6" spans="1:54" ht="26.25" customHeight="1">
      <c r="A6" s="94" t="s">
        <v>138</v>
      </c>
      <c r="B6" s="95"/>
      <c r="C6" s="95"/>
      <c r="D6" s="95"/>
      <c r="E6" s="95"/>
      <c r="F6" s="95"/>
      <c r="G6" s="95"/>
      <c r="H6" s="95"/>
      <c r="I6" s="95"/>
      <c r="J6" s="96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0</v>
      </c>
      <c r="F10" s="7"/>
      <c r="G10" s="63">
        <v>0</v>
      </c>
      <c r="H10" s="7"/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200</v>
      </c>
      <c r="B11" s="14"/>
      <c r="E11" s="69">
        <v>0</v>
      </c>
      <c r="G11" s="69">
        <v>0</v>
      </c>
      <c r="I11" s="68">
        <v>0</v>
      </c>
      <c r="J11" s="68">
        <v>0</v>
      </c>
    </row>
    <row r="12" spans="1:54">
      <c r="A12" s="67" t="s">
        <v>811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221</v>
      </c>
      <c r="B13" t="s">
        <v>221</v>
      </c>
      <c r="C13" t="s">
        <v>221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812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4">
      <c r="A15" t="s">
        <v>221</v>
      </c>
      <c r="B15" t="s">
        <v>221</v>
      </c>
      <c r="C15" t="s">
        <v>221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4">
      <c r="A16" s="67" t="s">
        <v>813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221</v>
      </c>
      <c r="B17" t="s">
        <v>221</v>
      </c>
      <c r="C17" t="s">
        <v>221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814</v>
      </c>
      <c r="B18" s="14"/>
      <c r="E18" s="69">
        <v>0</v>
      </c>
      <c r="G18" s="69">
        <v>0</v>
      </c>
      <c r="I18" s="68">
        <v>0</v>
      </c>
      <c r="J18" s="68">
        <v>0</v>
      </c>
    </row>
    <row r="19" spans="1:10">
      <c r="A19" t="s">
        <v>221</v>
      </c>
      <c r="B19" t="s">
        <v>221</v>
      </c>
      <c r="C19" t="s">
        <v>221</v>
      </c>
      <c r="E19" s="65">
        <v>0</v>
      </c>
      <c r="F19" s="65">
        <v>0</v>
      </c>
      <c r="G19" s="65">
        <v>0</v>
      </c>
      <c r="H19" s="66">
        <v>0</v>
      </c>
      <c r="I19" s="66">
        <v>0</v>
      </c>
      <c r="J19" s="66">
        <v>0</v>
      </c>
    </row>
    <row r="20" spans="1:10">
      <c r="A20" s="67" t="s">
        <v>226</v>
      </c>
      <c r="B20" s="14"/>
      <c r="E20" s="69">
        <v>0</v>
      </c>
      <c r="G20" s="69">
        <v>0</v>
      </c>
      <c r="I20" s="68">
        <v>0</v>
      </c>
      <c r="J20" s="68">
        <v>0</v>
      </c>
    </row>
    <row r="21" spans="1:10">
      <c r="A21" s="67" t="s">
        <v>815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221</v>
      </c>
      <c r="B22" t="s">
        <v>221</v>
      </c>
      <c r="C22" t="s">
        <v>221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816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221</v>
      </c>
      <c r="B24" t="s">
        <v>221</v>
      </c>
      <c r="C24" t="s">
        <v>221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817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221</v>
      </c>
      <c r="B26" t="s">
        <v>221</v>
      </c>
      <c r="C26" t="s">
        <v>221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818</v>
      </c>
      <c r="B27" s="14"/>
      <c r="E27" s="69">
        <v>0</v>
      </c>
      <c r="G27" s="69">
        <v>0</v>
      </c>
      <c r="I27" s="68">
        <v>0</v>
      </c>
      <c r="J27" s="68">
        <v>0</v>
      </c>
    </row>
    <row r="28" spans="1:10">
      <c r="A28" t="s">
        <v>221</v>
      </c>
      <c r="B28" t="s">
        <v>221</v>
      </c>
      <c r="C28" t="s">
        <v>221</v>
      </c>
      <c r="E28" s="65">
        <v>0</v>
      </c>
      <c r="F28" s="65">
        <v>0</v>
      </c>
      <c r="G28" s="65">
        <v>0</v>
      </c>
      <c r="H28" s="66">
        <v>0</v>
      </c>
      <c r="I28" s="66">
        <v>0</v>
      </c>
      <c r="J28" s="66">
        <v>0</v>
      </c>
    </row>
    <row r="29" spans="1:10">
      <c r="A29" s="80" t="s">
        <v>228</v>
      </c>
      <c r="B29" s="14"/>
    </row>
    <row r="30" spans="1:10">
      <c r="A30" s="80" t="s">
        <v>268</v>
      </c>
      <c r="B30" s="14"/>
    </row>
    <row r="31" spans="1:10">
      <c r="A31" s="80" t="s">
        <v>269</v>
      </c>
      <c r="B31" s="14"/>
    </row>
    <row r="32" spans="1:10">
      <c r="A32" s="80" t="s">
        <v>270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L1" sqref="L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9" width="0" style="14" hidden="1" customWidth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</row>
    <row r="5" spans="1:58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8" ht="26.25" customHeight="1">
      <c r="A6" s="94" t="s">
        <v>140</v>
      </c>
      <c r="B6" s="95"/>
      <c r="C6" s="95"/>
      <c r="D6" s="95"/>
      <c r="E6" s="95"/>
      <c r="F6" s="95"/>
      <c r="G6" s="95"/>
      <c r="H6" s="95"/>
      <c r="I6" s="95"/>
      <c r="J6" s="95"/>
      <c r="K6" s="96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2621632</v>
      </c>
      <c r="G10" s="7"/>
      <c r="H10" s="63">
        <v>578.91706015700004</v>
      </c>
      <c r="I10" s="7"/>
      <c r="J10" s="64">
        <v>1</v>
      </c>
      <c r="K10" s="64">
        <v>2.5999999999999999E-3</v>
      </c>
      <c r="L10" s="14"/>
      <c r="M10" s="14"/>
      <c r="N10" s="14"/>
      <c r="O10" s="14"/>
      <c r="BF10" s="14"/>
    </row>
    <row r="11" spans="1:58">
      <c r="A11" s="67" t="s">
        <v>819</v>
      </c>
      <c r="B11" s="14"/>
      <c r="C11" s="14"/>
      <c r="F11" s="69">
        <v>2621632</v>
      </c>
      <c r="H11" s="69">
        <v>578.91706015700004</v>
      </c>
      <c r="J11" s="68">
        <v>1</v>
      </c>
      <c r="K11" s="68">
        <v>2.5999999999999999E-3</v>
      </c>
    </row>
    <row r="12" spans="1:58">
      <c r="A12" t="s">
        <v>681</v>
      </c>
      <c r="B12" t="s">
        <v>682</v>
      </c>
      <c r="C12" t="s">
        <v>680</v>
      </c>
      <c r="D12" t="s">
        <v>105</v>
      </c>
      <c r="E12" t="s">
        <v>352</v>
      </c>
      <c r="F12" s="65">
        <v>39000</v>
      </c>
      <c r="G12" s="65">
        <v>148.19999999999999</v>
      </c>
      <c r="H12" s="65">
        <v>185.82057</v>
      </c>
      <c r="I12" s="66">
        <v>0</v>
      </c>
      <c r="J12" s="66">
        <v>0.32100000000000001</v>
      </c>
      <c r="K12" s="66">
        <v>8.0000000000000004E-4</v>
      </c>
    </row>
    <row r="13" spans="1:58">
      <c r="A13" t="s">
        <v>820</v>
      </c>
      <c r="B13" t="s">
        <v>821</v>
      </c>
      <c r="C13" t="s">
        <v>570</v>
      </c>
      <c r="D13" t="s">
        <v>101</v>
      </c>
      <c r="E13" t="s">
        <v>822</v>
      </c>
      <c r="F13" s="65">
        <v>140000</v>
      </c>
      <c r="G13" s="65">
        <v>71.501000000000005</v>
      </c>
      <c r="H13" s="65">
        <v>100.1014</v>
      </c>
      <c r="I13" s="66">
        <v>0</v>
      </c>
      <c r="J13" s="66">
        <v>0.1729</v>
      </c>
      <c r="K13" s="66">
        <v>4.0000000000000002E-4</v>
      </c>
    </row>
    <row r="14" spans="1:58">
      <c r="A14" t="s">
        <v>823</v>
      </c>
      <c r="B14" t="s">
        <v>824</v>
      </c>
      <c r="C14" t="s">
        <v>444</v>
      </c>
      <c r="D14" t="s">
        <v>101</v>
      </c>
      <c r="E14" t="s">
        <v>825</v>
      </c>
      <c r="F14" s="65">
        <v>80000</v>
      </c>
      <c r="G14" s="65">
        <v>7.6932</v>
      </c>
      <c r="H14" s="65">
        <v>6.15456</v>
      </c>
      <c r="I14" s="66">
        <v>0</v>
      </c>
      <c r="J14" s="66">
        <v>1.06E-2</v>
      </c>
      <c r="K14" s="66">
        <v>0</v>
      </c>
    </row>
    <row r="15" spans="1:58">
      <c r="A15" t="s">
        <v>826</v>
      </c>
      <c r="B15" t="s">
        <v>827</v>
      </c>
      <c r="C15" t="s">
        <v>444</v>
      </c>
      <c r="D15" t="s">
        <v>101</v>
      </c>
      <c r="E15" t="s">
        <v>828</v>
      </c>
      <c r="F15" s="65">
        <v>725000</v>
      </c>
      <c r="G15" s="65">
        <v>0.40510000000000002</v>
      </c>
      <c r="H15" s="65">
        <v>2.9369749999999999</v>
      </c>
      <c r="I15" s="66">
        <v>0</v>
      </c>
      <c r="J15" s="66">
        <v>5.1000000000000004E-3</v>
      </c>
      <c r="K15" s="66">
        <v>0</v>
      </c>
    </row>
    <row r="16" spans="1:58">
      <c r="A16" t="s">
        <v>829</v>
      </c>
      <c r="B16" t="s">
        <v>830</v>
      </c>
      <c r="C16" t="s">
        <v>444</v>
      </c>
      <c r="D16" t="s">
        <v>101</v>
      </c>
      <c r="E16" t="s">
        <v>828</v>
      </c>
      <c r="F16" s="65">
        <v>1450000</v>
      </c>
      <c r="G16" s="65">
        <v>0.98519999999999996</v>
      </c>
      <c r="H16" s="65">
        <v>14.285399999999999</v>
      </c>
      <c r="I16" s="66">
        <v>0</v>
      </c>
      <c r="J16" s="66">
        <v>2.47E-2</v>
      </c>
      <c r="K16" s="66">
        <v>1E-4</v>
      </c>
    </row>
    <row r="17" spans="1:11">
      <c r="A17" t="s">
        <v>831</v>
      </c>
      <c r="B17" t="s">
        <v>535</v>
      </c>
      <c r="C17" t="s">
        <v>124</v>
      </c>
      <c r="D17" t="s">
        <v>101</v>
      </c>
      <c r="E17" t="s">
        <v>832</v>
      </c>
      <c r="F17" s="65">
        <v>3750</v>
      </c>
      <c r="G17" s="65">
        <v>417.88729999999998</v>
      </c>
      <c r="H17" s="65">
        <v>15.67077375</v>
      </c>
      <c r="I17" s="66">
        <v>0</v>
      </c>
      <c r="J17" s="66">
        <v>2.7099999999999999E-2</v>
      </c>
      <c r="K17" s="66">
        <v>1E-4</v>
      </c>
    </row>
    <row r="18" spans="1:11">
      <c r="A18" t="s">
        <v>833</v>
      </c>
      <c r="B18" t="s">
        <v>538</v>
      </c>
      <c r="C18" t="s">
        <v>124</v>
      </c>
      <c r="D18" t="s">
        <v>101</v>
      </c>
      <c r="E18" t="s">
        <v>834</v>
      </c>
      <c r="F18" s="65">
        <v>2500</v>
      </c>
      <c r="G18" s="65">
        <v>6316.6635999999999</v>
      </c>
      <c r="H18" s="65">
        <v>157.91659000000001</v>
      </c>
      <c r="I18" s="66">
        <v>0</v>
      </c>
      <c r="J18" s="66">
        <v>0.27279999999999999</v>
      </c>
      <c r="K18" s="66">
        <v>6.9999999999999999E-4</v>
      </c>
    </row>
    <row r="19" spans="1:11">
      <c r="A19" t="s">
        <v>835</v>
      </c>
      <c r="B19" t="s">
        <v>836</v>
      </c>
      <c r="C19" t="s">
        <v>546</v>
      </c>
      <c r="D19" t="s">
        <v>101</v>
      </c>
      <c r="E19" t="s">
        <v>837</v>
      </c>
      <c r="F19" s="65">
        <v>43937</v>
      </c>
      <c r="G19" s="65">
        <v>202.80410000000001</v>
      </c>
      <c r="H19" s="65">
        <v>89.106037416999996</v>
      </c>
      <c r="I19" s="66">
        <v>0</v>
      </c>
      <c r="J19" s="66">
        <v>0.15390000000000001</v>
      </c>
      <c r="K19" s="66">
        <v>4.0000000000000002E-4</v>
      </c>
    </row>
    <row r="20" spans="1:11">
      <c r="A20" t="s">
        <v>838</v>
      </c>
      <c r="B20" t="s">
        <v>839</v>
      </c>
      <c r="C20" t="s">
        <v>131</v>
      </c>
      <c r="D20" t="s">
        <v>101</v>
      </c>
      <c r="E20" t="s">
        <v>347</v>
      </c>
      <c r="F20" s="65">
        <v>137445</v>
      </c>
      <c r="G20" s="65">
        <v>5.0381999999999998</v>
      </c>
      <c r="H20" s="65">
        <v>6.9247539900000001</v>
      </c>
      <c r="I20" s="66">
        <v>0</v>
      </c>
      <c r="J20" s="66">
        <v>1.2E-2</v>
      </c>
      <c r="K20" s="66">
        <v>0</v>
      </c>
    </row>
    <row r="21" spans="1:11">
      <c r="A21" s="67" t="s">
        <v>771</v>
      </c>
      <c r="B21" s="14"/>
      <c r="C21" s="14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221</v>
      </c>
      <c r="B22" t="s">
        <v>221</v>
      </c>
      <c r="C22" t="s">
        <v>221</v>
      </c>
      <c r="D22" t="s">
        <v>221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80" t="s">
        <v>228</v>
      </c>
      <c r="B23" s="14"/>
      <c r="C23" s="14"/>
    </row>
    <row r="24" spans="1:11">
      <c r="A24" s="80" t="s">
        <v>268</v>
      </c>
      <c r="B24" s="14"/>
      <c r="C24" s="14"/>
    </row>
    <row r="25" spans="1:11">
      <c r="A25" s="80" t="s">
        <v>269</v>
      </c>
      <c r="B25" s="14"/>
      <c r="C25" s="14"/>
    </row>
    <row r="26" spans="1:11">
      <c r="A26" s="80" t="s">
        <v>270</v>
      </c>
      <c r="B26" s="14"/>
      <c r="C26" s="14"/>
    </row>
    <row r="27" spans="1:11" hidden="1">
      <c r="B27" s="14"/>
      <c r="C27" s="14"/>
    </row>
    <row r="28" spans="1:11" hidden="1">
      <c r="B28" s="14"/>
      <c r="C28" s="14"/>
    </row>
    <row r="29" spans="1:11" hidden="1">
      <c r="B29" s="14"/>
      <c r="C29" s="14"/>
    </row>
    <row r="30" spans="1:11" hidden="1">
      <c r="B30" s="14"/>
      <c r="C30" s="14"/>
    </row>
    <row r="31" spans="1:11" hidden="1">
      <c r="B31" s="14"/>
      <c r="C31" s="14"/>
    </row>
    <row r="32" spans="1:11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 customWidth="1"/>
    <col min="13" max="13" width="6.7109375" style="14" hidden="1" customWidth="1"/>
    <col min="14" max="14" width="7.7109375" style="14" hidden="1" customWidth="1"/>
    <col min="15" max="15" width="7.140625" style="14" hidden="1" customWidth="1"/>
    <col min="16" max="16" width="6" style="14" hidden="1" customWidth="1"/>
    <col min="17" max="17" width="7.85546875" style="14" hidden="1" customWidth="1"/>
    <col min="18" max="18" width="8.140625" style="14" hidden="1" customWidth="1"/>
    <col min="19" max="19" width="6.28515625" style="14" hidden="1" customWidth="1"/>
    <col min="20" max="20" width="8" style="14" hidden="1" customWidth="1"/>
    <col min="21" max="21" width="8.7109375" style="14" hidden="1" customWidth="1"/>
    <col min="22" max="22" width="10" style="14" hidden="1" customWidth="1"/>
    <col min="23" max="23" width="9.5703125" style="14" hidden="1" customWidth="1"/>
    <col min="24" max="24" width="6.140625" style="14" hidden="1" customWidth="1"/>
    <col min="25" max="26" width="5.7109375" style="14" hidden="1" customWidth="1"/>
    <col min="27" max="27" width="6.85546875" style="14" hidden="1" customWidth="1"/>
    <col min="28" max="28" width="6.42578125" style="14" hidden="1" customWidth="1"/>
    <col min="29" max="29" width="6.7109375" style="14" hidden="1" customWidth="1"/>
    <col min="30" max="30" width="7.28515625" style="14" hidden="1" customWidth="1"/>
    <col min="31" max="42" width="5.7109375" style="14" hidden="1" customWidth="1"/>
    <col min="43" max="43" width="9.140625" style="14" hidden="1" customWidth="1"/>
    <col min="44" max="52" width="0" style="14" hidden="1" customWidth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</row>
    <row r="5" spans="1:51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6"/>
    </row>
    <row r="6" spans="1:51" ht="26.25" customHeight="1">
      <c r="A6" s="94" t="s">
        <v>141</v>
      </c>
      <c r="B6" s="95"/>
      <c r="C6" s="95"/>
      <c r="D6" s="95"/>
      <c r="E6" s="95"/>
      <c r="F6" s="95"/>
      <c r="G6" s="95"/>
      <c r="H6" s="95"/>
      <c r="I6" s="95"/>
      <c r="J6" s="95"/>
      <c r="K6" s="96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200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772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221</v>
      </c>
      <c r="B13" t="s">
        <v>221</v>
      </c>
      <c r="C13" t="s">
        <v>221</v>
      </c>
      <c r="D13" t="s">
        <v>221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773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221</v>
      </c>
      <c r="B15" t="s">
        <v>221</v>
      </c>
      <c r="C15" t="s">
        <v>221</v>
      </c>
      <c r="D15" t="s">
        <v>221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840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221</v>
      </c>
      <c r="B17" t="s">
        <v>221</v>
      </c>
      <c r="C17" t="s">
        <v>221</v>
      </c>
      <c r="D17" t="s">
        <v>221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774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221</v>
      </c>
      <c r="B19" t="s">
        <v>221</v>
      </c>
      <c r="C19" t="s">
        <v>221</v>
      </c>
      <c r="D19" t="s">
        <v>221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388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221</v>
      </c>
      <c r="B21" t="s">
        <v>221</v>
      </c>
      <c r="C21" t="s">
        <v>221</v>
      </c>
      <c r="D21" t="s">
        <v>221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226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772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221</v>
      </c>
      <c r="B24" t="s">
        <v>221</v>
      </c>
      <c r="C24" t="s">
        <v>221</v>
      </c>
      <c r="D24" t="s">
        <v>221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775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221</v>
      </c>
      <c r="B26" t="s">
        <v>221</v>
      </c>
      <c r="C26" t="s">
        <v>221</v>
      </c>
      <c r="D26" t="s">
        <v>221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774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221</v>
      </c>
      <c r="B28" t="s">
        <v>221</v>
      </c>
      <c r="C28" t="s">
        <v>221</v>
      </c>
      <c r="D28" t="s">
        <v>221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776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221</v>
      </c>
      <c r="B30" t="s">
        <v>221</v>
      </c>
      <c r="C30" t="s">
        <v>221</v>
      </c>
      <c r="D30" t="s">
        <v>221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388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221</v>
      </c>
      <c r="B32" t="s">
        <v>221</v>
      </c>
      <c r="C32" t="s">
        <v>221</v>
      </c>
      <c r="D32" t="s">
        <v>221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80" t="s">
        <v>228</v>
      </c>
      <c r="B33" s="14"/>
      <c r="C33" s="14"/>
    </row>
    <row r="34" spans="1:3">
      <c r="A34" s="80" t="s">
        <v>268</v>
      </c>
      <c r="B34" s="14"/>
      <c r="C34" s="14"/>
    </row>
    <row r="35" spans="1:3">
      <c r="A35" s="80" t="s">
        <v>269</v>
      </c>
      <c r="B35" s="14"/>
      <c r="C35" s="14"/>
    </row>
    <row r="36" spans="1:3">
      <c r="A36" s="80" t="s">
        <v>270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K19" sqref="K1:XFD104857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 customWidth="1"/>
    <col min="12" max="12" width="6.7109375" style="14" hidden="1" customWidth="1"/>
    <col min="13" max="13" width="7.7109375" style="14" hidden="1" customWidth="1"/>
    <col min="14" max="14" width="7.140625" style="14" hidden="1" customWidth="1"/>
    <col min="15" max="15" width="6" style="14" hidden="1" customWidth="1"/>
    <col min="16" max="16" width="7.85546875" style="14" hidden="1" customWidth="1"/>
    <col min="17" max="17" width="8.140625" style="14" hidden="1" customWidth="1"/>
    <col min="18" max="18" width="6.28515625" style="14" hidden="1" customWidth="1"/>
    <col min="19" max="19" width="8" style="14" hidden="1" customWidth="1"/>
    <col min="20" max="20" width="8.7109375" style="14" hidden="1" customWidth="1"/>
    <col min="21" max="21" width="10" style="14" hidden="1" customWidth="1"/>
    <col min="22" max="22" width="9.5703125" style="14" hidden="1" customWidth="1"/>
    <col min="23" max="23" width="6.140625" style="14" hidden="1" customWidth="1"/>
    <col min="24" max="25" width="5.7109375" style="14" hidden="1" customWidth="1"/>
    <col min="26" max="26" width="6.85546875" style="14" hidden="1" customWidth="1"/>
    <col min="27" max="27" width="6.42578125" style="14" hidden="1" customWidth="1"/>
    <col min="28" max="28" width="6.7109375" style="14" hidden="1" customWidth="1"/>
    <col min="29" max="29" width="7.28515625" style="14" hidden="1" customWidth="1"/>
    <col min="30" max="41" width="5.7109375" style="14" hidden="1" customWidth="1"/>
    <col min="42" max="42" width="9.140625" style="14" hidden="1" customWidth="1"/>
    <col min="43" max="49" width="0" style="14" hidden="1" customWidth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</row>
    <row r="5" spans="1:48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6"/>
    </row>
    <row r="6" spans="1:48" ht="26.25" customHeight="1">
      <c r="A6" s="94" t="s">
        <v>142</v>
      </c>
      <c r="B6" s="95"/>
      <c r="C6" s="95"/>
      <c r="D6" s="95"/>
      <c r="E6" s="95"/>
      <c r="F6" s="95"/>
      <c r="G6" s="95"/>
      <c r="H6" s="95"/>
      <c r="I6" s="95"/>
      <c r="J6" s="96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0</v>
      </c>
      <c r="G10" s="7"/>
      <c r="H10" s="63">
        <v>0</v>
      </c>
      <c r="I10" s="64">
        <v>0</v>
      </c>
      <c r="J10" s="64">
        <v>0</v>
      </c>
      <c r="AV10" s="14"/>
    </row>
    <row r="11" spans="1:48">
      <c r="A11" s="67" t="s">
        <v>200</v>
      </c>
      <c r="B11" s="14"/>
      <c r="C11" s="14"/>
      <c r="F11" s="69">
        <v>0</v>
      </c>
      <c r="H11" s="69">
        <v>0</v>
      </c>
      <c r="I11" s="68">
        <v>0</v>
      </c>
      <c r="J11" s="68">
        <v>0</v>
      </c>
    </row>
    <row r="12" spans="1:48">
      <c r="A12" s="67" t="s">
        <v>772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221</v>
      </c>
      <c r="B13" t="s">
        <v>221</v>
      </c>
      <c r="C13" t="s">
        <v>221</v>
      </c>
      <c r="D13" t="s">
        <v>221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773</v>
      </c>
      <c r="B14" s="14"/>
      <c r="C14" s="14"/>
      <c r="F14" s="69">
        <v>0</v>
      </c>
      <c r="H14" s="69">
        <v>0</v>
      </c>
      <c r="I14" s="68">
        <v>0</v>
      </c>
      <c r="J14" s="68">
        <v>0</v>
      </c>
    </row>
    <row r="15" spans="1:48">
      <c r="A15" t="s">
        <v>221</v>
      </c>
      <c r="B15" t="s">
        <v>221</v>
      </c>
      <c r="C15" t="s">
        <v>221</v>
      </c>
      <c r="D15" t="s">
        <v>221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</row>
    <row r="16" spans="1:48">
      <c r="A16" s="67" t="s">
        <v>840</v>
      </c>
      <c r="B16" s="14"/>
      <c r="C16" s="14"/>
      <c r="F16" s="69">
        <v>0</v>
      </c>
      <c r="H16" s="69">
        <v>0</v>
      </c>
      <c r="I16" s="68">
        <v>0</v>
      </c>
      <c r="J16" s="68">
        <v>0</v>
      </c>
    </row>
    <row r="17" spans="1:10">
      <c r="A17" t="s">
        <v>221</v>
      </c>
      <c r="B17" t="s">
        <v>221</v>
      </c>
      <c r="C17" t="s">
        <v>221</v>
      </c>
      <c r="D17" t="s">
        <v>221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</row>
    <row r="18" spans="1:10">
      <c r="A18" s="67" t="s">
        <v>774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221</v>
      </c>
      <c r="B19" t="s">
        <v>221</v>
      </c>
      <c r="C19" t="s">
        <v>221</v>
      </c>
      <c r="D19" t="s">
        <v>221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388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221</v>
      </c>
      <c r="B21" t="s">
        <v>221</v>
      </c>
      <c r="C21" t="s">
        <v>221</v>
      </c>
      <c r="D21" t="s">
        <v>221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226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s="67" t="s">
        <v>772</v>
      </c>
      <c r="B23" s="14"/>
      <c r="C23" s="14"/>
      <c r="F23" s="69">
        <v>0</v>
      </c>
      <c r="H23" s="69">
        <v>0</v>
      </c>
      <c r="I23" s="68">
        <v>0</v>
      </c>
      <c r="J23" s="68">
        <v>0</v>
      </c>
    </row>
    <row r="24" spans="1:10">
      <c r="A24" t="s">
        <v>221</v>
      </c>
      <c r="B24" t="s">
        <v>221</v>
      </c>
      <c r="C24" t="s">
        <v>221</v>
      </c>
      <c r="D24" t="s">
        <v>221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</row>
    <row r="25" spans="1:10">
      <c r="A25" s="67" t="s">
        <v>775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221</v>
      </c>
      <c r="B26" t="s">
        <v>221</v>
      </c>
      <c r="C26" t="s">
        <v>221</v>
      </c>
      <c r="D26" t="s">
        <v>221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774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221</v>
      </c>
      <c r="B28" t="s">
        <v>221</v>
      </c>
      <c r="C28" t="s">
        <v>221</v>
      </c>
      <c r="D28" t="s">
        <v>221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388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221</v>
      </c>
      <c r="B30" t="s">
        <v>221</v>
      </c>
      <c r="C30" t="s">
        <v>221</v>
      </c>
      <c r="D30" t="s">
        <v>221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80" t="s">
        <v>228</v>
      </c>
      <c r="B31" s="14"/>
      <c r="C31" s="14"/>
    </row>
    <row r="32" spans="1:10">
      <c r="A32" s="80" t="s">
        <v>268</v>
      </c>
      <c r="B32" s="14"/>
      <c r="C32" s="14"/>
    </row>
    <row r="33" spans="1:3">
      <c r="A33" s="80" t="s">
        <v>269</v>
      </c>
      <c r="B33" s="14"/>
      <c r="C33" s="14"/>
    </row>
    <row r="34" spans="1:3">
      <c r="A34" s="80" t="s">
        <v>270</v>
      </c>
      <c r="B34" s="14"/>
      <c r="C34" s="14"/>
    </row>
    <row r="35" spans="1:3" hidden="1"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Q6" sqref="Q1:XFD1048576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 customWidth="1"/>
    <col min="18" max="18" width="6.7109375" style="14" hidden="1" customWidth="1"/>
    <col min="19" max="19" width="7.7109375" style="14" hidden="1" customWidth="1"/>
    <col min="20" max="20" width="7.140625" style="14" hidden="1" customWidth="1"/>
    <col min="21" max="21" width="6" style="14" hidden="1" customWidth="1"/>
    <col min="22" max="22" width="7.85546875" style="14" hidden="1" customWidth="1"/>
    <col min="23" max="23" width="8.140625" style="14" hidden="1" customWidth="1"/>
    <col min="24" max="24" width="6.28515625" style="14" hidden="1" customWidth="1"/>
    <col min="25" max="25" width="8" style="14" hidden="1" customWidth="1"/>
    <col min="26" max="26" width="8.7109375" style="14" hidden="1" customWidth="1"/>
    <col min="27" max="27" width="10" style="14" hidden="1" customWidth="1"/>
    <col min="28" max="28" width="9.5703125" style="14" hidden="1" customWidth="1"/>
    <col min="29" max="29" width="6.140625" style="14" hidden="1" customWidth="1"/>
    <col min="30" max="31" width="5.7109375" style="14" hidden="1" customWidth="1"/>
    <col min="32" max="32" width="6.85546875" style="14" hidden="1" customWidth="1"/>
    <col min="33" max="33" width="6.42578125" style="14" hidden="1" customWidth="1"/>
    <col min="34" max="34" width="6.7109375" style="14" hidden="1" customWidth="1"/>
    <col min="35" max="35" width="7.28515625" style="14" hidden="1" customWidth="1"/>
    <col min="36" max="47" width="5.7109375" style="14" hidden="1" customWidth="1"/>
    <col min="48" max="48" width="9.140625" style="14" hidden="1" customWidth="1"/>
    <col min="49" max="78" width="0" style="14" hidden="1" customWidth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</row>
    <row r="5" spans="1:77" ht="26.25" customHeight="1">
      <c r="A5" s="94" t="s">
        <v>135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6"/>
    </row>
    <row r="6" spans="1:77" ht="26.25" customHeight="1">
      <c r="A6" s="94" t="s">
        <v>144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200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795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221</v>
      </c>
      <c r="B13" t="s">
        <v>221</v>
      </c>
      <c r="C13" s="14"/>
      <c r="D13" t="s">
        <v>221</v>
      </c>
      <c r="G13" s="65">
        <v>0</v>
      </c>
      <c r="H13" t="s">
        <v>221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796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221</v>
      </c>
      <c r="B15" t="s">
        <v>221</v>
      </c>
      <c r="C15" s="14"/>
      <c r="D15" t="s">
        <v>221</v>
      </c>
      <c r="G15" s="65">
        <v>0</v>
      </c>
      <c r="H15" t="s">
        <v>221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797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798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221</v>
      </c>
      <c r="B18" t="s">
        <v>221</v>
      </c>
      <c r="C18" s="14"/>
      <c r="D18" t="s">
        <v>221</v>
      </c>
      <c r="G18" s="65">
        <v>0</v>
      </c>
      <c r="H18" t="s">
        <v>221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799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221</v>
      </c>
      <c r="B20" t="s">
        <v>221</v>
      </c>
      <c r="C20" s="14"/>
      <c r="D20" t="s">
        <v>221</v>
      </c>
      <c r="G20" s="65">
        <v>0</v>
      </c>
      <c r="H20" t="s">
        <v>221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800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221</v>
      </c>
      <c r="B22" t="s">
        <v>221</v>
      </c>
      <c r="C22" s="14"/>
      <c r="D22" t="s">
        <v>221</v>
      </c>
      <c r="G22" s="65">
        <v>0</v>
      </c>
      <c r="H22" t="s">
        <v>221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801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221</v>
      </c>
      <c r="B24" t="s">
        <v>221</v>
      </c>
      <c r="C24" s="14"/>
      <c r="D24" t="s">
        <v>221</v>
      </c>
      <c r="G24" s="65">
        <v>0</v>
      </c>
      <c r="H24" t="s">
        <v>221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226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795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221</v>
      </c>
      <c r="B27" t="s">
        <v>221</v>
      </c>
      <c r="C27" s="14"/>
      <c r="D27" t="s">
        <v>221</v>
      </c>
      <c r="G27" s="65">
        <v>0</v>
      </c>
      <c r="H27" t="s">
        <v>221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796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221</v>
      </c>
      <c r="B29" t="s">
        <v>221</v>
      </c>
      <c r="C29" s="14"/>
      <c r="D29" t="s">
        <v>221</v>
      </c>
      <c r="G29" s="65">
        <v>0</v>
      </c>
      <c r="H29" t="s">
        <v>221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797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798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221</v>
      </c>
      <c r="B32" t="s">
        <v>221</v>
      </c>
      <c r="C32" s="14"/>
      <c r="D32" t="s">
        <v>221</v>
      </c>
      <c r="G32" s="65">
        <v>0</v>
      </c>
      <c r="H32" t="s">
        <v>221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799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221</v>
      </c>
      <c r="B34" t="s">
        <v>221</v>
      </c>
      <c r="C34" s="14"/>
      <c r="D34" t="s">
        <v>221</v>
      </c>
      <c r="G34" s="65">
        <v>0</v>
      </c>
      <c r="H34" t="s">
        <v>221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800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221</v>
      </c>
      <c r="B36" t="s">
        <v>221</v>
      </c>
      <c r="C36" s="14"/>
      <c r="D36" t="s">
        <v>221</v>
      </c>
      <c r="G36" s="65">
        <v>0</v>
      </c>
      <c r="H36" t="s">
        <v>221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801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221</v>
      </c>
      <c r="B38" t="s">
        <v>221</v>
      </c>
      <c r="C38" s="14"/>
      <c r="D38" t="s">
        <v>221</v>
      </c>
      <c r="G38" s="65">
        <v>0</v>
      </c>
      <c r="H38" t="s">
        <v>221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80" t="s">
        <v>228</v>
      </c>
      <c r="C39" s="14"/>
    </row>
    <row r="40" spans="1:16">
      <c r="A40" s="80" t="s">
        <v>268</v>
      </c>
      <c r="C40" s="14"/>
    </row>
    <row r="41" spans="1:16">
      <c r="A41" s="80" t="s">
        <v>269</v>
      </c>
      <c r="C41" s="14"/>
    </row>
    <row r="42" spans="1:16">
      <c r="A42" s="80" t="s">
        <v>270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4"/>
  <sheetViews>
    <sheetView rightToLeft="1" workbookViewId="0">
      <selection activeCell="A43" sqref="A43:XFD104857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6" width="0" style="14" hidden="1" customWidth="1"/>
    <col min="57" max="58" width="9.140625" style="14" customWidth="1"/>
    <col min="59" max="61" width="0" style="14" hidden="1" customWidth="1"/>
    <col min="62" max="16384" width="9.140625" style="14" hidden="1"/>
  </cols>
  <sheetData>
    <row r="1" spans="1:58">
      <c r="A1" s="2" t="s">
        <v>0</v>
      </c>
      <c r="B1" s="2" t="s">
        <v>196</v>
      </c>
    </row>
    <row r="2" spans="1:58">
      <c r="A2" s="2" t="s">
        <v>1</v>
      </c>
      <c r="B2" s="2"/>
    </row>
    <row r="3" spans="1:58">
      <c r="A3" s="2" t="s">
        <v>2</v>
      </c>
      <c r="B3" s="2" t="s">
        <v>197</v>
      </c>
    </row>
    <row r="4" spans="1:58">
      <c r="A4" s="2" t="s">
        <v>3</v>
      </c>
      <c r="B4" s="2"/>
    </row>
    <row r="5" spans="1:58" ht="26.25" customHeight="1">
      <c r="A5" s="94" t="s">
        <v>145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6"/>
    </row>
    <row r="6" spans="1:58" s="16" customFormat="1" ht="36">
      <c r="A6" s="40" t="s">
        <v>95</v>
      </c>
      <c r="B6" s="41" t="s">
        <v>146</v>
      </c>
      <c r="C6" s="41" t="s">
        <v>48</v>
      </c>
      <c r="D6" s="98" t="s">
        <v>49</v>
      </c>
      <c r="E6" s="98" t="s">
        <v>50</v>
      </c>
      <c r="F6" s="98" t="s">
        <v>70</v>
      </c>
      <c r="G6" s="98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98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E6" s="16" t="s">
        <v>148</v>
      </c>
      <c r="BF6" s="16" t="s">
        <v>101</v>
      </c>
    </row>
    <row r="7" spans="1:58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E7" s="16" t="s">
        <v>149</v>
      </c>
      <c r="BF7" s="16" t="s">
        <v>105</v>
      </c>
    </row>
    <row r="8" spans="1:58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E8" s="20" t="s">
        <v>150</v>
      </c>
      <c r="BF8" s="20" t="s">
        <v>109</v>
      </c>
    </row>
    <row r="9" spans="1:58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7"/>
      <c r="M9" s="63">
        <v>0</v>
      </c>
      <c r="N9" s="7"/>
      <c r="O9" s="63">
        <v>0</v>
      </c>
      <c r="P9" s="64">
        <v>0</v>
      </c>
      <c r="Q9" s="64">
        <v>0</v>
      </c>
      <c r="R9" s="14"/>
      <c r="S9" s="14"/>
      <c r="T9" s="14"/>
      <c r="U9" s="14"/>
      <c r="BE9" s="14" t="s">
        <v>122</v>
      </c>
      <c r="BF9" s="20" t="s">
        <v>112</v>
      </c>
    </row>
    <row r="10" spans="1:58">
      <c r="A10" s="67" t="s">
        <v>200</v>
      </c>
      <c r="H10" s="69">
        <v>0</v>
      </c>
      <c r="L10" s="68">
        <v>0</v>
      </c>
      <c r="M10" s="69">
        <v>0</v>
      </c>
      <c r="O10" s="69">
        <v>0</v>
      </c>
      <c r="P10" s="68">
        <v>0</v>
      </c>
      <c r="Q10" s="68">
        <v>0</v>
      </c>
    </row>
    <row r="11" spans="1:58">
      <c r="A11" s="67" t="s">
        <v>841</v>
      </c>
      <c r="H11" s="69">
        <v>0</v>
      </c>
      <c r="L11" s="68">
        <v>0</v>
      </c>
      <c r="M11" s="69">
        <v>0</v>
      </c>
      <c r="O11" s="69">
        <v>0</v>
      </c>
      <c r="P11" s="68">
        <v>0</v>
      </c>
      <c r="Q11" s="68">
        <v>0</v>
      </c>
    </row>
    <row r="12" spans="1:58">
      <c r="A12" t="s">
        <v>221</v>
      </c>
      <c r="C12" t="s">
        <v>221</v>
      </c>
      <c r="E12" t="s">
        <v>221</v>
      </c>
      <c r="H12" s="65">
        <v>0</v>
      </c>
      <c r="I12" t="s">
        <v>221</v>
      </c>
      <c r="J12" t="s">
        <v>221</v>
      </c>
      <c r="K12" s="66">
        <v>0</v>
      </c>
      <c r="L12" s="66">
        <v>0</v>
      </c>
      <c r="M12" s="65">
        <v>0</v>
      </c>
      <c r="N12" s="65">
        <v>0</v>
      </c>
      <c r="O12" s="65">
        <v>0</v>
      </c>
      <c r="P12" s="66">
        <v>0</v>
      </c>
      <c r="Q12" s="66">
        <v>0</v>
      </c>
    </row>
    <row r="13" spans="1:58">
      <c r="A13" s="67" t="s">
        <v>842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8">
      <c r="A14" t="s">
        <v>221</v>
      </c>
      <c r="C14" t="s">
        <v>221</v>
      </c>
      <c r="E14" t="s">
        <v>221</v>
      </c>
      <c r="H14" s="65">
        <v>0</v>
      </c>
      <c r="I14" t="s">
        <v>221</v>
      </c>
      <c r="J14" t="s">
        <v>221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8">
      <c r="A15" s="67" t="s">
        <v>843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8">
      <c r="A16" t="s">
        <v>221</v>
      </c>
      <c r="C16" t="s">
        <v>221</v>
      </c>
      <c r="E16" t="s">
        <v>221</v>
      </c>
      <c r="H16" s="65">
        <v>0</v>
      </c>
      <c r="I16" t="s">
        <v>221</v>
      </c>
      <c r="J16" t="s">
        <v>221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844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221</v>
      </c>
      <c r="C18" t="s">
        <v>221</v>
      </c>
      <c r="E18" t="s">
        <v>221</v>
      </c>
      <c r="H18" s="65">
        <v>0</v>
      </c>
      <c r="I18" t="s">
        <v>221</v>
      </c>
      <c r="J18" t="s">
        <v>221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845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221</v>
      </c>
      <c r="C20" t="s">
        <v>221</v>
      </c>
      <c r="E20" t="s">
        <v>221</v>
      </c>
      <c r="H20" s="65">
        <v>0</v>
      </c>
      <c r="I20" t="s">
        <v>221</v>
      </c>
      <c r="J20" t="s">
        <v>221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846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847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221</v>
      </c>
      <c r="C23" t="s">
        <v>221</v>
      </c>
      <c r="E23" t="s">
        <v>221</v>
      </c>
      <c r="H23" s="65">
        <v>0</v>
      </c>
      <c r="I23" t="s">
        <v>221</v>
      </c>
      <c r="J23" t="s">
        <v>221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848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221</v>
      </c>
      <c r="C25" t="s">
        <v>221</v>
      </c>
      <c r="E25" t="s">
        <v>221</v>
      </c>
      <c r="H25" s="65">
        <v>0</v>
      </c>
      <c r="I25" t="s">
        <v>221</v>
      </c>
      <c r="J25" t="s">
        <v>221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849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221</v>
      </c>
      <c r="C27" t="s">
        <v>221</v>
      </c>
      <c r="E27" t="s">
        <v>221</v>
      </c>
      <c r="H27" s="65">
        <v>0</v>
      </c>
      <c r="I27" t="s">
        <v>221</v>
      </c>
      <c r="J27" t="s">
        <v>221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850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221</v>
      </c>
      <c r="C29" t="s">
        <v>221</v>
      </c>
      <c r="E29" t="s">
        <v>221</v>
      </c>
      <c r="H29" s="65">
        <v>0</v>
      </c>
      <c r="I29" t="s">
        <v>221</v>
      </c>
      <c r="J29" t="s">
        <v>221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226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851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221</v>
      </c>
      <c r="C32" t="s">
        <v>221</v>
      </c>
      <c r="E32" t="s">
        <v>221</v>
      </c>
      <c r="H32" s="65">
        <v>0</v>
      </c>
      <c r="I32" t="s">
        <v>221</v>
      </c>
      <c r="J32" t="s">
        <v>221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843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221</v>
      </c>
      <c r="C34" t="s">
        <v>221</v>
      </c>
      <c r="E34" t="s">
        <v>221</v>
      </c>
      <c r="H34" s="65">
        <v>0</v>
      </c>
      <c r="I34" t="s">
        <v>221</v>
      </c>
      <c r="J34" t="s">
        <v>221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844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221</v>
      </c>
      <c r="C36" t="s">
        <v>221</v>
      </c>
      <c r="E36" t="s">
        <v>221</v>
      </c>
      <c r="H36" s="65">
        <v>0</v>
      </c>
      <c r="I36" t="s">
        <v>221</v>
      </c>
      <c r="J36" t="s">
        <v>221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850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221</v>
      </c>
      <c r="C38" t="s">
        <v>221</v>
      </c>
      <c r="E38" t="s">
        <v>221</v>
      </c>
      <c r="H38" s="65">
        <v>0</v>
      </c>
      <c r="I38" t="s">
        <v>221</v>
      </c>
      <c r="J38" t="s">
        <v>221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80" t="s">
        <v>228</v>
      </c>
    </row>
    <row r="40" spans="1:17">
      <c r="A40" s="80" t="s">
        <v>268</v>
      </c>
    </row>
    <row r="41" spans="1:17">
      <c r="A41" s="80" t="s">
        <v>269</v>
      </c>
    </row>
    <row r="42" spans="1:17">
      <c r="A42" s="80" t="s">
        <v>270</v>
      </c>
    </row>
    <row r="43" spans="1:17" hidden="1"/>
    <row r="44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 customWidth="1"/>
    <col min="16" max="16" width="6.7109375" style="14" hidden="1" customWidth="1"/>
    <col min="17" max="17" width="7.7109375" style="14" hidden="1" customWidth="1"/>
    <col min="18" max="18" width="7.140625" style="14" hidden="1" customWidth="1"/>
    <col min="19" max="19" width="6" style="14" hidden="1" customWidth="1"/>
    <col min="20" max="20" width="7.85546875" style="14" hidden="1" customWidth="1"/>
    <col min="21" max="21" width="8.140625" style="14" hidden="1" customWidth="1"/>
    <col min="22" max="22" width="6.28515625" style="14" hidden="1" customWidth="1"/>
    <col min="23" max="23" width="8" style="14" hidden="1" customWidth="1"/>
    <col min="24" max="24" width="8.7109375" style="14" hidden="1" customWidth="1"/>
    <col min="25" max="25" width="10" style="14" hidden="1" customWidth="1"/>
    <col min="26" max="26" width="9.5703125" style="14" hidden="1" customWidth="1"/>
    <col min="27" max="27" width="6.140625" style="14" hidden="1" customWidth="1"/>
    <col min="28" max="29" width="5.7109375" style="14" hidden="1" customWidth="1"/>
    <col min="30" max="30" width="6.85546875" style="14" hidden="1" customWidth="1"/>
    <col min="31" max="31" width="6.42578125" style="14" hidden="1" customWidth="1"/>
    <col min="32" max="32" width="6.7109375" style="14" hidden="1" customWidth="1"/>
    <col min="33" max="33" width="7.28515625" style="14" hidden="1" customWidth="1"/>
    <col min="34" max="45" width="5.7109375" style="14" hidden="1" customWidth="1"/>
    <col min="46" max="46" width="9.140625" style="14" hidden="1" customWidth="1"/>
    <col min="47" max="64" width="0" style="14" hidden="1" customWidth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</row>
    <row r="5" spans="1:63" ht="26.25" customHeight="1">
      <c r="A5" s="99" t="s">
        <v>152</v>
      </c>
      <c r="B5" s="100"/>
      <c r="C5" s="100"/>
      <c r="D5" s="100"/>
      <c r="E5" s="100"/>
      <c r="F5" s="100"/>
      <c r="G5" s="100"/>
      <c r="H5" s="100"/>
      <c r="I5" s="100"/>
      <c r="J5" s="100"/>
      <c r="K5" s="100"/>
      <c r="L5" s="100"/>
      <c r="M5" s="100"/>
      <c r="N5" s="101"/>
    </row>
    <row r="6" spans="1:63" s="16" customFormat="1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200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807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221</v>
      </c>
      <c r="B12" t="s">
        <v>221</v>
      </c>
      <c r="D12" t="s">
        <v>221</v>
      </c>
      <c r="F12" s="65">
        <v>0</v>
      </c>
      <c r="G12" t="s">
        <v>221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808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221</v>
      </c>
      <c r="B14" t="s">
        <v>221</v>
      </c>
      <c r="D14" t="s">
        <v>221</v>
      </c>
      <c r="F14" s="65">
        <v>0</v>
      </c>
      <c r="G14" t="s">
        <v>221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852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221</v>
      </c>
      <c r="B16" t="s">
        <v>221</v>
      </c>
      <c r="D16" t="s">
        <v>221</v>
      </c>
      <c r="F16" s="65">
        <v>0</v>
      </c>
      <c r="G16" t="s">
        <v>221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853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221</v>
      </c>
      <c r="B18" t="s">
        <v>221</v>
      </c>
      <c r="D18" t="s">
        <v>221</v>
      </c>
      <c r="F18" s="65">
        <v>0</v>
      </c>
      <c r="G18" t="s">
        <v>221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388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221</v>
      </c>
      <c r="B20" t="s">
        <v>221</v>
      </c>
      <c r="D20" t="s">
        <v>221</v>
      </c>
      <c r="F20" s="65">
        <v>0</v>
      </c>
      <c r="G20" t="s">
        <v>221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226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221</v>
      </c>
      <c r="B22" t="s">
        <v>221</v>
      </c>
      <c r="D22" t="s">
        <v>221</v>
      </c>
      <c r="F22" s="65">
        <v>0</v>
      </c>
      <c r="G22" t="s">
        <v>221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80" t="s">
        <v>228</v>
      </c>
    </row>
    <row r="24" spans="1:14">
      <c r="A24" s="80" t="s">
        <v>268</v>
      </c>
    </row>
    <row r="25" spans="1:14">
      <c r="A25" s="80" t="s">
        <v>269</v>
      </c>
    </row>
    <row r="26" spans="1:14">
      <c r="A26" s="80" t="s">
        <v>270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6" hidden="1" customWidth="1"/>
    <col min="17" max="17" width="8" style="16" hidden="1" customWidth="1"/>
    <col min="18" max="18" width="8.7109375" style="16" hidden="1" customWidth="1"/>
    <col min="19" max="19" width="10" style="16" hidden="1" customWidth="1"/>
    <col min="20" max="20" width="9.5703125" style="16" hidden="1" customWidth="1"/>
    <col min="21" max="21" width="6.140625" style="16" hidden="1" customWidth="1"/>
    <col min="22" max="23" width="5.7109375" style="16" hidden="1" customWidth="1"/>
    <col min="24" max="24" width="6.85546875" style="16" hidden="1" customWidth="1"/>
    <col min="25" max="25" width="6.42578125" style="16" hidden="1" customWidth="1"/>
    <col min="26" max="26" width="6.7109375" style="16" hidden="1" customWidth="1"/>
    <col min="27" max="27" width="7.28515625" style="16" hidden="1" customWidth="1"/>
    <col min="28" max="39" width="5.7109375" style="16" hidden="1" customWidth="1"/>
    <col min="40" max="40" width="9.140625" style="16" hidden="1" customWidth="1"/>
    <col min="41" max="54" width="0" style="16" hidden="1" customWidth="1"/>
    <col min="55" max="55" width="0" style="14" hidden="1" customWidth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</row>
    <row r="5" spans="1:54" ht="26.25" customHeight="1">
      <c r="A5" s="99" t="s">
        <v>155</v>
      </c>
      <c r="B5" s="100"/>
      <c r="C5" s="100"/>
      <c r="D5" s="100"/>
      <c r="E5" s="100"/>
      <c r="F5" s="100"/>
      <c r="G5" s="100"/>
      <c r="H5" s="100"/>
      <c r="I5" s="101"/>
    </row>
    <row r="6" spans="1:54" s="16" customFormat="1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200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854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221</v>
      </c>
      <c r="D12" s="66">
        <v>0</v>
      </c>
      <c r="E12" t="s">
        <v>221</v>
      </c>
      <c r="F12" s="65">
        <v>0</v>
      </c>
      <c r="G12" s="66">
        <v>0</v>
      </c>
      <c r="H12" s="66">
        <v>0</v>
      </c>
    </row>
    <row r="13" spans="1:54">
      <c r="A13" s="67" t="s">
        <v>855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221</v>
      </c>
      <c r="D14" s="66">
        <v>0</v>
      </c>
      <c r="E14" t="s">
        <v>221</v>
      </c>
      <c r="F14" s="65">
        <v>0</v>
      </c>
      <c r="G14" s="66">
        <v>0</v>
      </c>
      <c r="H14" s="66">
        <v>0</v>
      </c>
    </row>
    <row r="15" spans="1:54">
      <c r="A15" s="67" t="s">
        <v>226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854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221</v>
      </c>
      <c r="D17" s="66">
        <v>0</v>
      </c>
      <c r="E17" t="s">
        <v>221</v>
      </c>
      <c r="F17" s="65">
        <v>0</v>
      </c>
      <c r="G17" s="66">
        <v>0</v>
      </c>
      <c r="H17" s="66">
        <v>0</v>
      </c>
    </row>
    <row r="18" spans="1:8">
      <c r="A18" s="67" t="s">
        <v>855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221</v>
      </c>
      <c r="D19" s="66">
        <v>0</v>
      </c>
      <c r="E19" t="s">
        <v>221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/>
    </row>
    <row r="5" spans="1:59" ht="26.25" customHeight="1">
      <c r="A5" s="99" t="s">
        <v>161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59" s="16" customFormat="1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221</v>
      </c>
      <c r="C11" t="s">
        <v>221</v>
      </c>
      <c r="D11" s="16"/>
      <c r="E11" s="66">
        <v>0</v>
      </c>
      <c r="F11" t="s">
        <v>221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226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221</v>
      </c>
      <c r="C13" t="s">
        <v>221</v>
      </c>
      <c r="D13" s="16"/>
      <c r="E13" s="66">
        <v>0</v>
      </c>
      <c r="F13" t="s">
        <v>221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 customWidth="1"/>
    <col min="12" max="12" width="7.7109375" style="16" hidden="1" customWidth="1"/>
    <col min="13" max="13" width="7.140625" style="16" hidden="1" customWidth="1"/>
    <col min="14" max="14" width="6" style="16" hidden="1" customWidth="1"/>
    <col min="15" max="15" width="7.85546875" style="16" hidden="1" customWidth="1"/>
    <col min="16" max="16" width="8.140625" style="16" hidden="1" customWidth="1"/>
    <col min="17" max="17" width="6.28515625" style="16" hidden="1" customWidth="1"/>
    <col min="18" max="18" width="8" style="16" hidden="1" customWidth="1"/>
    <col min="19" max="19" width="8.7109375" style="16" hidden="1" customWidth="1"/>
    <col min="20" max="20" width="10" style="16" hidden="1" customWidth="1"/>
    <col min="21" max="21" width="9.5703125" style="16" hidden="1" customWidth="1"/>
    <col min="22" max="22" width="6.140625" style="16" hidden="1" customWidth="1"/>
    <col min="23" max="24" width="5.7109375" style="16" hidden="1" customWidth="1"/>
    <col min="25" max="25" width="6.85546875" style="16" hidden="1" customWidth="1"/>
    <col min="26" max="26" width="6.42578125" style="14" hidden="1" customWidth="1"/>
    <col min="27" max="27" width="6.7109375" style="14" hidden="1" customWidth="1"/>
    <col min="28" max="28" width="7.28515625" style="14" hidden="1" customWidth="1"/>
    <col min="29" max="40" width="5.7109375" style="14" hidden="1" customWidth="1"/>
    <col min="41" max="41" width="9.140625" style="14" hidden="1" customWidth="1"/>
    <col min="42" max="60" width="0" style="14" hidden="1" customWidth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</row>
    <row r="5" spans="1:59" ht="26.25" customHeight="1">
      <c r="A5" s="99" t="s">
        <v>166</v>
      </c>
      <c r="B5" s="100"/>
      <c r="C5" s="100"/>
      <c r="D5" s="100"/>
      <c r="E5" s="100"/>
      <c r="F5" s="100"/>
      <c r="G5" s="100"/>
      <c r="H5" s="100"/>
      <c r="I5" s="100"/>
      <c r="J5" s="101"/>
    </row>
    <row r="6" spans="1:59" s="16" customFormat="1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64">
        <v>0</v>
      </c>
      <c r="H9" s="63">
        <v>8590.7033586830003</v>
      </c>
      <c r="I9" s="64">
        <v>1</v>
      </c>
      <c r="J9" s="64">
        <v>3.7999999999999999E-2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221</v>
      </c>
      <c r="B11" t="s">
        <v>221</v>
      </c>
      <c r="C11" t="s">
        <v>221</v>
      </c>
      <c r="D11" s="16"/>
      <c r="E11" s="66">
        <v>0</v>
      </c>
      <c r="F11" t="s">
        <v>221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226</v>
      </c>
      <c r="C12" s="16"/>
      <c r="D12" s="16"/>
      <c r="E12" s="16"/>
      <c r="F12" s="16"/>
      <c r="G12" s="68">
        <v>0</v>
      </c>
      <c r="H12" s="69">
        <v>8590.7033586830003</v>
      </c>
      <c r="I12" s="68">
        <v>1</v>
      </c>
      <c r="J12" s="68">
        <v>3.7999999999999999E-2</v>
      </c>
    </row>
    <row r="13" spans="1:59">
      <c r="A13" t="s">
        <v>856</v>
      </c>
      <c r="B13" t="s">
        <v>857</v>
      </c>
      <c r="C13" t="s">
        <v>221</v>
      </c>
      <c r="D13" t="s">
        <v>377</v>
      </c>
      <c r="E13" s="66">
        <v>0</v>
      </c>
      <c r="F13" t="s">
        <v>109</v>
      </c>
      <c r="G13" s="66">
        <v>0</v>
      </c>
      <c r="H13" s="65">
        <v>1474.8710710830001</v>
      </c>
      <c r="I13" s="66">
        <v>0.17169999999999999</v>
      </c>
      <c r="J13" s="66">
        <v>6.4999999999999997E-3</v>
      </c>
    </row>
    <row r="14" spans="1:59">
      <c r="A14" t="s">
        <v>858</v>
      </c>
      <c r="B14" t="s">
        <v>859</v>
      </c>
      <c r="C14" t="s">
        <v>221</v>
      </c>
      <c r="D14" t="s">
        <v>377</v>
      </c>
      <c r="E14" s="66">
        <v>0</v>
      </c>
      <c r="F14" t="s">
        <v>105</v>
      </c>
      <c r="G14" s="66">
        <v>0</v>
      </c>
      <c r="H14" s="65">
        <v>7115.8322876000002</v>
      </c>
      <c r="I14" s="66">
        <v>0.82830000000000004</v>
      </c>
      <c r="J14" s="66">
        <v>3.15E-2</v>
      </c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 customWidth="1"/>
    <col min="5" max="5" width="6" style="16" hidden="1" customWidth="1"/>
    <col min="6" max="6" width="7.85546875" style="16" hidden="1" customWidth="1"/>
    <col min="7" max="7" width="8.140625" style="16" hidden="1" customWidth="1"/>
    <col min="8" max="8" width="6.28515625" style="16" hidden="1" customWidth="1"/>
    <col min="9" max="9" width="8" style="16" hidden="1" customWidth="1"/>
    <col min="10" max="10" width="8.7109375" style="16" hidden="1" customWidth="1"/>
    <col min="11" max="11" width="10" style="16" hidden="1" customWidth="1"/>
    <col min="12" max="12" width="9.5703125" style="16" hidden="1" customWidth="1"/>
    <col min="13" max="13" width="6.140625" style="16" hidden="1" customWidth="1"/>
    <col min="14" max="15" width="5.7109375" style="16" hidden="1" customWidth="1"/>
    <col min="16" max="16" width="6.85546875" style="16" hidden="1" customWidth="1"/>
    <col min="17" max="17" width="6.42578125" style="14" hidden="1" customWidth="1"/>
    <col min="18" max="18" width="6.7109375" style="14" hidden="1" customWidth="1"/>
    <col min="19" max="19" width="7.28515625" style="14" hidden="1" customWidth="1"/>
    <col min="20" max="31" width="5.7109375" style="14" hidden="1" customWidth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</row>
    <row r="5" spans="1:16" ht="26.25" customHeight="1">
      <c r="A5" s="99" t="s">
        <v>168</v>
      </c>
      <c r="B5" s="100"/>
      <c r="C5" s="100"/>
    </row>
    <row r="6" spans="1:16" s="16" customFormat="1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200</v>
      </c>
      <c r="B10" s="69">
        <v>0</v>
      </c>
    </row>
    <row r="11" spans="1:16">
      <c r="A11" t="s">
        <v>221</v>
      </c>
      <c r="B11" s="65">
        <v>0</v>
      </c>
    </row>
    <row r="12" spans="1:16">
      <c r="A12" s="67" t="s">
        <v>226</v>
      </c>
      <c r="B12" s="69">
        <v>0</v>
      </c>
    </row>
    <row r="13" spans="1:16">
      <c r="A13" t="s">
        <v>221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4" t="s">
        <v>172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272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221</v>
      </c>
      <c r="B12" t="s">
        <v>221</v>
      </c>
      <c r="C12" t="s">
        <v>221</v>
      </c>
      <c r="D12" t="s">
        <v>221</v>
      </c>
      <c r="G12" s="65">
        <v>0</v>
      </c>
      <c r="H12" t="s">
        <v>221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231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221</v>
      </c>
      <c r="B14" t="s">
        <v>221</v>
      </c>
      <c r="C14" t="s">
        <v>221</v>
      </c>
      <c r="D14" t="s">
        <v>221</v>
      </c>
      <c r="G14" s="65">
        <v>0</v>
      </c>
      <c r="H14" t="s">
        <v>221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273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221</v>
      </c>
      <c r="B16" t="s">
        <v>221</v>
      </c>
      <c r="C16" t="s">
        <v>221</v>
      </c>
      <c r="D16" t="s">
        <v>221</v>
      </c>
      <c r="G16" s="65">
        <v>0</v>
      </c>
      <c r="H16" t="s">
        <v>221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388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221</v>
      </c>
      <c r="B18" t="s">
        <v>221</v>
      </c>
      <c r="C18" t="s">
        <v>221</v>
      </c>
      <c r="D18" t="s">
        <v>221</v>
      </c>
      <c r="G18" s="65">
        <v>0</v>
      </c>
      <c r="H18" t="s">
        <v>221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221</v>
      </c>
      <c r="B21" t="s">
        <v>221</v>
      </c>
      <c r="C21" t="s">
        <v>221</v>
      </c>
      <c r="D21" t="s">
        <v>221</v>
      </c>
      <c r="G21" s="65">
        <v>0</v>
      </c>
      <c r="H21" t="s">
        <v>221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221</v>
      </c>
      <c r="B23" t="s">
        <v>221</v>
      </c>
      <c r="C23" t="s">
        <v>221</v>
      </c>
      <c r="D23" t="s">
        <v>221</v>
      </c>
      <c r="G23" s="65">
        <v>0</v>
      </c>
      <c r="H23" t="s">
        <v>221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0" t="s">
        <v>228</v>
      </c>
      <c r="C24" s="14"/>
    </row>
    <row r="25" spans="1:15">
      <c r="A25" s="80" t="s">
        <v>268</v>
      </c>
      <c r="C25" s="14"/>
    </row>
    <row r="26" spans="1:15">
      <c r="A26" s="80" t="s">
        <v>270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P11" sqref="P1:XFD104857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</row>
    <row r="5" spans="1:17" ht="26.25" customHeight="1">
      <c r="A5" s="94" t="s">
        <v>176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807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221</v>
      </c>
      <c r="B12" t="s">
        <v>221</v>
      </c>
      <c r="C12" t="s">
        <v>221</v>
      </c>
      <c r="D12" t="s">
        <v>221</v>
      </c>
      <c r="G12" s="65">
        <v>0</v>
      </c>
      <c r="H12" t="s">
        <v>221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808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221</v>
      </c>
      <c r="B14" t="s">
        <v>221</v>
      </c>
      <c r="C14" t="s">
        <v>221</v>
      </c>
      <c r="D14" t="s">
        <v>221</v>
      </c>
      <c r="G14" s="65">
        <v>0</v>
      </c>
      <c r="H14" t="s">
        <v>221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273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221</v>
      </c>
      <c r="B16" t="s">
        <v>221</v>
      </c>
      <c r="C16" t="s">
        <v>221</v>
      </c>
      <c r="D16" t="s">
        <v>221</v>
      </c>
      <c r="G16" s="65">
        <v>0</v>
      </c>
      <c r="H16" t="s">
        <v>221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388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221</v>
      </c>
      <c r="B18" t="s">
        <v>221</v>
      </c>
      <c r="C18" t="s">
        <v>221</v>
      </c>
      <c r="D18" t="s">
        <v>221</v>
      </c>
      <c r="G18" s="65">
        <v>0</v>
      </c>
      <c r="H18" t="s">
        <v>221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221</v>
      </c>
      <c r="B21" t="s">
        <v>221</v>
      </c>
      <c r="C21" t="s">
        <v>221</v>
      </c>
      <c r="D21" t="s">
        <v>221</v>
      </c>
      <c r="G21" s="65">
        <v>0</v>
      </c>
      <c r="H21" t="s">
        <v>221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221</v>
      </c>
      <c r="B23" t="s">
        <v>221</v>
      </c>
      <c r="C23" t="s">
        <v>221</v>
      </c>
      <c r="D23" t="s">
        <v>221</v>
      </c>
      <c r="G23" s="65">
        <v>0</v>
      </c>
      <c r="H23" t="s">
        <v>221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80" t="s">
        <v>228</v>
      </c>
      <c r="C24" s="14"/>
    </row>
    <row r="25" spans="1:15">
      <c r="A25" s="80" t="s">
        <v>268</v>
      </c>
      <c r="C25" s="14"/>
    </row>
    <row r="26" spans="1:15">
      <c r="A26" s="80" t="s">
        <v>270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 customWidth="1"/>
    <col min="17" max="17" width="6.7109375" style="14" hidden="1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</row>
    <row r="5" spans="1:22" ht="26.25" customHeight="1">
      <c r="A5" s="94" t="s">
        <v>178</v>
      </c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6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200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807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221</v>
      </c>
      <c r="B12" t="s">
        <v>221</v>
      </c>
      <c r="C12" t="s">
        <v>221</v>
      </c>
      <c r="D12" t="s">
        <v>221</v>
      </c>
      <c r="E12" s="13"/>
      <c r="F12" s="13"/>
      <c r="G12" s="65">
        <v>0</v>
      </c>
      <c r="H12" t="s">
        <v>221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808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221</v>
      </c>
      <c r="B14" t="s">
        <v>221</v>
      </c>
      <c r="C14" t="s">
        <v>221</v>
      </c>
      <c r="D14" t="s">
        <v>221</v>
      </c>
      <c r="E14" s="13"/>
      <c r="F14" s="13"/>
      <c r="G14" s="65">
        <v>0</v>
      </c>
      <c r="H14" t="s">
        <v>221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273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221</v>
      </c>
      <c r="B16" t="s">
        <v>221</v>
      </c>
      <c r="C16" t="s">
        <v>221</v>
      </c>
      <c r="D16" t="s">
        <v>221</v>
      </c>
      <c r="E16" s="13"/>
      <c r="F16" s="13"/>
      <c r="G16" s="65">
        <v>0</v>
      </c>
      <c r="H16" t="s">
        <v>221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388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221</v>
      </c>
      <c r="B18" t="s">
        <v>221</v>
      </c>
      <c r="C18" t="s">
        <v>221</v>
      </c>
      <c r="D18" t="s">
        <v>221</v>
      </c>
      <c r="E18" s="13"/>
      <c r="F18" s="13"/>
      <c r="G18" s="65">
        <v>0</v>
      </c>
      <c r="H18" t="s">
        <v>221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226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274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221</v>
      </c>
      <c r="B21" t="s">
        <v>221</v>
      </c>
      <c r="C21" t="s">
        <v>221</v>
      </c>
      <c r="D21" t="s">
        <v>221</v>
      </c>
      <c r="G21" s="65">
        <v>0</v>
      </c>
      <c r="H21" t="s">
        <v>221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275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221</v>
      </c>
      <c r="B23" t="s">
        <v>221</v>
      </c>
      <c r="C23" t="s">
        <v>221</v>
      </c>
      <c r="D23" t="s">
        <v>221</v>
      </c>
      <c r="G23" s="65">
        <v>0</v>
      </c>
      <c r="H23" t="s">
        <v>221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80" t="s">
        <v>228</v>
      </c>
      <c r="C24" s="14"/>
    </row>
    <row r="25" spans="1:22">
      <c r="A25" s="80" t="s">
        <v>268</v>
      </c>
      <c r="C25" s="14"/>
    </row>
    <row r="26" spans="1:22">
      <c r="A26" s="80" t="s">
        <v>269</v>
      </c>
      <c r="C26" s="14"/>
    </row>
    <row r="27" spans="1:22">
      <c r="A27" s="80" t="s">
        <v>270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PublishingExpirationDate xmlns="http://schemas.microsoft.com/sharepoint/v3" xsi:nil="true"/>
    <PublishingStartDate xmlns="http://schemas.microsoft.com/sharepoint/v3" xsi:nil="true"/>
    <eWaveListOrderValu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Props1.xml><?xml version="1.0" encoding="utf-8"?>
<ds:datastoreItem xmlns:ds="http://schemas.openxmlformats.org/officeDocument/2006/customXml" ds:itemID="{F65352EB-1838-4500-B00E-52C32CACF7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E5BEB4-7799-436A-82AB-9438D3C029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47C5325-5EAA-4EA2-95E2-244B8AD22654}">
  <ds:schemaRefs>
    <ds:schemaRef ds:uri="http://schemas.microsoft.com/sharepoint/v3"/>
    <ds:schemaRef ds:uri="http://purl.org/dc/dcmitype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elements/1.1/"/>
    <ds:schemaRef ds:uri="http://schemas.microsoft.com/office/infopath/2007/PartnerControls"/>
    <ds:schemaRef ds:uri="1ca4df27-5183-4bee-9dbd-0c46c9c4aa4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520042177_b12938_0420</dc:title>
  <dc:creator>Yuli</dc:creator>
  <cp:lastModifiedBy>User</cp:lastModifiedBy>
  <dcterms:created xsi:type="dcterms:W3CDTF">2015-11-10T09:34:27Z</dcterms:created>
  <dcterms:modified xsi:type="dcterms:W3CDTF">2022-02-02T18:02:38Z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