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18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H66" i="6" l="1"/>
  <c r="H11" i="6" s="1"/>
  <c r="H10" i="6" s="1"/>
  <c r="K98" i="6"/>
  <c r="I98" i="6" s="1"/>
  <c r="K97" i="6"/>
  <c r="I97" i="6" s="1"/>
  <c r="I94" i="6"/>
  <c r="K95" i="6"/>
  <c r="I95" i="6" s="1"/>
  <c r="K94" i="6"/>
  <c r="I12" i="2" l="1"/>
  <c r="I11" i="2" s="1"/>
  <c r="I10" i="2" s="1"/>
  <c r="I9" i="2" s="1"/>
</calcChain>
</file>

<file path=xl/sharedStrings.xml><?xml version="1.0" encoding="utf-8"?>
<sst xmlns="http://schemas.openxmlformats.org/spreadsheetml/2006/main" count="3799" uniqueCount="965">
  <si>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</si>
  <si>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</si>
  <si>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</si>
  <si>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</si>
  <si>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</si>
  <si>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</si>
  <si>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</si>
  <si>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</si>
  <si>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</si>
  <si>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</si>
  <si>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</si>
  <si>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</si>
  <si>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</si>
  <si>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</si>
  <si>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</si>
  <si>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</si>
  <si>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</si>
  <si>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</si>
  <si>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</si>
  <si>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</si>
  <si>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</si>
  <si>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</si>
  <si>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</si>
  <si>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</si>
  <si>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</si>
  <si>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</si>
  <si>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</si>
  <si>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</si>
  <si>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</si>
  <si>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</si>
  <si>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</si>
  <si>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</si>
  <si>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</si>
  <si>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</si>
  <si>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</si>
  <si>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</si>
  <si>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</si>
  <si>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</si>
  <si>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</si>
  <si>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</si>
  <si>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</si>
  <si>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</si>
  <si>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</si>
  <si>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</si>
  <si>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</si>
  <si>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</si>
  <si>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</si>
  <si>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</si>
  <si>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</si>
  <si>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</si>
  <si>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</si>
  <si>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</si>
  <si>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</si>
  <si>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</si>
  <si>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</si>
  <si>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</si>
  <si>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</si>
  <si>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</si>
  <si>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</si>
  <si>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</si>
  <si>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</si>
  <si>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</si>
  <si>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</si>
  <si>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</si>
  <si>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</si>
  <si>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</si>
  <si>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</si>
  <si>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</si>
  <si>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</si>
  <si>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</si>
  <si>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</si>
  <si>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</si>
  <si>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</si>
  <si>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</si>
  <si>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</si>
  <si>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</si>
  <si>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</si>
  <si>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</si>
  <si>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</si>
  <si>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</si>
  <si>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</si>
  <si>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</si>
  <si>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</si>
  <si>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</si>
  <si>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</si>
  <si>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</si>
  <si>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</si>
  <si>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</si>
  <si>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</si>
  <si>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</si>
  <si>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</si>
  <si>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</si>
  <si>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</si>
  <si>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</si>
  <si>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</si>
  <si>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</si>
  <si>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</si>
  <si>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</si>
  <si>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</si>
  <si>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</si>
  <si>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</si>
  <si>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</si>
  <si>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</si>
  <si>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</si>
  <si>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</si>
  <si>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</si>
  <si>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</si>
  <si>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</si>
  <si>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</si>
  <si>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</si>
  <si>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</si>
  <si>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</si>
  <si>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</si>
  <si>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</si>
  <si>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</si>
  <si>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</si>
  <si>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</si>
  <si>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</si>
  <si>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</si>
  <si>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</si>
  <si>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</si>
  <si>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</si>
  <si>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</si>
  <si>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</si>
  <si>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</si>
  <si>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</si>
  <si>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</si>
  <si>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</si>
  <si>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</si>
  <si>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</si>
  <si>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</si>
  <si>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</si>
  <si>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</si>
  <si>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</si>
  <si>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</si>
  <si>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</si>
  <si>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</si>
  <si>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</si>
  <si>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</si>
  <si>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</si>
  <si>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</si>
  <si>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</si>
  <si>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</si>
  <si>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</si>
  <si>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</si>
  <si>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</si>
  <si>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</si>
  <si>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</si>
  <si>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</si>
  <si>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</si>
  <si>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</si>
  <si>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</si>
  <si>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</si>
  <si>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</si>
  <si>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</si>
  <si>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</si>
  <si>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</si>
  <si>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</si>
  <si>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</si>
  <si>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</si>
  <si>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</si>
  <si>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</si>
  <si>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</si>
  <si>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</si>
  <si>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</si>
  <si>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</si>
  <si>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</si>
  <si>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</si>
  <si>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</si>
  <si>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</si>
  <si>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</si>
  <si>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</si>
  <si>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</si>
  <si>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</si>
  <si>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</si>
  <si>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</si>
  <si>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</si>
  <si>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</si>
  <si>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</si>
  <si>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</si>
  <si>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</si>
  <si>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</si>
  <si>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</si>
  <si>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</si>
  <si>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</si>
  <si>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</si>
  <si>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</si>
  <si>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</si>
  <si>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</si>
  <si>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</si>
  <si>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</si>
  <si>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</si>
  <si>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</si>
  <si>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</si>
  <si>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</si>
  <si>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</si>
  <si>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</si>
  <si>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מור מניות</t>
  </si>
  <si>
    <t>בהתאם לשיטה שיושמה בדוח הכספי *</t>
  </si>
  <si>
    <t>פרנק שווצרי</t>
  </si>
  <si>
    <t>כתר דני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</si>
  <si>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</si>
  <si>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</si>
  <si>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</si>
  <si>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</si>
  <si>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</si>
  <si>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</si>
  <si>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</si>
  <si>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</si>
  <si>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</si>
  <si>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</si>
  <si>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</si>
  <si>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</si>
  <si>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דולר סינגפורי-345- בנק מזרחי</t>
  </si>
  <si>
    <t>345- 20- בנק מזרחי</t>
  </si>
  <si>
    <t>כתר דני - 78- בנק מזרחי</t>
  </si>
  <si>
    <t>78- 20- בנק מזרחי</t>
  </si>
  <si>
    <t>לי"ש - 70002- בנק מזרחי</t>
  </si>
  <si>
    <t>70002- 20- בנק מזרחי</t>
  </si>
  <si>
    <t>פרנק שוויצרי-35- בנק מזרחי</t>
  </si>
  <si>
    <t>35- 20-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</si>
  <si>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</si>
  <si>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</si>
  <si>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</si>
  <si>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</si>
  <si>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</si>
  <si>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</si>
  <si>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</si>
  <si>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</si>
  <si>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</si>
  <si>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</si>
  <si>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</si>
  <si>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</si>
  <si>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</si>
  <si>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811- בנק ישראל- מק"מ</t>
  </si>
  <si>
    <t>8210817</t>
  </si>
  <si>
    <t>RF</t>
  </si>
  <si>
    <t>18/08/20</t>
  </si>
  <si>
    <t>מ.ק.מ.711</t>
  </si>
  <si>
    <t>8210718</t>
  </si>
  <si>
    <t>28/12/20</t>
  </si>
  <si>
    <t>סה"כ שחר</t>
  </si>
  <si>
    <t>ממשל קצרה 0521- האוצר - ממשלתית קצרה</t>
  </si>
  <si>
    <t>1167113</t>
  </si>
  <si>
    <t>20/12/20</t>
  </si>
  <si>
    <t>ממשל קצרה 0821- האוצר - ממשלתית קצרה</t>
  </si>
  <si>
    <t>1168939</t>
  </si>
  <si>
    <t>22/12/20</t>
  </si>
  <si>
    <t>ממשל שקלית 0421</t>
  </si>
  <si>
    <t>1138130</t>
  </si>
  <si>
    <t>06/09/20</t>
  </si>
  <si>
    <t>ממשל שקלית 0722- האוצר - ממשלתית שקלית</t>
  </si>
  <si>
    <t>1158104</t>
  </si>
  <si>
    <t>27/01/21</t>
  </si>
  <si>
    <t>ממשל שקלית 1122- האוצר - ממשלתית שקלית</t>
  </si>
  <si>
    <t>1141225</t>
  </si>
  <si>
    <t>11/02/21</t>
  </si>
  <si>
    <t>ממשל שקלית 1123- האוצר - ממשלתית שקלית</t>
  </si>
  <si>
    <t>1155068</t>
  </si>
  <si>
    <t>ממשלתי 0323</t>
  </si>
  <si>
    <t>1126747</t>
  </si>
  <si>
    <t>31/01/21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</si>
  <si>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</si>
  <si>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</si>
  <si>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</si>
  <si>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</si>
  <si>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</si>
  <si>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</si>
  <si>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</si>
  <si>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</si>
  <si>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</si>
  <si>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</si>
  <si>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</si>
  <si>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</si>
  <si>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 הנפקות אג"ח 44</t>
  </si>
  <si>
    <t>2310209</t>
  </si>
  <si>
    <t>520032046</t>
  </si>
  <si>
    <t>בנקים</t>
  </si>
  <si>
    <t>20/01/21</t>
  </si>
  <si>
    <t>פועלים הנפ אג32- פועלים הנפקות</t>
  </si>
  <si>
    <t>1940535</t>
  </si>
  <si>
    <t>520032640</t>
  </si>
  <si>
    <t>אגוד הנפ אגח יא</t>
  </si>
  <si>
    <t>1157353</t>
  </si>
  <si>
    <t>513668277</t>
  </si>
  <si>
    <t>Aa1.il</t>
  </si>
  <si>
    <t>29/07/20</t>
  </si>
  <si>
    <t>אגוד הנפ התח יט- אגוד הנפקות</t>
  </si>
  <si>
    <t>1124080</t>
  </si>
  <si>
    <t>Aa2.il</t>
  </si>
  <si>
    <t>21/01/20</t>
  </si>
  <si>
    <t>ירושלים הנפקות אג"ח ט- ירושלים הנפקות</t>
  </si>
  <si>
    <t>1127422</t>
  </si>
  <si>
    <t>513682146</t>
  </si>
  <si>
    <t>ilAA-</t>
  </si>
  <si>
    <t>22/01/20</t>
  </si>
  <si>
    <t>דיסקונט שה א</t>
  </si>
  <si>
    <t>6910095</t>
  </si>
  <si>
    <t>520007030</t>
  </si>
  <si>
    <t>ilA</t>
  </si>
  <si>
    <t>09/06/20</t>
  </si>
  <si>
    <t>רני צים אגח א- רני צים</t>
  </si>
  <si>
    <t>1159680</t>
  </si>
  <si>
    <t>514353671</t>
  </si>
  <si>
    <t>נדלן מניב בישראל</t>
  </si>
  <si>
    <t>Baa1.il</t>
  </si>
  <si>
    <t>09/09/20</t>
  </si>
  <si>
    <t>דיסקונט הש אג6- דיסקונט השקעות</t>
  </si>
  <si>
    <t>6390207</t>
  </si>
  <si>
    <t>520023896</t>
  </si>
  <si>
    <t>השקעה ואחזקות</t>
  </si>
  <si>
    <t>ilBBB-</t>
  </si>
  <si>
    <t>29/09/20</t>
  </si>
  <si>
    <t>דיסקונט מנפיקים אג"ח יג</t>
  </si>
  <si>
    <t>7480155</t>
  </si>
  <si>
    <t>520029935</t>
  </si>
  <si>
    <t>07/09/20</t>
  </si>
  <si>
    <t>לאומי   אגח 178- לאומי</t>
  </si>
  <si>
    <t>6040323</t>
  </si>
  <si>
    <t>520018078</t>
  </si>
  <si>
    <t>24/05/20</t>
  </si>
  <si>
    <t>מזרחי הנפקות אג"ח   41- מזרחי טפחות הנפק</t>
  </si>
  <si>
    <t>2310175</t>
  </si>
  <si>
    <t>17/02/21</t>
  </si>
  <si>
    <t>מרכנתיל הנפקות אגח ב</t>
  </si>
  <si>
    <t>1138205</t>
  </si>
  <si>
    <t>513686154</t>
  </si>
  <si>
    <t>דיסקונט הת11- דיסקונט</t>
  </si>
  <si>
    <t>6910137</t>
  </si>
  <si>
    <t>ilAA+</t>
  </si>
  <si>
    <t>31/12/20</t>
  </si>
  <si>
    <t>פועלים הנפקות הת 16- פועלים הנפקות</t>
  </si>
  <si>
    <t>1940550</t>
  </si>
  <si>
    <t>ביג אג6- ביג</t>
  </si>
  <si>
    <t>1132521</t>
  </si>
  <si>
    <t>513623314</t>
  </si>
  <si>
    <t>ilAA</t>
  </si>
  <si>
    <t>22/04/20</t>
  </si>
  <si>
    <t>וילאר אגח 7- וילאר</t>
  </si>
  <si>
    <t>4160149</t>
  </si>
  <si>
    <t>520038910</t>
  </si>
  <si>
    <t>10/12/20</t>
  </si>
  <si>
    <t>כיל       אגח ה</t>
  </si>
  <si>
    <t>2810299</t>
  </si>
  <si>
    <t>520027830</t>
  </si>
  <si>
    <t>כימיה, גומי ופלסטיק</t>
  </si>
  <si>
    <t>07/01/21</t>
  </si>
  <si>
    <t>תעשיה אוירית אג"ח 4</t>
  </si>
  <si>
    <t>1133131</t>
  </si>
  <si>
    <t>520027194</t>
  </si>
  <si>
    <t>ביטחוניות</t>
  </si>
  <si>
    <t>23/01/20</t>
  </si>
  <si>
    <t>פורמולה אג"ח 1- פורמולה מערכות</t>
  </si>
  <si>
    <t>2560142</t>
  </si>
  <si>
    <t>520036690</t>
  </si>
  <si>
    <t>שרותי מידע</t>
  </si>
  <si>
    <t>אנרג'יקס אג ב</t>
  </si>
  <si>
    <t>1168483</t>
  </si>
  <si>
    <t>513901371</t>
  </si>
  <si>
    <t>חג'ג'  אג י- חג'ג' נדלן</t>
  </si>
  <si>
    <t>8230294</t>
  </si>
  <si>
    <t>520033309</t>
  </si>
  <si>
    <t>בנייה</t>
  </si>
  <si>
    <t>ilBBB+</t>
  </si>
  <si>
    <t>01/02/21</t>
  </si>
  <si>
    <t>פתאל החזק  אג 1</t>
  </si>
  <si>
    <t>1169721</t>
  </si>
  <si>
    <t>512607888</t>
  </si>
  <si>
    <t>מלונאות ותיירות</t>
  </si>
  <si>
    <t>12/11/20</t>
  </si>
  <si>
    <t>דיסק השק  אגח י- דיסקונט השקעות</t>
  </si>
  <si>
    <t>6390348</t>
  </si>
  <si>
    <t>30/09/20</t>
  </si>
  <si>
    <t>חנן מור אגח י- חנן מור</t>
  </si>
  <si>
    <t>1165299</t>
  </si>
  <si>
    <t>513605519</t>
  </si>
  <si>
    <t>לא מדורג</t>
  </si>
  <si>
    <t>25/02/20</t>
  </si>
  <si>
    <t>ישראמקו אג1- ישראמקו יהש</t>
  </si>
  <si>
    <t>2320174</t>
  </si>
  <si>
    <t>550010003</t>
  </si>
  <si>
    <t>חיפושי נפט וגז</t>
  </si>
  <si>
    <t>25/03/20</t>
  </si>
  <si>
    <t>חברה לישראל אג"ח 11</t>
  </si>
  <si>
    <t>5760244</t>
  </si>
  <si>
    <t>520028010</t>
  </si>
  <si>
    <t>07/05/20</t>
  </si>
  <si>
    <t>סה"כ אחר</t>
  </si>
  <si>
    <t>סה"כ תל אביב 35</t>
  </si>
  <si>
    <t>פניקס    1- הפניקס</t>
  </si>
  <si>
    <t>767012</t>
  </si>
  <si>
    <t>520017450</t>
  </si>
  <si>
    <t>ביטוח</t>
  </si>
  <si>
    <t>הראל     1- הראל השקעות</t>
  </si>
  <si>
    <t>585018</t>
  </si>
  <si>
    <t>520033986</t>
  </si>
  <si>
    <t>אלביט מערכות</t>
  </si>
  <si>
    <t>1081124</t>
  </si>
  <si>
    <t>520043027</t>
  </si>
  <si>
    <t>שיכון ובינוי- שיכון ובינוי</t>
  </si>
  <si>
    <t>1081942</t>
  </si>
  <si>
    <t>520036104</t>
  </si>
  <si>
    <t>בינלאומי 5- בינלאומי</t>
  </si>
  <si>
    <t>593038</t>
  </si>
  <si>
    <t>520029083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</si>
  <si>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</si>
  <si>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</si>
  <si>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</si>
  <si>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</si>
  <si>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</si>
  <si>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</si>
  <si>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520000522</t>
  </si>
  <si>
    <t>פועלים</t>
  </si>
  <si>
    <t>662577</t>
  </si>
  <si>
    <t>520000118</t>
  </si>
  <si>
    <t>איי.סי.אל- איי.סי.אל</t>
  </si>
  <si>
    <t>281014</t>
  </si>
  <si>
    <t>טאואר- טאואר</t>
  </si>
  <si>
    <t>1082379</t>
  </si>
  <si>
    <t>520041997</t>
  </si>
  <si>
    <t>מוליכים למחצה</t>
  </si>
  <si>
    <t>נובה- נובה</t>
  </si>
  <si>
    <t>1084557</t>
  </si>
  <si>
    <t>511812463</t>
  </si>
  <si>
    <t>שטראוס- שטראוס גרופ</t>
  </si>
  <si>
    <t>746016</t>
  </si>
  <si>
    <t>520003781</t>
  </si>
  <si>
    <t>מזון</t>
  </si>
  <si>
    <t>שופרסל- שופרסל</t>
  </si>
  <si>
    <t>777037</t>
  </si>
  <si>
    <t>520022732</t>
  </si>
  <si>
    <t>מסחר</t>
  </si>
  <si>
    <t>אלוני חץ- אלוני חץ</t>
  </si>
  <si>
    <t>390013</t>
  </si>
  <si>
    <t>520038506</t>
  </si>
  <si>
    <t>מבני תעשיה- מבנה נדל"ן (כ.ד)</t>
  </si>
  <si>
    <t>226019</t>
  </si>
  <si>
    <t>520024126</t>
  </si>
  <si>
    <t>מליסרון- מליסרון</t>
  </si>
  <si>
    <t>323014</t>
  </si>
  <si>
    <t>520037789</t>
  </si>
  <si>
    <t>עזריאלי קבוצה</t>
  </si>
  <si>
    <t>1119478</t>
  </si>
  <si>
    <t>510960719</t>
  </si>
  <si>
    <t>אורמת טכנו- אורמת טכנו</t>
  </si>
  <si>
    <t>1134402</t>
  </si>
  <si>
    <t>880326081</t>
  </si>
  <si>
    <t>נייס</t>
  </si>
  <si>
    <t>273011</t>
  </si>
  <si>
    <t>520036872</t>
  </si>
  <si>
    <t>בזק- בזק</t>
  </si>
  <si>
    <t>230011</t>
  </si>
  <si>
    <t>520031931</t>
  </si>
  <si>
    <t>סה"כ תל אביב 90</t>
  </si>
  <si>
    <t>פוקס- פוקס</t>
  </si>
  <si>
    <t>1087022</t>
  </si>
  <si>
    <t>512157603</t>
  </si>
  <si>
    <t>ג'נריישן קפיטל- ג'נריישן קפיטל</t>
  </si>
  <si>
    <t>1156926</t>
  </si>
  <si>
    <t>515846558</t>
  </si>
  <si>
    <t>אנרגיה</t>
  </si>
  <si>
    <t>סופרגז- סופרגז אנרגיה</t>
  </si>
  <si>
    <t>1166917</t>
  </si>
  <si>
    <t>516077989</t>
  </si>
  <si>
    <t>מנורה    1- מנורה מבטחים החזקות</t>
  </si>
  <si>
    <t>566018</t>
  </si>
  <si>
    <t>520007469</t>
  </si>
  <si>
    <t>אזורים</t>
  </si>
  <si>
    <t>715011</t>
  </si>
  <si>
    <t>520025990</t>
  </si>
  <si>
    <t>ישראל קנדה- ישראל קנדה</t>
  </si>
  <si>
    <t>434019</t>
  </si>
  <si>
    <t>520039298</t>
  </si>
  <si>
    <t>אייאיאס תעש- אייאיאס</t>
  </si>
  <si>
    <t>431015</t>
  </si>
  <si>
    <t>520039132</t>
  </si>
  <si>
    <t>אלקו- אלקו</t>
  </si>
  <si>
    <t>694034</t>
  </si>
  <si>
    <t>520025370</t>
  </si>
  <si>
    <t>מספנות ישראל</t>
  </si>
  <si>
    <t>1168533</t>
  </si>
  <si>
    <t>516084753</t>
  </si>
  <si>
    <t>קמטק- קמטק</t>
  </si>
  <si>
    <t>1095264</t>
  </si>
  <si>
    <t>511235434</t>
  </si>
  <si>
    <t>איתמר</t>
  </si>
  <si>
    <t>1102458</t>
  </si>
  <si>
    <t>512434218</t>
  </si>
  <si>
    <t>מכשור רפואי</t>
  </si>
  <si>
    <t>פתאל החזקות- פתאל החזקות</t>
  </si>
  <si>
    <t>1143429</t>
  </si>
  <si>
    <t>אלקטרה צריכה- אלקטרה צריכה</t>
  </si>
  <si>
    <t>5010129</t>
  </si>
  <si>
    <t>520039967</t>
  </si>
  <si>
    <t>נטו מלינדה 1- נטו מלינדה</t>
  </si>
  <si>
    <t>1105097</t>
  </si>
  <si>
    <t>511725459</t>
  </si>
  <si>
    <t>פרשמרקט- פרשמרקט</t>
  </si>
  <si>
    <t>1157833</t>
  </si>
  <si>
    <t>513226050</t>
  </si>
  <si>
    <t>תדיראן הולדינגס- 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</si>
  <si>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</si>
  <si>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</si>
  <si>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</si>
  <si>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</si>
  <si>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</si>
  <si>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</si>
  <si>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אדגר- אדגר השקעות</t>
  </si>
  <si>
    <t>1820083</t>
  </si>
  <si>
    <t>520035171</t>
  </si>
  <si>
    <t>נדלן מניב בחו"ל</t>
  </si>
  <si>
    <t>אפריקה נכסים- אפי נכסים</t>
  </si>
  <si>
    <t>1091354</t>
  </si>
  <si>
    <t>510560188</t>
  </si>
  <si>
    <t>סאמיט</t>
  </si>
  <si>
    <t>1081686</t>
  </si>
  <si>
    <t>520043720</t>
  </si>
  <si>
    <t>ביג</t>
  </si>
  <si>
    <t>1097260</t>
  </si>
  <si>
    <t>מגה אור- מגה אור</t>
  </si>
  <si>
    <t>1104488</t>
  </si>
  <si>
    <t>513257873</t>
  </si>
  <si>
    <t>ריט 1- ריט1</t>
  </si>
  <si>
    <t>1098920</t>
  </si>
  <si>
    <t>513821488</t>
  </si>
  <si>
    <t>אוגווינד- אוגווינד</t>
  </si>
  <si>
    <t>1105907</t>
  </si>
  <si>
    <t>513961334</t>
  </si>
  <si>
    <t>אלקטריאון</t>
  </si>
  <si>
    <t>368019</t>
  </si>
  <si>
    <t>520038126</t>
  </si>
  <si>
    <t>אנלייט אנרגיה- אנלייט אנרגיה</t>
  </si>
  <si>
    <t>720011</t>
  </si>
  <si>
    <t>520041146</t>
  </si>
  <si>
    <t>ג'נסל</t>
  </si>
  <si>
    <t>1169689</t>
  </si>
  <si>
    <t>514579887</t>
  </si>
  <si>
    <t>נופר אנרג'י</t>
  </si>
  <si>
    <t>1170877</t>
  </si>
  <si>
    <t>514599943</t>
  </si>
  <si>
    <t>וואן תוכנה- וואן טכנולוגיות תוכנה</t>
  </si>
  <si>
    <t>161018</t>
  </si>
  <si>
    <t>520034695</t>
  </si>
  <si>
    <t>דנאל כא- דנאל כא</t>
  </si>
  <si>
    <t>314013</t>
  </si>
  <si>
    <t>520037565</t>
  </si>
  <si>
    <t>שרותים</t>
  </si>
  <si>
    <t>פרטנר- פרטנר</t>
  </si>
  <si>
    <t>1083484</t>
  </si>
  <si>
    <t>520044314</t>
  </si>
  <si>
    <t>סה"כ מניות היתר</t>
  </si>
  <si>
    <t>הייקון מערכות- הייקון מערכות בע"מ</t>
  </si>
  <si>
    <t>1169945</t>
  </si>
  <si>
    <t>514347160</t>
  </si>
  <si>
    <t>אלקטרוניקה ואופטיקה</t>
  </si>
  <si>
    <t>מאסיבית- מאסיבית</t>
  </si>
  <si>
    <t>1172972</t>
  </si>
  <si>
    <t>514919810</t>
  </si>
  <si>
    <t>רובוגרופ ט.א.ק- רובוגרופ</t>
  </si>
  <si>
    <t>266015</t>
  </si>
  <si>
    <t>520034984</t>
  </si>
  <si>
    <t>דניה סיבוס- דניה סיבוס</t>
  </si>
  <si>
    <t>1173137</t>
  </si>
  <si>
    <t>512569237</t>
  </si>
  <si>
    <t>חג'ג' נדל"ן- חג'ג' נדלן</t>
  </si>
  <si>
    <t>823013</t>
  </si>
  <si>
    <t>ביג-טק 50- ביג טק 50 מו"פ</t>
  </si>
  <si>
    <t>1172295</t>
  </si>
  <si>
    <t>540295417</t>
  </si>
  <si>
    <t>השקעות בהיי טק</t>
  </si>
  <si>
    <t>יוניקורן טכנולוגיות - יוניקורן טכנו</t>
  </si>
  <si>
    <t>1168657</t>
  </si>
  <si>
    <t>540294428</t>
  </si>
  <si>
    <t>מיט-טק- מיט-טק 3 די</t>
  </si>
  <si>
    <t>1080720</t>
  </si>
  <si>
    <t>520041955</t>
  </si>
  <si>
    <t>סבוריט- סבוריט בע"מ</t>
  </si>
  <si>
    <t>1169978</t>
  </si>
  <si>
    <t>515933950</t>
  </si>
  <si>
    <t>אלמדה יהש</t>
  </si>
  <si>
    <t>1168962</t>
  </si>
  <si>
    <t>540296795</t>
  </si>
  <si>
    <t>השקעות במדעי החיים</t>
  </si>
  <si>
    <t>פולירם</t>
  </si>
  <si>
    <t>1170216</t>
  </si>
  <si>
    <t>515251593</t>
  </si>
  <si>
    <t>רבל- רבל</t>
  </si>
  <si>
    <t>1103878</t>
  </si>
  <si>
    <t>513506329</t>
  </si>
  <si>
    <t>יומן אקסטנשנס</t>
  </si>
  <si>
    <t>1170000</t>
  </si>
  <si>
    <t>514707736</t>
  </si>
  <si>
    <t>אייס קמעונאות- אייס קפיטל קמעונאות</t>
  </si>
  <si>
    <t>1171669</t>
  </si>
  <si>
    <t>515546224</t>
  </si>
  <si>
    <t>בכורי שדה- בכורי שדה</t>
  </si>
  <si>
    <t>1172618</t>
  </si>
  <si>
    <t>512402538</t>
  </si>
  <si>
    <t>גלוברנדס- גלוברנדס גרופ</t>
  </si>
  <si>
    <t>1147487</t>
  </si>
  <si>
    <t>515809499</t>
  </si>
  <si>
    <t>דיפלומט אחזקות- דיפלומט</t>
  </si>
  <si>
    <t>1173491</t>
  </si>
  <si>
    <t>510400740</t>
  </si>
  <si>
    <t>סקופ- סקופ</t>
  </si>
  <si>
    <t>288019</t>
  </si>
  <si>
    <t>520037425</t>
  </si>
  <si>
    <t>עדיקה סטייל- עדיקה סטייל</t>
  </si>
  <si>
    <t>1143643</t>
  </si>
  <si>
    <t>514659614</t>
  </si>
  <si>
    <t>נכסים בנין</t>
  </si>
  <si>
    <t>699017</t>
  </si>
  <si>
    <t>520025438</t>
  </si>
  <si>
    <t>רני צים- רני צים</t>
  </si>
  <si>
    <t>1143619</t>
  </si>
  <si>
    <t>פנאקסיה ישראל- פנאקסיה ישראל</t>
  </si>
  <si>
    <t>1104363</t>
  </si>
  <si>
    <t>513673970</t>
  </si>
  <si>
    <t>פארמה</t>
  </si>
  <si>
    <t>שיח מדיקל- שיח מדיקל</t>
  </si>
  <si>
    <t>249011</t>
  </si>
  <si>
    <t>520036567</t>
  </si>
  <si>
    <t>טלרד נטוורקס- טלרד נטוורקס</t>
  </si>
  <si>
    <t>1140953</t>
  </si>
  <si>
    <t>510852643</t>
  </si>
  <si>
    <t>ציוד תקשורת</t>
  </si>
  <si>
    <t>סייברוואן- סייברוואן</t>
  </si>
  <si>
    <t>1166693</t>
  </si>
  <si>
    <t>515154607</t>
  </si>
  <si>
    <t>איאלדי (ALD)- אי.אל.די</t>
  </si>
  <si>
    <t>1084003</t>
  </si>
  <si>
    <t>511029373</t>
  </si>
  <si>
    <t>אמת- אמת</t>
  </si>
  <si>
    <t>382010</t>
  </si>
  <si>
    <t>520038514</t>
  </si>
  <si>
    <t>אוריין- אוריין</t>
  </si>
  <si>
    <t>511068256</t>
  </si>
  <si>
    <t>הולמס פלייס- הולמס פלייס</t>
  </si>
  <si>
    <t>1142587</t>
  </si>
  <si>
    <t>512466723</t>
  </si>
  <si>
    <t>שגריר- שגריר רכב</t>
  </si>
  <si>
    <t>515158665</t>
  </si>
  <si>
    <t>אופל בלאנס- אופל בלאנס השקעות בע"מ</t>
  </si>
  <si>
    <t>1094986</t>
  </si>
  <si>
    <t>513734566</t>
  </si>
  <si>
    <t>שרותים פיננסים</t>
  </si>
  <si>
    <t>מניף</t>
  </si>
  <si>
    <t>1170893</t>
  </si>
  <si>
    <t>512764408</t>
  </si>
  <si>
    <t>אנרג'ין- אנרג'ין</t>
  </si>
  <si>
    <t>1172071</t>
  </si>
  <si>
    <t>514240779</t>
  </si>
  <si>
    <t>וויטסמוק- וויטסמוק</t>
  </si>
  <si>
    <t>216010</t>
  </si>
  <si>
    <t>520036096</t>
  </si>
  <si>
    <t>טופ מערכות- טופ מערכות</t>
  </si>
  <si>
    <t>1083377</t>
  </si>
  <si>
    <t>520044231</t>
  </si>
  <si>
    <t>טראקנט- טראקנט אנטרפרייז</t>
  </si>
  <si>
    <t>1174093</t>
  </si>
  <si>
    <t>515446474</t>
  </si>
  <si>
    <t>פוםוום- פוםוום</t>
  </si>
  <si>
    <t>1173434</t>
  </si>
  <si>
    <t>515236735</t>
  </si>
  <si>
    <t>קוויקליזארד- קוויקליזארד</t>
  </si>
  <si>
    <t>1172840</t>
  </si>
  <si>
    <t>514439785</t>
  </si>
  <si>
    <t>סאטקום מערכות- סאטקום מערכות</t>
  </si>
  <si>
    <t>1080597</t>
  </si>
  <si>
    <t>520041674</t>
  </si>
  <si>
    <t>סה"כ call 001 אופציות</t>
  </si>
  <si>
    <t>G WILLI FOOD INTERNATIONAL</t>
  </si>
  <si>
    <t>IL0010828585</t>
  </si>
  <si>
    <t>NASDAQ</t>
  </si>
  <si>
    <t>בלומברג</t>
  </si>
  <si>
    <t>520043209</t>
  </si>
  <si>
    <t>Food &amp; Staples Retailing</t>
  </si>
  <si>
    <t>S H L Telemedicine Ltd</t>
  </si>
  <si>
    <t>IL0010855885</t>
  </si>
  <si>
    <t>5261</t>
  </si>
  <si>
    <t>Health Care Equip &amp; Services</t>
  </si>
  <si>
    <t>Itamar Medical ADR</t>
  </si>
  <si>
    <t>US4654371016</t>
  </si>
  <si>
    <t>KORNIT DIGITAL-KRNT</t>
  </si>
  <si>
    <t>IL0011216723</t>
  </si>
  <si>
    <t>NYSE</t>
  </si>
  <si>
    <t>1564</t>
  </si>
  <si>
    <t>INDUSTRIAL</t>
  </si>
  <si>
    <t>Rada Electronic Industries</t>
  </si>
  <si>
    <t>IL0010826506</t>
  </si>
  <si>
    <t>5204</t>
  </si>
  <si>
    <t>Protalix Biotherapeutics Inc</t>
  </si>
  <si>
    <t>US74365A3095</t>
  </si>
  <si>
    <t>1554</t>
  </si>
  <si>
    <t>Pharma &amp; Biotechnology</t>
  </si>
  <si>
    <t>TARO PHARMACEUTICAL INDUS</t>
  </si>
  <si>
    <t>IL0010827181</t>
  </si>
  <si>
    <t>5188</t>
  </si>
  <si>
    <t>Pharmaceuticals</t>
  </si>
  <si>
    <t>SOLAREDGE</t>
  </si>
  <si>
    <t>US83417M1045</t>
  </si>
  <si>
    <t>4744</t>
  </si>
  <si>
    <t>Technology Hardware &amp; Equip</t>
  </si>
  <si>
    <t>GILAT SATELLITE</t>
  </si>
  <si>
    <t>IL0010825102</t>
  </si>
  <si>
    <t>520038936</t>
  </si>
  <si>
    <t>POOL CORP- Pool Corp</t>
  </si>
  <si>
    <t>32074429</t>
  </si>
  <si>
    <t>5272</t>
  </si>
  <si>
    <t>Consumer Durables &amp; Apparel</t>
  </si>
  <si>
    <t>NEOEN FP</t>
  </si>
  <si>
    <t>FR0011675362</t>
  </si>
  <si>
    <t>5175</t>
  </si>
  <si>
    <t>Energy</t>
  </si>
  <si>
    <t>NEOEN SA-RTS</t>
  </si>
  <si>
    <t>FR00149002DH9</t>
  </si>
  <si>
    <t>ORSTED A/S</t>
  </si>
  <si>
    <t>DK0060094928</t>
  </si>
  <si>
    <t>5232</t>
  </si>
  <si>
    <t>RWE GR</t>
  </si>
  <si>
    <t>DE0007037129</t>
  </si>
  <si>
    <t>5242</t>
  </si>
  <si>
    <t>RWE GY</t>
  </si>
  <si>
    <t>Solarpack Corp Tecnologica</t>
  </si>
  <si>
    <t>ES0105385001</t>
  </si>
  <si>
    <t>5257</t>
  </si>
  <si>
    <t>DARIOHEALTH</t>
  </si>
  <si>
    <t>US23725P2092</t>
  </si>
  <si>
    <t>5233</t>
  </si>
  <si>
    <t>ASTRAZENECA PLC</t>
  </si>
  <si>
    <t>US0463531089</t>
  </si>
  <si>
    <t>5238</t>
  </si>
  <si>
    <t>PFIZER INC-PFE- PFIZER</t>
  </si>
  <si>
    <t>US7170811035</t>
  </si>
  <si>
    <t>1190</t>
  </si>
  <si>
    <t>ABBVIE INC</t>
  </si>
  <si>
    <t>US00287Y1091</t>
  </si>
  <si>
    <t>5255</t>
  </si>
  <si>
    <t>AROUNDTOWN PROP</t>
  </si>
  <si>
    <t>CY0105562116</t>
  </si>
  <si>
    <t>FWB</t>
  </si>
  <si>
    <t>4845</t>
  </si>
  <si>
    <t>Real Estate</t>
  </si>
  <si>
    <t>BOSTON PROPERTIES</t>
  </si>
  <si>
    <t>US1011211018</t>
  </si>
  <si>
    <t>5214</t>
  </si>
  <si>
    <t>PARK PLAZA  HOTEL</t>
  </si>
  <si>
    <t>GG00B1Z5FH87</t>
  </si>
  <si>
    <t>LSE</t>
  </si>
  <si>
    <t>5123</t>
  </si>
  <si>
    <t>PRIME US REIT</t>
  </si>
  <si>
    <t>SGXC75818630</t>
  </si>
  <si>
    <t>5197</t>
  </si>
  <si>
    <t>SOITEC FP</t>
  </si>
  <si>
    <t>FR0013227113</t>
  </si>
  <si>
    <t>5250</t>
  </si>
  <si>
    <t>Semiconductors &amp; Semicon Equip</t>
  </si>
  <si>
    <t>TSM - TAIWAN SEMICONDUCTOR- TAIWAN SEMI</t>
  </si>
  <si>
    <t>us8740391003</t>
  </si>
  <si>
    <t>5088</t>
  </si>
  <si>
    <t>DocuSign</t>
  </si>
  <si>
    <t>US2561631068</t>
  </si>
  <si>
    <t>5269</t>
  </si>
  <si>
    <t>Software &amp; Services</t>
  </si>
  <si>
    <t>PALO ALTO NETWO</t>
  </si>
  <si>
    <t>US6974351057</t>
  </si>
  <si>
    <t>4723</t>
  </si>
  <si>
    <t>SVMK INC</t>
  </si>
  <si>
    <t>US78489X1037</t>
  </si>
  <si>
    <t>5260</t>
  </si>
  <si>
    <t>Amadeus IT Group- Amadeus</t>
  </si>
  <si>
    <t>445338</t>
  </si>
  <si>
    <t>5273</t>
  </si>
  <si>
    <t>GDS Holdings Ltd</t>
  </si>
  <si>
    <t>US36165L1089</t>
  </si>
  <si>
    <t>5258</t>
  </si>
  <si>
    <t>Telecommunication Services</t>
  </si>
  <si>
    <t>ENEL SPA</t>
  </si>
  <si>
    <t>IT0003128367</t>
  </si>
  <si>
    <t>5039</t>
  </si>
  <si>
    <t>Utilities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</si>
  <si>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</si>
  <si>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</si>
  <si>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</si>
  <si>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</si>
  <si>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</si>
  <si>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</si>
  <si>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CHINA-INVESCO</t>
  </si>
  <si>
    <t>LU1549405709</t>
  </si>
  <si>
    <t>EURONEXT</t>
  </si>
  <si>
    <t>1290</t>
  </si>
  <si>
    <t>קרנות סל מניות</t>
  </si>
  <si>
    <t>סה"כ שמחקות מדדים אחרים</t>
  </si>
  <si>
    <t>סה"כ אג"ח ממשלתי</t>
  </si>
  <si>
    <t>סה"כ אגח קונצרני</t>
  </si>
  <si>
    <t>מור השקעות קרן גמישה- מור קרנות נאמנות</t>
  </si>
  <si>
    <t>5127725</t>
  </si>
  <si>
    <t>514884485</t>
  </si>
  <si>
    <t>קרנות נאמנות מניות כללי בחו"ל</t>
  </si>
  <si>
    <t>מור מניות טכנולוגיה- מור קרנות נאמנות</t>
  </si>
  <si>
    <t>5128962</t>
  </si>
  <si>
    <t>מור (4D) מניות גלובלי- מור קרנות נאמנות</t>
  </si>
  <si>
    <t>5123740</t>
  </si>
  <si>
    <t>מור אנרגיה נקיה- מור קרנות נאמנות</t>
  </si>
  <si>
    <t>5131040</t>
  </si>
  <si>
    <t>Schroder International Selection Fund China</t>
  </si>
  <si>
    <t>LU2016214293</t>
  </si>
  <si>
    <t>5105</t>
  </si>
  <si>
    <t>Other</t>
  </si>
  <si>
    <t>סה"כ כתבי אופציות בישראל</t>
  </si>
  <si>
    <t>ביג-טק 50  אופציה 1 09/02/23- ביג טק 50 מו"פ</t>
  </si>
  <si>
    <t>1172303</t>
  </si>
  <si>
    <t>יוניקורן טכ אפ1 9/12/21- יוניקורן טכנו</t>
  </si>
  <si>
    <t>1168665</t>
  </si>
  <si>
    <t>יוניקורן טכ אפ2 10/9/23- יוניקורן טכנו</t>
  </si>
  <si>
    <t>1168673</t>
  </si>
  <si>
    <t>אלמדה  אופציה 1 5/4/22</t>
  </si>
  <si>
    <t>1168970</t>
  </si>
  <si>
    <t>אלמדה  אופציה 2 10/10/23</t>
  </si>
  <si>
    <t>1168988</t>
  </si>
  <si>
    <t>פולירם אופציה 1 29/11/22- פולירם</t>
  </si>
  <si>
    <t>1170224</t>
  </si>
  <si>
    <t>אייס קמעונאות אופציה 1 15/01/23- אייס קפיטל קמעונאות</t>
  </si>
  <si>
    <t>1171677</t>
  </si>
  <si>
    <t>טראקנט אופציה 1 02/03/25- טראקנט אנטרפרייז</t>
  </si>
  <si>
    <t>1174101</t>
  </si>
  <si>
    <t>פוםוום אופציה 1 28/02/22- פוםוום</t>
  </si>
  <si>
    <t>1173442</t>
  </si>
  <si>
    <t>קוויקליזארד אופציה 1 22/02/23- קוויקליזארד</t>
  </si>
  <si>
    <t>1172865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</si>
  <si>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</si>
  <si>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</si>
  <si>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</si>
  <si>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</si>
  <si>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</si>
  <si>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</si>
  <si>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DAX -DFWM1-18/06/21</t>
  </si>
  <si>
    <t>DE000C5SKRM5</t>
  </si>
  <si>
    <t>DJIA MINI - DMM1 - 18/06/2021</t>
  </si>
  <si>
    <t>BBG00VDHP4L0</t>
  </si>
  <si>
    <t>FUT VAL EUR HSBC - רוו"ה מחוזים</t>
  </si>
  <si>
    <t>333740</t>
  </si>
  <si>
    <t>FUT VAL USD - רוו"ה מחוזים</t>
  </si>
  <si>
    <t>415349</t>
  </si>
  <si>
    <t>MDAX - MFM1- 18/06/21</t>
  </si>
  <si>
    <t>DE000C5SKRG7</t>
  </si>
  <si>
    <t>NASDAQ 100 EMINI -NQM1-18/6/2021</t>
  </si>
  <si>
    <t>BBG00SBY30C4</t>
  </si>
  <si>
    <t>P500 EMINI -ESM1 - 18/06/2021ַַַ&amp;S</t>
  </si>
  <si>
    <t>BBG00SBY3025</t>
  </si>
  <si>
    <t>RUSSELL 2000 - RTYM1 - 18/06/2021</t>
  </si>
  <si>
    <t>BBG00SBY32Z5</t>
  </si>
  <si>
    <t>STOXX 600- SXOM1-18/06/21</t>
  </si>
  <si>
    <t>DE000C5SKTV2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</si>
  <si>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</si>
  <si>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</si>
  <si>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</si>
  <si>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</si>
  <si>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</si>
  <si>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</si>
  <si>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</si>
  <si>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</si>
  <si>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</si>
  <si>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</si>
  <si>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</si>
  <si>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</si>
  <si>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</si>
  <si>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</si>
  <si>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</si>
  <si>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</si>
  <si>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וויו גרופ TASE UP- וויו גרופ</t>
  </si>
  <si>
    <t>1171107</t>
  </si>
  <si>
    <t>1837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</si>
  <si>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</si>
  <si>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</si>
  <si>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</si>
  <si>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</si>
  <si>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</si>
  <si>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</si>
  <si>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</si>
  <si>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</si>
  <si>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</si>
  <si>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18/03/20</t>
  </si>
  <si>
    <t>מיט-טק אופציה לא סחירה 18/05/2023- מיט-טק 3 די</t>
  </si>
  <si>
    <t>10807201</t>
  </si>
  <si>
    <t>18/05/20</t>
  </si>
  <si>
    <t>פנאקסיה ישראל אופציה לא סחירה 09/03/2022- פנאקסיה ישראל</t>
  </si>
  <si>
    <t>11043631</t>
  </si>
  <si>
    <t>11/03/20</t>
  </si>
  <si>
    <t>שיח מדיקל אופציה א' לא סחירה 10/06/21- שיח מדיקל</t>
  </si>
  <si>
    <t>2490111</t>
  </si>
  <si>
    <t>10/06/20</t>
  </si>
  <si>
    <t>שיח מדיקל אופציה ב' לא סחירה 10/07/22- שיח מדיקל</t>
  </si>
  <si>
    <t>24901111</t>
  </si>
  <si>
    <t>אוגווינד-אופציה</t>
  </si>
  <si>
    <t>22/07/20</t>
  </si>
  <si>
    <t>אלקטריאון - אופציה</t>
  </si>
  <si>
    <t>01/07/20</t>
  </si>
  <si>
    <t>איאלדי (ALD) אופציה לא סחירה 15/02/24- אי.אל.די</t>
  </si>
  <si>
    <t>10840031</t>
  </si>
  <si>
    <t>17/02/20</t>
  </si>
  <si>
    <t>שגריר- אופציה לא סחירה 22/02/23- שגריר רכב</t>
  </si>
  <si>
    <t>113837911</t>
  </si>
  <si>
    <t>22/02/21</t>
  </si>
  <si>
    <t>סאטקום אופציה לא סחירה 20/1/22- סאטקום מערכות</t>
  </si>
  <si>
    <t>10805971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</si>
  <si>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</si>
  <si>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</si>
  <si>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</si>
  <si>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</si>
  <si>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</si>
  <si>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</si>
  <si>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</si>
  <si>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</si>
  <si>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</si>
  <si>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</si>
  <si>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</si>
  <si>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</si>
  <si>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</si>
  <si>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</si>
  <si>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</si>
  <si>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</si>
  <si>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EUR HSBC - בטחונות</t>
  </si>
  <si>
    <t>327064</t>
  </si>
  <si>
    <t>MONEY USD HSBC - בטחונות</t>
  </si>
  <si>
    <t>415323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</si>
  <si>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</si>
  <si>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</si>
  <si>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</si>
  <si>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</si>
  <si>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</si>
  <si>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</si>
  <si>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</si>
  <si>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</si>
  <si>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</si>
  <si>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</si>
  <si>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</si>
  <si>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</si>
  <si>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</si>
  <si>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</si>
  <si>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– מניות</t>
  </si>
  <si>
    <t>לא סחיר - קרנות השקעה</t>
  </si>
  <si>
    <t>לא סחיר - כתבי אופציה</t>
  </si>
  <si>
    <t>לא סחיר –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</si>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</sst>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0" borderId="0" xfId="0" applyFill="1"/>
    <xf numFmtId="4" fontId="0" fillId="0" borderId="0" xfId="0" applyNumberFormat="1" applyFont="1" applyFill="1"/>
    <xf numFmtId="167" fontId="0" fillId="0" borderId="0" xfId="0" applyNumberFormat="1" applyFont="1" applyFill="1"/>
    <xf numFmtId="0" fontId="2" fillId="0" borderId="0" xfId="0" applyFont="1" applyFill="1" applyAlignment="1">
      <alignment horizontal="center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  <xf numFmtId="0" fontId="4" fillId="2" borderId="35" xfId="0" applyFont="1" applyFill="1" applyBorder="1" applyAlignment="1">
      <alignment vertical="center" wrapText="1" readingOrder="2"/>
    </xf>
    <xf numFmtId="0" fontId="4" fillId="2" borderId="36" xfId="0" applyFont="1" applyFill="1" applyBorder="1" applyAlignment="1">
      <alignment vertical="center" wrapText="1" readingOrder="2"/>
    </xf>
    <xf numFmtId="0" fontId="4" fillId="2" borderId="37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3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4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general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29" tableBorderDxfId="428">
  <autoFilter ref="B6:D42">
    <filterColumn colId="0" hiddenButton="1"/>
    <filterColumn colId="1" hiddenButton="1"/>
    <filterColumn colId="2" hiddenButton="1"/>
  </autoFilter>
  <tableColumns count="3">
    <tableColumn id="1" name="עמודה1" dataDxfId="427" dataCellStyle="Normal_2007-16618"/>
    <tableColumn id="2" name="שווי הוגן" dataDxfId="426"/>
    <tableColumn id="3" name="שעור מנכסי השקעה*" dataDxfId="4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1" name="טבלה11" displayName="טבלה11" ref="A6:K25" totalsRowShown="0" headerRowDxfId="300" dataDxfId="298" headerRowBorderDxfId="299" tableBorderDxfId="297">
  <autoFilter ref="A6:K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7. כתבי אופציה"/>
    <tableColumn id="2" name="עמודה1"/>
    <tableColumn id="3" name="עמודה2" dataDxfId="296"/>
    <tableColumn id="4" name="עמודה3"/>
    <tableColumn id="5" name="עמודה4"/>
    <tableColumn id="6" name="עמודה5" dataDxfId="295"/>
    <tableColumn id="7" name="עמודה6" dataDxfId="294"/>
    <tableColumn id="8" name="עמודה7" dataDxfId="293"/>
    <tableColumn id="9" name="עמודה8" dataDxfId="292"/>
    <tableColumn id="10" name="עמודה9" dataDxfId="291"/>
    <tableColumn id="11" name="עמודה10" dataDxfId="29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0" name="טבלה10" displayName="טבלה10" ref="A7:K30" totalsRowShown="0" headerRowDxfId="289" dataDxfId="287" headerRowBorderDxfId="288" tableBorderDxfId="286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5"/>
    <tableColumn id="4" name="ענף מסחר"/>
    <tableColumn id="5" name="סוג מטבע"/>
    <tableColumn id="6" name="ערך נקוב****" dataDxfId="284"/>
    <tableColumn id="7" name="שער***" dataDxfId="283"/>
    <tableColumn id="8" name="שווי שוק" dataDxfId="282"/>
    <tableColumn id="9" name="שעור מערך נקוב מונפק" dataDxfId="281"/>
    <tableColumn id="10" name="שעור מנכסי אפיק ההשקעה" dataDxfId="280"/>
    <tableColumn id="11" name="שעור מסך נכסי השקעה**" dataDxfId="27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22" totalsRowShown="0" headerRowDxfId="278" dataDxfId="276" headerRowBorderDxfId="277" tableBorderDxfId="275">
  <autoFilter ref="A7:J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74"/>
    <tableColumn id="7" name="שער***" dataDxfId="273"/>
    <tableColumn id="8" name="שווי שוק" dataDxfId="272"/>
    <tableColumn id="9" name="שעור מנכסי אפיק ההשקעה" dataDxfId="271"/>
    <tableColumn id="10" name="שעור מסך נכסי השקעה**" dataDxfId="2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69" dataDxfId="267" headerRowBorderDxfId="268" tableBorderDxfId="266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5"/>
    <tableColumn id="4" name="דירוג"/>
    <tableColumn id="5" name="שם מדרג" dataDxfId="264"/>
    <tableColumn id="6" name="תאריך רכישה" dataDxfId="263"/>
    <tableColumn id="7" name="מח&quot;מ" dataDxfId="262"/>
    <tableColumn id="8" name="סוג מטבע"/>
    <tableColumn id="9" name="שיעור ריבית" dataDxfId="261"/>
    <tableColumn id="10" name="תשואה לפידיון" dataDxfId="260"/>
    <tableColumn id="11" name="ערך נקוב****" dataDxfId="259"/>
    <tableColumn id="12" name="שער***" dataDxfId="258"/>
    <tableColumn id="13" name="שווי שוק" dataDxfId="257"/>
    <tableColumn id="14" name="שעור מערך נקוב מונפק" dataDxfId="256"/>
    <tableColumn id="15" name="שעור מנכסי אפיק ההשקעה" dataDxfId="255"/>
    <tableColumn id="16" name="שעור מסך נכסי השקעה**" dataDxfId="2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53" dataDxfId="251" headerRowBorderDxfId="252" tableBorderDxfId="250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9"/>
    <tableColumn id="2" name="מספר ני&quot;ע" dataDxfId="248"/>
    <tableColumn id="3" name="דירוג" dataDxfId="247"/>
    <tableColumn id="4" name="שם מדרג" dataDxfId="246"/>
    <tableColumn id="5" name="תאריך רכישה" dataDxfId="245"/>
    <tableColumn id="6" name="מח&quot;מ" dataDxfId="244"/>
    <tableColumn id="7" name="סוג מטבע" dataDxfId="243"/>
    <tableColumn id="8" name="שיעור ריבית" dataDxfId="242"/>
    <tableColumn id="9" name="תשואה לפידיון" dataDxfId="241"/>
    <tableColumn id="10" name="ערך נקוב****" dataDxfId="240"/>
    <tableColumn id="11" name="שער***" dataDxfId="239"/>
    <tableColumn id="12" name="שווי הוגן" dataDxfId="238"/>
    <tableColumn id="13" name="שעור מערך נקוב מונפק" dataDxfId="237"/>
    <tableColumn id="14" name="שעור מנכסי אפיק ההשקעה" dataDxfId="236"/>
    <tableColumn id="15" name="שעור מסך נכסי השקעה**" dataDxfId="2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34" dataDxfId="232" headerRowBorderDxfId="233" tableBorderDxfId="231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30"/>
    <tableColumn id="2" name="מספר ני&quot;ע" dataDxfId="229"/>
    <tableColumn id="3" name="ספק המידע" dataDxfId="228"/>
    <tableColumn id="4" name="מספר מנפיק" dataDxfId="227"/>
    <tableColumn id="5" name="ענף מסחר" dataDxfId="226"/>
    <tableColumn id="6" name="דירוג" dataDxfId="225"/>
    <tableColumn id="7" name="שם מדרג" dataDxfId="224"/>
    <tableColumn id="8" name="תאריך רכישה" dataDxfId="223"/>
    <tableColumn id="9" name="מח&quot;מ" dataDxfId="222"/>
    <tableColumn id="10" name="סוג מטבע" dataDxfId="221"/>
    <tableColumn id="11" name="שיעור ריבית" dataDxfId="220"/>
    <tableColumn id="12" name="תשואה לפידיון" dataDxfId="219"/>
    <tableColumn id="13" name="ערך נקוב****" dataDxfId="218"/>
    <tableColumn id="14" name="שער***" dataDxfId="217"/>
    <tableColumn id="15" name="שווי הוגן" dataDxfId="216"/>
    <tableColumn id="16" name="שעור מערך נקוב מונפק" dataDxfId="215"/>
    <tableColumn id="17" name="שעור מנכסי אפיק ההשקעה" dataDxfId="214"/>
    <tableColumn id="18" name="שעור מסך נכסי השקעה**" dataDxfId="2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4" totalsRowShown="0" headerRowDxfId="212" dataDxfId="210" headerRowBorderDxfId="211" tableBorderDxfId="209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8"/>
    <tableColumn id="2" name="מספר ני&quot;ע" dataDxfId="207"/>
    <tableColumn id="3" name="ספק המידע" dataDxfId="206"/>
    <tableColumn id="4" name="מספר מנפיק" dataDxfId="205"/>
    <tableColumn id="5" name="ענף מסחר" dataDxfId="204"/>
    <tableColumn id="6" name="דירוג" dataDxfId="203"/>
    <tableColumn id="7" name="שם מדרג" dataDxfId="202"/>
    <tableColumn id="8" name="תאריך רכישה" dataDxfId="201"/>
    <tableColumn id="9" name="מח&quot;מ" dataDxfId="200"/>
    <tableColumn id="10" name="סוג מטבע" dataDxfId="199"/>
    <tableColumn id="11" name="שיעור ריבית" dataDxfId="198"/>
    <tableColumn id="12" name="תשואה לפידיון" dataDxfId="197"/>
    <tableColumn id="13" name="ערך נקוב****" dataDxfId="196"/>
    <tableColumn id="14" name="שער***" dataDxfId="195"/>
    <tableColumn id="15" name="שווי הוגן" dataDxfId="194"/>
    <tableColumn id="16" name="שעור מערך נקוב מונפק" dataDxfId="193"/>
    <tableColumn id="17" name="שעור מנכסי אפיק ההשקעה" dataDxfId="192"/>
    <tableColumn id="18" name="שעור מסך נכסי השקעה**" dataDxfId="1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90" dataDxfId="188" headerRowBorderDxfId="189" tableBorderDxfId="187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6"/>
    <tableColumn id="2" name="מספר ני&quot;ע" dataDxfId="185"/>
    <tableColumn id="3" name="ספק המידע" dataDxfId="184"/>
    <tableColumn id="4" name="מספר מנפיק" dataDxfId="183"/>
    <tableColumn id="5" name="ענף מסחר" dataDxfId="182"/>
    <tableColumn id="6" name="סוג מטבע" dataDxfId="181"/>
    <tableColumn id="7" name="ערך נקוב****" dataDxfId="180"/>
    <tableColumn id="8" name="שער***" dataDxfId="179"/>
    <tableColumn id="9" name="שווי הוגן" dataDxfId="178"/>
    <tableColumn id="10" name="שעור מערך נקוב מונפק" dataDxfId="177"/>
    <tableColumn id="11" name="שעור מנכסי אפיק ההשקעה" dataDxfId="176"/>
    <tableColumn id="12" name="שעור מסך נכסי השקעה**" dataDxfId="1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74" dataDxfId="172" headerRowBorderDxfId="173" tableBorderDxfId="171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70"/>
    <tableColumn id="5" name="ערך נקוב****" dataDxfId="169"/>
    <tableColumn id="6" name="שער***" dataDxfId="168"/>
    <tableColumn id="7" name="שווי הוגן" dataDxfId="167"/>
    <tableColumn id="8" name="שעור מערך נקוב מונפק" dataDxfId="166"/>
    <tableColumn id="9" name="שעור מנכסי אפיק ההשקעה" dataDxfId="165"/>
    <tableColumn id="10" name="שעור מסך נכסי השקעה**" dataDxfId="1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23" totalsRowShown="0" headerRowDxfId="163" dataDxfId="161" headerRowBorderDxfId="162" tableBorderDxfId="160">
  <autoFilter ref="A7:K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/>
    <tableColumn id="6" name="ערך נקוב****" dataDxfId="159"/>
    <tableColumn id="7" name="שער***" dataDxfId="158"/>
    <tableColumn id="8" name="שווי הוגן" dataDxfId="157"/>
    <tableColumn id="9" name="שעור מערך נקוב מונפק" dataDxfId="156"/>
    <tableColumn id="10" name="שעור מנכסי אפיק ההשקעה" dataDxfId="155"/>
    <tableColumn id="11" name="שעור מסך נכסי השקעה**" dataDxfId="1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51" totalsRowShown="0" headerRowDxfId="424" headerRowBorderDxfId="423" tableBorderDxfId="422" headerRowCellStyle="Normal_2007-16618">
  <autoFilter ref="C44:D51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53" dataDxfId="151" headerRowBorderDxfId="152" tableBorderDxfId="150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9"/>
    <tableColumn id="6" name="ערך נקוב****" dataDxfId="148"/>
    <tableColumn id="7" name="שער***" dataDxfId="147"/>
    <tableColumn id="8" name="שווי הוגן" dataDxfId="146"/>
    <tableColumn id="9" name="שעור מערך נקוב מונפק" dataDxfId="145"/>
    <tableColumn id="10" name="שעור מנכסי אפיק ההשקעה" dataDxfId="144"/>
    <tableColumn id="11" name="שעור מסך נכסי השקעה**" dataDxfId="14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42" dataDxfId="140" headerRowBorderDxfId="141" tableBorderDxfId="139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8"/>
    <tableColumn id="6" name="ערך נקוב****" dataDxfId="137"/>
    <tableColumn id="7" name="שער***" dataDxfId="136"/>
    <tableColumn id="8" name="שווי הוגן" dataDxfId="135"/>
    <tableColumn id="9" name="שעור מנכסי אפיק ההשקעה" dataDxfId="134"/>
    <tableColumn id="10" name="שעור מסך נכסי השקעה**" dataDxfId="1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32" dataDxfId="130" headerRowBorderDxfId="131" tableBorderDxfId="129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8"/>
    <tableColumn id="4" name="דירוג"/>
    <tableColumn id="5" name="שם מדרג" dataDxfId="127"/>
    <tableColumn id="6" name="תאריך רכישה" dataDxfId="126"/>
    <tableColumn id="7" name="מח&quot;מ" dataDxfId="125"/>
    <tableColumn id="8" name="סוג מטבע"/>
    <tableColumn id="9" name="שיעור ריבית" dataDxfId="124"/>
    <tableColumn id="10" name="תשואה לפידיון" dataDxfId="123"/>
    <tableColumn id="11" name="ערך נקוב****" dataDxfId="122"/>
    <tableColumn id="12" name="שער***" dataDxfId="121"/>
    <tableColumn id="13" name="שווי הוגן" dataDxfId="120"/>
    <tableColumn id="14" name="שעור מערך נקוב מונפק" dataDxfId="119"/>
    <tableColumn id="15" name="שעור מנכסי אפיק ההשקעה" dataDxfId="118"/>
    <tableColumn id="16" name="שעור מסך נכסי השקעה**" dataDxfId="1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38" totalsRowShown="0" headerRowDxfId="116" dataDxfId="114" headerRowBorderDxfId="115" tableBorderDxfId="113">
  <autoFilter ref="A6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2"/>
    <tableColumn id="3" name="מספר ני&quot;ע"/>
    <tableColumn id="4" name="מספר מנפיק" dataDxfId="111"/>
    <tableColumn id="5" name="דירוג"/>
    <tableColumn id="6" name="תאריך רכישה" dataDxfId="110"/>
    <tableColumn id="7" name="שם מדרג" dataDxfId="109"/>
    <tableColumn id="8" name="מח&quot;מ" dataDxfId="108"/>
    <tableColumn id="9" name="ענף משק"/>
    <tableColumn id="10" name="סוג מטבע"/>
    <tableColumn id="11" name="שיעור ריבית ממוצע" dataDxfId="107"/>
    <tableColumn id="12" name="תשואה לפידיון" dataDxfId="106"/>
    <tableColumn id="13" name="ערך נקוב****" dataDxfId="105"/>
    <tableColumn id="14" name="שער***" dataDxfId="104"/>
    <tableColumn id="15" name="שווי הוגן" dataDxfId="103"/>
    <tableColumn id="16" name="שעור מנכסי אפיק ההשקעה" dataDxfId="102"/>
    <tableColumn id="17" name="שעור מסך נכסי השקעה**" dataDxfId="1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100" dataDxfId="98" headerRowBorderDxfId="99" tableBorderDxfId="97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6"/>
    <tableColumn id="4" name="דירוג"/>
    <tableColumn id="5" name="שם מדרג" dataDxfId="95"/>
    <tableColumn id="6" name="מח&quot;מ" dataDxfId="94"/>
    <tableColumn id="7" name="סוג מטבע"/>
    <tableColumn id="8" name="תנאי ושיעור ריבית" dataDxfId="93"/>
    <tableColumn id="9" name="תשואה לפידיון" dataDxfId="92"/>
    <tableColumn id="10" name="ערך נקוב****" dataDxfId="91"/>
    <tableColumn id="11" name="שער***" dataDxfId="90"/>
    <tableColumn id="12" name="שווי הוגן" dataDxfId="89"/>
    <tableColumn id="13" name="שעור מנכסי אפיק ההשקעה" dataDxfId="88"/>
    <tableColumn id="14" name="שעור מסך נכסי השקעה**" dataDxfId="8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86" dataDxfId="84" headerRowBorderDxfId="85" tableBorderDxfId="83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2"/>
    <tableColumn id="2" name="תאריך שערוך אחרון" dataDxfId="81"/>
    <tableColumn id="3" name="אופי הנכס" dataDxfId="80"/>
    <tableColumn id="4" name="שעור תשואה במהלך התקופה" dataDxfId="79"/>
    <tableColumn id="5" name="סוג מטבע" dataDxfId="78"/>
    <tableColumn id="6" name="שווי משוערך" dataDxfId="77"/>
    <tableColumn id="7" name="שעור מנכסי אפיק ההשקעה" dataDxfId="76"/>
    <tableColumn id="8" name="שעור מסך נכסי השקעה" dataDxfId="75"/>
    <tableColumn id="9" name="כתובת הנכס" dataDxfId="7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9" headerRowBorderDxfId="72" tableBorderDxfId="73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71"/>
    <tableColumn id="3" name="דירוג"/>
    <tableColumn id="4" name="שם המדרג" dataDxfId="70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4" totalsRowShown="0" headerRowDxfId="60" dataDxfId="61" headerRowBorderDxfId="67" tableBorderDxfId="68">
  <autoFilter ref="A6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/>
    <tableColumn id="5" name="שעור הריבית" dataDxfId="66"/>
    <tableColumn id="6" name="סוג מטבע"/>
    <tableColumn id="7" name="תשואה לפדיון" dataDxfId="65"/>
    <tableColumn id="8" name="שווי הוגן" dataDxfId="64"/>
    <tableColumn id="9" name="שעור מנכסי אפיק ההשקעה" dataDxfId="63"/>
    <tableColumn id="10" name="שעור מסך נכסי השקעה" dataDxfId="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8" tableBorderDxfId="59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4" totalsRowShown="0" headerRowDxfId="421" dataDxfId="419" headerRowBorderDxfId="420" tableBorderDxfId="418">
  <autoFilter ref="A6:K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7"/>
    <tableColumn id="2" name="מספר ני&quot;ע" dataDxfId="416"/>
    <tableColumn id="3" name="מספר מנפיק" dataDxfId="415"/>
    <tableColumn id="4" name="דירוג" dataDxfId="414"/>
    <tableColumn id="5" name="שם מדרג" dataDxfId="413"/>
    <tableColumn id="6" name="סוג מטבע" dataDxfId="412"/>
    <tableColumn id="7" name="שיעור ריבית" dataDxfId="411"/>
    <tableColumn id="8" name="תשואה לפידיון" dataDxfId="410"/>
    <tableColumn id="9" name="שווי שוק" dataDxfId="409"/>
    <tableColumn id="10" name="שעור מנכסי אפיק ההשקעה" dataDxfId="408"/>
    <tableColumn id="11" name="שעור מסך נכסי השקעה" dataDxfId="40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35" totalsRowShown="0" headerRowDxfId="406" dataDxfId="404" headerRowBorderDxfId="405" tableBorderDxfId="403">
  <autoFilter ref="A7:Q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402"/>
    <tableColumn id="2" name="מספר ני&quot;ע" dataDxfId="401"/>
    <tableColumn id="3" name="זירת מסחר" dataDxfId="400"/>
    <tableColumn id="4" name="דירוג" dataDxfId="399"/>
    <tableColumn id="5" name="שם מדרג" dataDxfId="398"/>
    <tableColumn id="6" name="תאריך רכישה" dataDxfId="397"/>
    <tableColumn id="7" name="מח&quot;מ" dataDxfId="396"/>
    <tableColumn id="8" name="סוג מטבע" dataDxfId="395"/>
    <tableColumn id="9" name="שיעור ריבית" dataDxfId="394"/>
    <tableColumn id="10" name="תשואה לפידיון" dataDxfId="393"/>
    <tableColumn id="11" name="ערך נקוב****" dataDxfId="392"/>
    <tableColumn id="12" name="שער***" dataDxfId="391"/>
    <tableColumn id="13" name="פדיון/ריבית/דיבידנד לקבל*****  " dataDxfId="390"/>
    <tableColumn id="14" name="שווי שוק" dataDxfId="389"/>
    <tableColumn id="15" name="שעור מערך נקוב**** מונפק" dataDxfId="388"/>
    <tableColumn id="16" name="שעור מנכסי אפיק ההשקעה" dataDxfId="387"/>
    <tableColumn id="17" name="שעור מסך נכסי השקעה**" dataDxfId="38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85" dataDxfId="383" headerRowBorderDxfId="384" tableBorderDxfId="382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81"/>
    <tableColumn id="2" name="מספר ני&quot;ע" dataDxfId="380"/>
    <tableColumn id="3" name="זירת מסחר" dataDxfId="379"/>
    <tableColumn id="4" name="ספק מידע" dataDxfId="378"/>
    <tableColumn id="5" name="מספר מנפיק" dataDxfId="377"/>
    <tableColumn id="6" name="ענף מסחר" dataDxfId="376"/>
    <tableColumn id="7" name="דירוג" dataDxfId="375"/>
    <tableColumn id="8" name="שם מדרג" dataDxfId="374"/>
    <tableColumn id="9" name="תאריך רכישה" dataDxfId="373"/>
    <tableColumn id="10" name="מח&quot;מ" dataDxfId="372"/>
    <tableColumn id="11" name="סוג מטבע" dataDxfId="371"/>
    <tableColumn id="12" name="שיעור ריבית" dataDxfId="370"/>
    <tableColumn id="13" name="תשואה לפידיון" dataDxfId="369"/>
    <tableColumn id="14" name="ערך נקוב****" dataDxfId="368"/>
    <tableColumn id="15" name="שער***" dataDxfId="367"/>
    <tableColumn id="16" name="פדיון/ריבית/דיבידנד לקבל*****  " dataDxfId="366"/>
    <tableColumn id="17" name="שווי שוק" dataDxfId="365"/>
    <tableColumn id="18" name="שעור מערך נקוב מונפק" dataDxfId="364"/>
    <tableColumn id="19" name="שעור מנכסי אפיק ההשקעה" dataDxfId="363"/>
    <tableColumn id="20" name="שעור מסך נכסי השקעה**" dataDxfId="3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47" totalsRowShown="0" headerRowDxfId="361" dataDxfId="359" headerRowBorderDxfId="360" tableBorderDxfId="358">
  <autoFilter ref="A7:T4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7"/>
    <tableColumn id="2" name="מספר ני&quot;ע" dataDxfId="356"/>
    <tableColumn id="3" name="זירת מסחר" dataDxfId="355"/>
    <tableColumn id="4" name="ספק מידע" dataDxfId="354"/>
    <tableColumn id="5" name="מספר מנפיק" dataDxfId="353"/>
    <tableColumn id="6" name="ענף מסחר" dataDxfId="352"/>
    <tableColumn id="7" name="דירוג" dataDxfId="351"/>
    <tableColumn id="8" name="שם מדרג" dataDxfId="350"/>
    <tableColumn id="9" name="תאריך רכישה" dataDxfId="349"/>
    <tableColumn id="10" name="מח&quot;מ" dataDxfId="348"/>
    <tableColumn id="11" name="סוג מטבע" dataDxfId="347"/>
    <tableColumn id="12" name="שיעור ריבית" dataDxfId="346"/>
    <tableColumn id="13" name="תשואה לפידיון" dataDxfId="345"/>
    <tableColumn id="14" name="ערך נקוב****" dataDxfId="344"/>
    <tableColumn id="15" name="שער***" dataDxfId="343"/>
    <tableColumn id="16" name="פדיון/ריבית/דיבידנד לקבל*****  " dataDxfId="342"/>
    <tableColumn id="17" name="שווי שוק" dataDxfId="341"/>
    <tableColumn id="18" name="שעור מערך נקוב מונפק" dataDxfId="340"/>
    <tableColumn id="19" name="שעור מנכסי אפיק ההשקעה" dataDxfId="339"/>
    <tableColumn id="20" name="שעור מסך נכסי השקעה**" dataDxfId="3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144" totalsRowShown="0" headerRowDxfId="337" dataDxfId="335" headerRowBorderDxfId="336" tableBorderDxfId="334">
  <autoFilter ref="A7:N1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33"/>
    <tableColumn id="9" name="שער***" dataDxfId="332"/>
    <tableColumn id="10" name="פדיון/ריבית/דיבידנד לקבל*****  " dataDxfId="331"/>
    <tableColumn id="11" name="שווי שוק" dataDxfId="330"/>
    <tableColumn id="12" name="שעור מערך נקוב מונפק" dataDxfId="329"/>
    <tableColumn id="13" name="שעור מנכסי אפיק ההשקעה" dataDxfId="328"/>
    <tableColumn id="14" name="שעור מסך נכסי השקעה**" dataDxfId="32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2" totalsRowShown="0" headerRowDxfId="326" dataDxfId="324" headerRowBorderDxfId="325" tableBorderDxfId="323">
  <autoFilter ref="A7:M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22"/>
    <tableColumn id="4" name="מספר מנפיק" dataDxfId="321"/>
    <tableColumn id="5" name="ענף מסחר"/>
    <tableColumn id="6" name="סוג מטבע"/>
    <tableColumn id="7" name="ערך נקוב****" dataDxfId="320"/>
    <tableColumn id="8" name="שער***" dataDxfId="319"/>
    <tableColumn id="9" name="פדיון/ריבית/דיבידנד לקבל*****  " dataDxfId="318"/>
    <tableColumn id="10" name="שווי שוק" dataDxfId="317"/>
    <tableColumn id="11" name="שעור מערך נקוב מונפק" dataDxfId="316"/>
    <tableColumn id="12" name="שעור מנכסי אפיק ההשקעה" dataDxfId="315"/>
    <tableColumn id="13" name="שעור מסך נכסי השקעה**" dataDxfId="3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31" totalsRowShown="0" headerRowDxfId="313" dataDxfId="311" headerRowBorderDxfId="312" tableBorderDxfId="310">
  <autoFilter ref="A7:N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9"/>
    <tableColumn id="4" name="מספר מנפיק" dataDxfId="308"/>
    <tableColumn id="5" name="ענף מסחר"/>
    <tableColumn id="6" name="דירוג"/>
    <tableColumn id="7" name="שם מדרג" dataDxfId="307"/>
    <tableColumn id="8" name="סוג מטבע"/>
    <tableColumn id="9" name="ערך נקוב****" dataDxfId="306"/>
    <tableColumn id="10" name="שער***" dataDxfId="305"/>
    <tableColumn id="11" name="שווי שוק" dataDxfId="304"/>
    <tableColumn id="12" name="שעור מערך נקוב מונפק" dataDxfId="303"/>
    <tableColumn id="13" name="שעור מנכסי אפיק ההשקעה" dataDxfId="302"/>
    <tableColumn id="14" name="שעור מסך נכסי השקעה**" dataDxfId="3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2"/>
  <sheetViews>
    <sheetView rightToLeft="1" topLeftCell="A10" workbookViewId="0">
      <selection activeCell="C45" sqref="C45"/>
    </sheetView>
  </sheetViews>
  <sheetFormatPr defaultColWidth="0" defaultRowHeight="18" zeroHeight="1"/>
  <cols>
    <col min="1" max="1" width="32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74" t="s">
        <v>4</v>
      </c>
      <c r="C5" s="75"/>
      <c r="D5" s="76"/>
    </row>
    <row r="6" spans="1:36" s="3" customFormat="1">
      <c r="B6" s="40" t="s">
        <v>955</v>
      </c>
      <c r="C6" s="77" t="s">
        <v>5</v>
      </c>
      <c r="D6" s="78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926</v>
      </c>
      <c r="B10" s="57" t="s">
        <v>13</v>
      </c>
      <c r="C10" s="63">
        <v>53828.162820197955</v>
      </c>
      <c r="D10" s="64">
        <v>0.17610000000000001</v>
      </c>
    </row>
    <row r="11" spans="1:36">
      <c r="B11" s="57" t="s">
        <v>14</v>
      </c>
      <c r="C11" s="50"/>
      <c r="D11" s="50"/>
    </row>
    <row r="12" spans="1:36">
      <c r="A12" s="9" t="s">
        <v>927</v>
      </c>
      <c r="B12" s="58" t="s">
        <v>15</v>
      </c>
      <c r="C12" s="65">
        <v>93603.175282099997</v>
      </c>
      <c r="D12" s="66">
        <v>0.30259999999999998</v>
      </c>
    </row>
    <row r="13" spans="1:36">
      <c r="A13" s="9" t="s">
        <v>928</v>
      </c>
      <c r="B13" s="58" t="s">
        <v>16</v>
      </c>
      <c r="C13" s="65">
        <v>0</v>
      </c>
      <c r="D13" s="66">
        <v>0</v>
      </c>
    </row>
    <row r="14" spans="1:36">
      <c r="A14" s="9" t="s">
        <v>929</v>
      </c>
      <c r="B14" s="58" t="s">
        <v>17</v>
      </c>
      <c r="C14" s="65">
        <v>10517.55899533</v>
      </c>
      <c r="D14" s="66">
        <v>3.4000000000000002E-2</v>
      </c>
    </row>
    <row r="15" spans="1:36">
      <c r="A15" s="9" t="s">
        <v>930</v>
      </c>
      <c r="B15" s="58" t="s">
        <v>18</v>
      </c>
      <c r="C15" s="65">
        <v>99897.803831280136</v>
      </c>
      <c r="D15" s="66">
        <v>0.32300000000000001</v>
      </c>
    </row>
    <row r="16" spans="1:36">
      <c r="A16" s="9" t="s">
        <v>931</v>
      </c>
      <c r="B16" s="58" t="s">
        <v>194</v>
      </c>
      <c r="C16" s="65">
        <v>6957.0769738339995</v>
      </c>
      <c r="D16" s="66">
        <v>2.2499999999999999E-2</v>
      </c>
    </row>
    <row r="17" spans="1:4">
      <c r="A17" s="9" t="s">
        <v>932</v>
      </c>
      <c r="B17" s="58" t="s">
        <v>19</v>
      </c>
      <c r="C17" s="65">
        <v>22750.50688368185</v>
      </c>
      <c r="D17" s="66">
        <v>7.3599999999999999E-2</v>
      </c>
    </row>
    <row r="18" spans="1:4">
      <c r="A18" s="9" t="s">
        <v>933</v>
      </c>
      <c r="B18" s="58" t="s">
        <v>20</v>
      </c>
      <c r="C18" s="65">
        <v>1162.68388</v>
      </c>
      <c r="D18" s="66">
        <v>3.8E-3</v>
      </c>
    </row>
    <row r="19" spans="1:4">
      <c r="A19" s="9" t="s">
        <v>934</v>
      </c>
      <c r="B19" s="58" t="s">
        <v>21</v>
      </c>
      <c r="C19" s="65">
        <v>0</v>
      </c>
      <c r="D19" s="66">
        <v>0</v>
      </c>
    </row>
    <row r="20" spans="1:4">
      <c r="A20" s="9" t="s">
        <v>935</v>
      </c>
      <c r="B20" s="58" t="s">
        <v>22</v>
      </c>
      <c r="C20" s="65">
        <v>554.494549816931</v>
      </c>
      <c r="D20" s="66">
        <v>1.8E-3</v>
      </c>
    </row>
    <row r="21" spans="1:4">
      <c r="A21" s="9" t="s">
        <v>936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50"/>
    </row>
    <row r="23" spans="1:4">
      <c r="A23" s="9" t="s">
        <v>937</v>
      </c>
      <c r="B23" s="58" t="s">
        <v>25</v>
      </c>
      <c r="C23" s="65">
        <v>0</v>
      </c>
      <c r="D23" s="66">
        <v>0</v>
      </c>
    </row>
    <row r="24" spans="1:4">
      <c r="A24" s="9" t="s">
        <v>938</v>
      </c>
      <c r="B24" s="58" t="s">
        <v>26</v>
      </c>
      <c r="C24" s="65">
        <v>0</v>
      </c>
      <c r="D24" s="66">
        <v>0</v>
      </c>
    </row>
    <row r="25" spans="1:4">
      <c r="A25" s="9" t="s">
        <v>939</v>
      </c>
      <c r="B25" s="58" t="s">
        <v>17</v>
      </c>
      <c r="C25" s="65">
        <v>0</v>
      </c>
      <c r="D25" s="66">
        <v>0</v>
      </c>
    </row>
    <row r="26" spans="1:4">
      <c r="A26" s="9" t="s">
        <v>940</v>
      </c>
      <c r="B26" s="58" t="s">
        <v>27</v>
      </c>
      <c r="C26" s="65">
        <v>1667.0011502299999</v>
      </c>
      <c r="D26" s="66">
        <v>5.4000000000000003E-3</v>
      </c>
    </row>
    <row r="27" spans="1:4">
      <c r="A27" s="9" t="s">
        <v>941</v>
      </c>
      <c r="B27" s="58" t="s">
        <v>28</v>
      </c>
      <c r="C27" s="65">
        <v>0</v>
      </c>
      <c r="D27" s="66">
        <v>0</v>
      </c>
    </row>
    <row r="28" spans="1:4">
      <c r="A28" s="9" t="s">
        <v>942</v>
      </c>
      <c r="B28" s="58" t="s">
        <v>29</v>
      </c>
      <c r="C28" s="65">
        <v>736.23781585500001</v>
      </c>
      <c r="D28" s="66">
        <v>2.3999999999999998E-3</v>
      </c>
    </row>
    <row r="29" spans="1:4">
      <c r="A29" s="9" t="s">
        <v>943</v>
      </c>
      <c r="B29" s="58" t="s">
        <v>30</v>
      </c>
      <c r="C29" s="65">
        <v>0</v>
      </c>
      <c r="D29" s="66">
        <v>0</v>
      </c>
    </row>
    <row r="30" spans="1:4">
      <c r="A30" s="9" t="s">
        <v>944</v>
      </c>
      <c r="B30" s="58" t="s">
        <v>31</v>
      </c>
      <c r="C30" s="65">
        <v>0</v>
      </c>
      <c r="D30" s="66">
        <v>0</v>
      </c>
    </row>
    <row r="31" spans="1:4">
      <c r="A31" s="9" t="s">
        <v>945</v>
      </c>
      <c r="B31" s="58" t="s">
        <v>32</v>
      </c>
      <c r="C31" s="65">
        <v>0</v>
      </c>
      <c r="D31" s="66">
        <v>0</v>
      </c>
    </row>
    <row r="32" spans="1:4">
      <c r="A32" s="9" t="s">
        <v>946</v>
      </c>
      <c r="B32" s="57" t="s">
        <v>33</v>
      </c>
      <c r="C32" s="65">
        <v>0</v>
      </c>
      <c r="D32" s="66">
        <v>0</v>
      </c>
    </row>
    <row r="33" spans="1:4">
      <c r="A33" s="9" t="s">
        <v>947</v>
      </c>
      <c r="B33" s="57" t="s">
        <v>34</v>
      </c>
      <c r="C33" s="65">
        <v>0</v>
      </c>
      <c r="D33" s="66">
        <v>0</v>
      </c>
    </row>
    <row r="34" spans="1:4">
      <c r="A34" s="9" t="s">
        <v>948</v>
      </c>
      <c r="B34" s="57" t="s">
        <v>35</v>
      </c>
      <c r="C34" s="65">
        <v>0</v>
      </c>
      <c r="D34" s="66">
        <v>0</v>
      </c>
    </row>
    <row r="35" spans="1:4">
      <c r="A35" s="9" t="s">
        <v>949</v>
      </c>
      <c r="B35" s="57" t="s">
        <v>36</v>
      </c>
      <c r="C35" s="65">
        <v>0</v>
      </c>
      <c r="D35" s="66">
        <v>0</v>
      </c>
    </row>
    <row r="36" spans="1:4">
      <c r="A36" s="9" t="s">
        <v>950</v>
      </c>
      <c r="B36" s="57" t="s">
        <v>37</v>
      </c>
      <c r="C36" s="65">
        <v>16959.085185912001</v>
      </c>
      <c r="D36" s="66">
        <v>5.4800000000000001E-2</v>
      </c>
    </row>
    <row r="37" spans="1:4">
      <c r="A37" s="9"/>
      <c r="B37" s="59" t="s">
        <v>38</v>
      </c>
      <c r="C37" s="50"/>
      <c r="D37" s="50"/>
    </row>
    <row r="38" spans="1:4">
      <c r="A38" s="9" t="s">
        <v>951</v>
      </c>
      <c r="B38" s="60" t="s">
        <v>39</v>
      </c>
      <c r="C38" s="65">
        <v>0</v>
      </c>
      <c r="D38" s="66">
        <v>0</v>
      </c>
    </row>
    <row r="39" spans="1:4">
      <c r="A39" s="9" t="s">
        <v>952</v>
      </c>
      <c r="B39" s="60" t="s">
        <v>40</v>
      </c>
      <c r="C39" s="65">
        <v>0</v>
      </c>
      <c r="D39" s="66">
        <v>0</v>
      </c>
    </row>
    <row r="40" spans="1:4">
      <c r="A40" s="9" t="s">
        <v>953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v>308633.78736823797</v>
      </c>
      <c r="D41" s="66">
        <v>1</v>
      </c>
    </row>
    <row r="42" spans="1:4">
      <c r="A42" s="9" t="s">
        <v>954</v>
      </c>
      <c r="B42" s="61" t="s">
        <v>43</v>
      </c>
      <c r="C42" s="65">
        <v>0</v>
      </c>
      <c r="D42" s="66">
        <v>0</v>
      </c>
    </row>
    <row r="43" spans="1:4">
      <c r="B43" s="10" t="s">
        <v>198</v>
      </c>
    </row>
    <row r="44" spans="1:4">
      <c r="C44" s="79" t="s">
        <v>44</v>
      </c>
      <c r="D44" s="78" t="s">
        <v>45</v>
      </c>
    </row>
    <row r="45" spans="1:4">
      <c r="C45" s="12" t="s">
        <v>9</v>
      </c>
      <c r="D45" s="12" t="s">
        <v>10</v>
      </c>
    </row>
    <row r="46" spans="1:4">
      <c r="C46" t="s">
        <v>199</v>
      </c>
      <c r="D46">
        <v>3.5387</v>
      </c>
    </row>
    <row r="47" spans="1:4">
      <c r="C47" t="s">
        <v>200</v>
      </c>
      <c r="D47">
        <v>0.52610000000000001</v>
      </c>
    </row>
    <row r="48" spans="1:4">
      <c r="C48" t="s">
        <v>109</v>
      </c>
      <c r="D48">
        <v>3.9127000000000001</v>
      </c>
    </row>
    <row r="49" spans="3:4">
      <c r="C49" t="s">
        <v>122</v>
      </c>
      <c r="D49">
        <v>2.48</v>
      </c>
    </row>
    <row r="50" spans="3:4">
      <c r="C50" t="s">
        <v>105</v>
      </c>
      <c r="D50">
        <v>3.3340000000000001</v>
      </c>
    </row>
    <row r="51" spans="3:4">
      <c r="C51" t="s">
        <v>112</v>
      </c>
      <c r="D51">
        <v>4.5869</v>
      </c>
    </row>
    <row r="52" spans="3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A1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A1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–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–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A13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97" t="s">
        <v>67</v>
      </c>
      <c r="B5" s="98"/>
      <c r="C5" s="98"/>
      <c r="D5" s="98"/>
      <c r="E5" s="98"/>
      <c r="F5" s="98"/>
      <c r="G5" s="98"/>
      <c r="H5" s="98"/>
      <c r="I5" s="98"/>
      <c r="J5" s="98"/>
      <c r="K5" s="99"/>
    </row>
    <row r="6" spans="1:60" ht="26.25" customHeight="1">
      <c r="A6" s="97" t="s">
        <v>97</v>
      </c>
      <c r="B6" s="98"/>
      <c r="C6" s="98"/>
      <c r="D6" s="98"/>
      <c r="E6" s="98"/>
      <c r="F6" s="98"/>
      <c r="G6" s="98"/>
      <c r="H6" s="98"/>
      <c r="I6" s="98"/>
      <c r="J6" s="98"/>
      <c r="K6" s="99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201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831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222</v>
      </c>
      <c r="B13" t="s">
        <v>222</v>
      </c>
      <c r="C13" s="14"/>
      <c r="D13" t="s">
        <v>222</v>
      </c>
      <c r="E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832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222</v>
      </c>
      <c r="B15" t="s">
        <v>222</v>
      </c>
      <c r="C15" s="14"/>
      <c r="D15" t="s">
        <v>222</v>
      </c>
      <c r="E15" t="s">
        <v>222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833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222</v>
      </c>
      <c r="B17" t="s">
        <v>222</v>
      </c>
      <c r="C17" s="14"/>
      <c r="D17" t="s">
        <v>222</v>
      </c>
      <c r="E17" t="s">
        <v>222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387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222</v>
      </c>
      <c r="B19" t="s">
        <v>222</v>
      </c>
      <c r="C19" s="14"/>
      <c r="D19" t="s">
        <v>222</v>
      </c>
      <c r="E19" t="s">
        <v>222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227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831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222</v>
      </c>
      <c r="B22" t="s">
        <v>222</v>
      </c>
      <c r="C22" s="14"/>
      <c r="D22" t="s">
        <v>222</v>
      </c>
      <c r="E22" t="s">
        <v>222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834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222</v>
      </c>
      <c r="B24" t="s">
        <v>222</v>
      </c>
      <c r="C24" s="14"/>
      <c r="D24" t="s">
        <v>222</v>
      </c>
      <c r="E24" t="s">
        <v>222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833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222</v>
      </c>
      <c r="B26" t="s">
        <v>222</v>
      </c>
      <c r="C26" s="14"/>
      <c r="D26" t="s">
        <v>222</v>
      </c>
      <c r="E26" t="s">
        <v>222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835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222</v>
      </c>
      <c r="B28" t="s">
        <v>222</v>
      </c>
      <c r="C28" s="14"/>
      <c r="D28" t="s">
        <v>222</v>
      </c>
      <c r="E28" t="s">
        <v>222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387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222</v>
      </c>
      <c r="B30" t="s">
        <v>222</v>
      </c>
      <c r="C30" s="14"/>
      <c r="D30" t="s">
        <v>222</v>
      </c>
      <c r="E30" t="s">
        <v>222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83" t="s">
        <v>229</v>
      </c>
      <c r="B31" s="14"/>
      <c r="C31" s="14"/>
      <c r="D31" s="14"/>
    </row>
    <row r="32" spans="1:11">
      <c r="A32" s="83" t="s">
        <v>266</v>
      </c>
      <c r="B32" s="14"/>
      <c r="C32" s="14"/>
      <c r="D32" s="14"/>
    </row>
    <row r="33" spans="1:4">
      <c r="A33" s="83" t="s">
        <v>267</v>
      </c>
      <c r="B33" s="14"/>
      <c r="C33" s="14"/>
      <c r="D33" s="14"/>
    </row>
    <row r="34" spans="1:4">
      <c r="A34" s="83" t="s">
        <v>268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9" width="9.140625" style="14" customWidth="1"/>
    <col min="60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7" t="s">
        <v>67</v>
      </c>
      <c r="B5" s="98"/>
      <c r="C5" s="98"/>
      <c r="D5" s="98"/>
      <c r="E5" s="98"/>
      <c r="F5" s="98"/>
      <c r="G5" s="98"/>
      <c r="H5" s="98"/>
      <c r="I5" s="98"/>
      <c r="J5" s="99"/>
      <c r="BC5" s="14" t="s">
        <v>99</v>
      </c>
      <c r="BE5" s="14" t="s">
        <v>100</v>
      </c>
      <c r="BG5" s="16" t="s">
        <v>101</v>
      </c>
    </row>
    <row r="6" spans="1:59" ht="26.25" customHeight="1">
      <c r="A6" s="97" t="s">
        <v>102</v>
      </c>
      <c r="B6" s="98"/>
      <c r="C6" s="98"/>
      <c r="D6" s="98"/>
      <c r="E6" s="98"/>
      <c r="F6" s="98"/>
      <c r="G6" s="98"/>
      <c r="H6" s="98"/>
      <c r="I6" s="98"/>
      <c r="J6" s="99"/>
      <c r="BC6" s="16" t="s">
        <v>103</v>
      </c>
      <c r="BE6" s="14" t="s">
        <v>104</v>
      </c>
      <c r="BG6" s="16" t="s">
        <v>105</v>
      </c>
    </row>
    <row r="7" spans="1:59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B7" s="14" t="s">
        <v>106</v>
      </c>
      <c r="BC7" s="14" t="s">
        <v>107</v>
      </c>
      <c r="BD7" s="14" t="s">
        <v>108</v>
      </c>
      <c r="BF7" s="20" t="s">
        <v>109</v>
      </c>
    </row>
    <row r="8" spans="1:59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B8" s="14" t="s">
        <v>110</v>
      </c>
      <c r="BD8" s="14" t="s">
        <v>111</v>
      </c>
      <c r="BF8" s="20" t="s">
        <v>112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B9" s="14" t="s">
        <v>113</v>
      </c>
      <c r="BC9" s="16"/>
      <c r="BD9" s="14" t="s">
        <v>114</v>
      </c>
      <c r="BF9" s="14" t="s">
        <v>115</v>
      </c>
    </row>
    <row r="10" spans="1:59" s="20" customFormat="1" ht="18" customHeight="1">
      <c r="A10" s="21" t="s">
        <v>116</v>
      </c>
      <c r="B10" s="7"/>
      <c r="C10" s="7"/>
      <c r="D10" s="7"/>
      <c r="E10" s="7"/>
      <c r="F10" s="63">
        <v>138036.9</v>
      </c>
      <c r="G10" s="22"/>
      <c r="H10" s="63">
        <v>554.494549816931</v>
      </c>
      <c r="I10" s="64">
        <v>1</v>
      </c>
      <c r="J10" s="64">
        <v>1.8E-3</v>
      </c>
      <c r="K10" s="16"/>
      <c r="L10" s="16"/>
      <c r="M10" s="16"/>
      <c r="N10" s="16"/>
      <c r="BB10" s="14" t="s">
        <v>117</v>
      </c>
      <c r="BC10" s="16"/>
      <c r="BD10" s="14" t="s">
        <v>118</v>
      </c>
      <c r="BF10" s="14" t="s">
        <v>119</v>
      </c>
    </row>
    <row r="11" spans="1:59">
      <c r="A11" s="67" t="s">
        <v>201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C11" s="14" t="s">
        <v>120</v>
      </c>
      <c r="BE11" s="14" t="s">
        <v>121</v>
      </c>
    </row>
    <row r="12" spans="1:59">
      <c r="A12" t="s">
        <v>222</v>
      </c>
      <c r="B12" t="s">
        <v>222</v>
      </c>
      <c r="C12" s="16"/>
      <c r="D12" t="s">
        <v>222</v>
      </c>
      <c r="E12" t="s">
        <v>222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C12" s="14" t="s">
        <v>122</v>
      </c>
      <c r="BD12" s="14" t="s">
        <v>123</v>
      </c>
      <c r="BE12" s="14" t="s">
        <v>124</v>
      </c>
    </row>
    <row r="13" spans="1:59">
      <c r="A13" s="67" t="s">
        <v>227</v>
      </c>
      <c r="B13" s="16"/>
      <c r="C13" s="16"/>
      <c r="D13" s="16"/>
      <c r="E13" s="16"/>
      <c r="F13" s="69">
        <v>138036.9</v>
      </c>
      <c r="G13" s="16"/>
      <c r="H13" s="69">
        <v>554.494549816931</v>
      </c>
      <c r="I13" s="68">
        <v>1</v>
      </c>
      <c r="J13" s="68">
        <v>1.8E-3</v>
      </c>
      <c r="BE13" s="14" t="s">
        <v>125</v>
      </c>
    </row>
    <row r="14" spans="1:59">
      <c r="A14" t="s">
        <v>836</v>
      </c>
      <c r="B14" t="s">
        <v>837</v>
      </c>
      <c r="C14" t="s">
        <v>122</v>
      </c>
      <c r="D14" t="s">
        <v>808</v>
      </c>
      <c r="E14" t="s">
        <v>109</v>
      </c>
      <c r="F14" s="65">
        <v>68</v>
      </c>
      <c r="G14" s="65">
        <v>1.5028999999999999</v>
      </c>
      <c r="H14" s="65">
        <v>3.9986698444000003E-3</v>
      </c>
      <c r="I14" s="66">
        <v>0</v>
      </c>
      <c r="J14" s="66">
        <v>0</v>
      </c>
      <c r="BE14" s="14" t="s">
        <v>126</v>
      </c>
    </row>
    <row r="15" spans="1:59">
      <c r="A15" t="s">
        <v>838</v>
      </c>
      <c r="B15" t="s">
        <v>839</v>
      </c>
      <c r="C15" t="s">
        <v>122</v>
      </c>
      <c r="D15" t="s">
        <v>808</v>
      </c>
      <c r="E15" t="s">
        <v>105</v>
      </c>
      <c r="F15" s="65">
        <v>40</v>
      </c>
      <c r="G15" s="65">
        <v>3.2898000000000001</v>
      </c>
      <c r="H15" s="65">
        <v>4.3872772799999999E-3</v>
      </c>
      <c r="I15" s="66">
        <v>0</v>
      </c>
      <c r="J15" s="66">
        <v>0</v>
      </c>
      <c r="BE15" s="14" t="s">
        <v>127</v>
      </c>
    </row>
    <row r="16" spans="1:59">
      <c r="A16" t="s">
        <v>840</v>
      </c>
      <c r="B16" t="s">
        <v>841</v>
      </c>
      <c r="C16" t="s">
        <v>122</v>
      </c>
      <c r="D16" t="s">
        <v>808</v>
      </c>
      <c r="E16" t="s">
        <v>109</v>
      </c>
      <c r="F16" s="65">
        <v>164470</v>
      </c>
      <c r="G16" s="65">
        <v>100</v>
      </c>
      <c r="H16" s="65">
        <v>643.52176899999995</v>
      </c>
      <c r="I16" s="66">
        <v>1.1606000000000001</v>
      </c>
      <c r="J16" s="66">
        <v>2.0999999999999999E-3</v>
      </c>
      <c r="BE16" s="14" t="s">
        <v>128</v>
      </c>
    </row>
    <row r="17" spans="1:57">
      <c r="A17" t="s">
        <v>842</v>
      </c>
      <c r="B17" t="s">
        <v>843</v>
      </c>
      <c r="C17" t="s">
        <v>122</v>
      </c>
      <c r="D17" t="s">
        <v>808</v>
      </c>
      <c r="E17" t="s">
        <v>105</v>
      </c>
      <c r="F17" s="65">
        <v>-26706.1</v>
      </c>
      <c r="G17" s="65">
        <v>100</v>
      </c>
      <c r="H17" s="65">
        <v>-89.038137399999997</v>
      </c>
      <c r="I17" s="66">
        <v>-0.16059999999999999</v>
      </c>
      <c r="J17" s="66">
        <v>-2.9999999999999997E-4</v>
      </c>
      <c r="BE17" s="14" t="s">
        <v>129</v>
      </c>
    </row>
    <row r="18" spans="1:57">
      <c r="A18" t="s">
        <v>844</v>
      </c>
      <c r="B18" t="s">
        <v>845</v>
      </c>
      <c r="C18" t="s">
        <v>122</v>
      </c>
      <c r="D18" t="s">
        <v>808</v>
      </c>
      <c r="E18" t="s">
        <v>109</v>
      </c>
      <c r="F18" s="65">
        <v>1</v>
      </c>
      <c r="G18" s="65">
        <v>3.1756000000000002</v>
      </c>
      <c r="H18" s="65">
        <v>1.242517012E-4</v>
      </c>
      <c r="I18" s="66">
        <v>0</v>
      </c>
      <c r="J18" s="66">
        <v>0</v>
      </c>
      <c r="BE18" s="14" t="s">
        <v>130</v>
      </c>
    </row>
    <row r="19" spans="1:57">
      <c r="A19" t="s">
        <v>846</v>
      </c>
      <c r="B19" t="s">
        <v>847</v>
      </c>
      <c r="C19" t="s">
        <v>122</v>
      </c>
      <c r="D19" t="s">
        <v>808</v>
      </c>
      <c r="E19" t="s">
        <v>105</v>
      </c>
      <c r="F19" s="65">
        <v>13</v>
      </c>
      <c r="G19" s="65">
        <v>1.308975</v>
      </c>
      <c r="H19" s="65">
        <v>5.673359445E-4</v>
      </c>
      <c r="I19" s="66">
        <v>0</v>
      </c>
      <c r="J19" s="66">
        <v>0</v>
      </c>
      <c r="BE19" s="14" t="s">
        <v>131</v>
      </c>
    </row>
    <row r="20" spans="1:57">
      <c r="A20" t="s">
        <v>848</v>
      </c>
      <c r="B20" t="s">
        <v>849</v>
      </c>
      <c r="C20" t="s">
        <v>122</v>
      </c>
      <c r="D20" t="s">
        <v>808</v>
      </c>
      <c r="E20" t="s">
        <v>105</v>
      </c>
      <c r="F20" s="65">
        <v>130</v>
      </c>
      <c r="G20" s="65">
        <v>0.39673999999999998</v>
      </c>
      <c r="H20" s="65">
        <v>1.7195505079999999E-3</v>
      </c>
      <c r="I20" s="66">
        <v>0</v>
      </c>
      <c r="J20" s="66">
        <v>0</v>
      </c>
      <c r="BE20" s="14" t="s">
        <v>122</v>
      </c>
    </row>
    <row r="21" spans="1:57">
      <c r="A21" t="s">
        <v>850</v>
      </c>
      <c r="B21" t="s">
        <v>851</v>
      </c>
      <c r="C21" t="s">
        <v>122</v>
      </c>
      <c r="D21" t="s">
        <v>808</v>
      </c>
      <c r="E21" t="s">
        <v>105</v>
      </c>
      <c r="F21" s="65">
        <v>15</v>
      </c>
      <c r="G21" s="65">
        <v>0.22225</v>
      </c>
      <c r="H21" s="65">
        <v>1.1114722499999999E-4</v>
      </c>
      <c r="I21" s="66">
        <v>0</v>
      </c>
      <c r="J21" s="66">
        <v>0</v>
      </c>
    </row>
    <row r="22" spans="1:57">
      <c r="A22" t="s">
        <v>852</v>
      </c>
      <c r="B22" t="s">
        <v>853</v>
      </c>
      <c r="C22" t="s">
        <v>122</v>
      </c>
      <c r="D22" t="s">
        <v>808</v>
      </c>
      <c r="E22" t="s">
        <v>109</v>
      </c>
      <c r="F22" s="65">
        <v>6</v>
      </c>
      <c r="G22" s="65">
        <v>4.2529999999999998E-2</v>
      </c>
      <c r="H22" s="65">
        <v>9.9844278599999995E-6</v>
      </c>
      <c r="I22" s="66">
        <v>0</v>
      </c>
      <c r="J22" s="66">
        <v>0</v>
      </c>
    </row>
    <row r="23" spans="1:57">
      <c r="A23" s="83" t="s">
        <v>229</v>
      </c>
      <c r="B23" s="16"/>
      <c r="C23" s="16"/>
      <c r="D23" s="16"/>
      <c r="E23" s="16"/>
      <c r="F23" s="16"/>
      <c r="G23" s="16"/>
    </row>
    <row r="24" spans="1:57">
      <c r="A24" s="83" t="s">
        <v>266</v>
      </c>
      <c r="B24" s="16"/>
      <c r="C24" s="16"/>
      <c r="D24" s="16"/>
      <c r="E24" s="16"/>
      <c r="F24" s="16"/>
      <c r="G24" s="16"/>
    </row>
    <row r="25" spans="1:57">
      <c r="A25" s="83" t="s">
        <v>267</v>
      </c>
      <c r="B25" s="16"/>
      <c r="C25" s="16"/>
      <c r="D25" s="16"/>
      <c r="E25" s="16"/>
      <c r="F25" s="16"/>
      <c r="G25" s="16"/>
    </row>
    <row r="26" spans="1:57">
      <c r="A26" s="83" t="s">
        <v>268</v>
      </c>
      <c r="B26" s="16"/>
      <c r="C26" s="16"/>
      <c r="D26" s="16"/>
      <c r="E26" s="16"/>
      <c r="F26" s="16"/>
      <c r="G26" s="16"/>
    </row>
    <row r="27" spans="1:57" hidden="1">
      <c r="B27" s="16"/>
      <c r="C27" s="16"/>
      <c r="D27" s="16"/>
      <c r="E27" s="16"/>
      <c r="F27" s="16"/>
      <c r="G27" s="16"/>
    </row>
    <row r="28" spans="1:57" hidden="1">
      <c r="B28" s="16"/>
      <c r="C28" s="16"/>
      <c r="D28" s="16"/>
      <c r="E28" s="16"/>
      <c r="F28" s="16"/>
      <c r="G28" s="16"/>
    </row>
    <row r="29" spans="1:57" hidden="1">
      <c r="B29" s="16"/>
      <c r="C29" s="16"/>
      <c r="D29" s="16"/>
      <c r="E29" s="16"/>
      <c r="F29" s="16"/>
      <c r="G29" s="16"/>
    </row>
    <row r="30" spans="1:57" hidden="1">
      <c r="B30" s="16"/>
      <c r="C30" s="16"/>
      <c r="D30" s="16"/>
      <c r="E30" s="16"/>
      <c r="F30" s="16"/>
      <c r="G30" s="16"/>
    </row>
    <row r="31" spans="1:57" hidden="1">
      <c r="B31" s="16"/>
      <c r="C31" s="16"/>
      <c r="D31" s="16"/>
      <c r="E31" s="16"/>
      <c r="F31" s="16"/>
      <c r="G31" s="16"/>
    </row>
    <row r="32" spans="1:57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97" t="s">
        <v>67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</row>
    <row r="6" spans="1:80" ht="26.25" customHeight="1">
      <c r="A6" s="97" t="s">
        <v>132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201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854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222</v>
      </c>
      <c r="B13" t="s">
        <v>222</v>
      </c>
      <c r="D13" t="s">
        <v>222</v>
      </c>
      <c r="G13" s="65">
        <v>0</v>
      </c>
      <c r="H13" t="s">
        <v>222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855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222</v>
      </c>
      <c r="B15" t="s">
        <v>222</v>
      </c>
      <c r="D15" t="s">
        <v>222</v>
      </c>
      <c r="G15" s="65">
        <v>0</v>
      </c>
      <c r="H15" t="s">
        <v>222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856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857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222</v>
      </c>
      <c r="B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858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222</v>
      </c>
      <c r="B20" t="s">
        <v>222</v>
      </c>
      <c r="D20" t="s">
        <v>222</v>
      </c>
      <c r="G20" s="65">
        <v>0</v>
      </c>
      <c r="H20" t="s">
        <v>222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859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222</v>
      </c>
      <c r="B22" t="s">
        <v>222</v>
      </c>
      <c r="D22" t="s">
        <v>222</v>
      </c>
      <c r="G22" s="65">
        <v>0</v>
      </c>
      <c r="H22" t="s">
        <v>222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860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222</v>
      </c>
      <c r="B24" t="s">
        <v>222</v>
      </c>
      <c r="D24" t="s">
        <v>222</v>
      </c>
      <c r="G24" s="65">
        <v>0</v>
      </c>
      <c r="H24" t="s">
        <v>222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227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854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222</v>
      </c>
      <c r="B27" t="s">
        <v>222</v>
      </c>
      <c r="D27" t="s">
        <v>222</v>
      </c>
      <c r="G27" s="65">
        <v>0</v>
      </c>
      <c r="H27" t="s">
        <v>222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855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222</v>
      </c>
      <c r="B29" t="s">
        <v>222</v>
      </c>
      <c r="D29" t="s">
        <v>222</v>
      </c>
      <c r="G29" s="65">
        <v>0</v>
      </c>
      <c r="H29" t="s">
        <v>222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856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857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222</v>
      </c>
      <c r="B32" t="s">
        <v>222</v>
      </c>
      <c r="D32" t="s">
        <v>222</v>
      </c>
      <c r="G32" s="65">
        <v>0</v>
      </c>
      <c r="H32" t="s">
        <v>222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858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222</v>
      </c>
      <c r="B34" t="s">
        <v>222</v>
      </c>
      <c r="D34" t="s">
        <v>222</v>
      </c>
      <c r="G34" s="65">
        <v>0</v>
      </c>
      <c r="H34" t="s">
        <v>222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859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222</v>
      </c>
      <c r="B36" t="s">
        <v>222</v>
      </c>
      <c r="D36" t="s">
        <v>222</v>
      </c>
      <c r="G36" s="65">
        <v>0</v>
      </c>
      <c r="H36" t="s">
        <v>222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860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222</v>
      </c>
      <c r="B38" t="s">
        <v>222</v>
      </c>
      <c r="D38" t="s">
        <v>222</v>
      </c>
      <c r="G38" s="65">
        <v>0</v>
      </c>
      <c r="H38" t="s">
        <v>222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3" t="s">
        <v>229</v>
      </c>
    </row>
    <row r="40" spans="1:16">
      <c r="A40" s="83" t="s">
        <v>266</v>
      </c>
    </row>
    <row r="41" spans="1:16">
      <c r="A41" s="83" t="s">
        <v>267</v>
      </c>
    </row>
    <row r="42" spans="1:16">
      <c r="A42" s="83" t="s">
        <v>268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97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</row>
    <row r="6" spans="1:71" ht="26.2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201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861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222</v>
      </c>
      <c r="B13" t="s">
        <v>222</v>
      </c>
      <c r="C13" t="s">
        <v>222</v>
      </c>
      <c r="F13" s="65">
        <v>0</v>
      </c>
      <c r="G13" t="s">
        <v>222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862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222</v>
      </c>
      <c r="B15" t="s">
        <v>222</v>
      </c>
      <c r="C15" t="s">
        <v>222</v>
      </c>
      <c r="F15" s="65">
        <v>0</v>
      </c>
      <c r="G15" t="s">
        <v>222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863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222</v>
      </c>
      <c r="B17" t="s">
        <v>222</v>
      </c>
      <c r="C17" t="s">
        <v>222</v>
      </c>
      <c r="F17" s="65">
        <v>0</v>
      </c>
      <c r="G17" t="s">
        <v>222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864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222</v>
      </c>
      <c r="B19" t="s">
        <v>222</v>
      </c>
      <c r="C19" t="s">
        <v>222</v>
      </c>
      <c r="F19" s="65">
        <v>0</v>
      </c>
      <c r="G19" t="s">
        <v>222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387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F21" s="65">
        <v>0</v>
      </c>
      <c r="G21" t="s">
        <v>222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227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264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222</v>
      </c>
      <c r="B24" t="s">
        <v>222</v>
      </c>
      <c r="C24" t="s">
        <v>222</v>
      </c>
      <c r="F24" s="65">
        <v>0</v>
      </c>
      <c r="G24" t="s">
        <v>222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865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222</v>
      </c>
      <c r="B26" t="s">
        <v>222</v>
      </c>
      <c r="C26" t="s">
        <v>222</v>
      </c>
      <c r="F26" s="65">
        <v>0</v>
      </c>
      <c r="G26" t="s">
        <v>222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83" t="s">
        <v>266</v>
      </c>
    </row>
    <row r="28" spans="1:15">
      <c r="A28" s="83" t="s">
        <v>267</v>
      </c>
    </row>
    <row r="29" spans="1:15">
      <c r="A29" s="83" t="s">
        <v>268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7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</row>
    <row r="6" spans="1:64" ht="26.25" customHeight="1">
      <c r="A6" s="97" t="s">
        <v>81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0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201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866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I13" s="65">
        <v>0</v>
      </c>
      <c r="J13" t="s">
        <v>222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867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I15" s="65">
        <v>0</v>
      </c>
      <c r="J15" t="s">
        <v>222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271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222</v>
      </c>
      <c r="B17" t="s">
        <v>222</v>
      </c>
      <c r="C17" s="14"/>
      <c r="D17" s="14"/>
      <c r="E17" t="s">
        <v>222</v>
      </c>
      <c r="F17" t="s">
        <v>222</v>
      </c>
      <c r="I17" s="65">
        <v>0</v>
      </c>
      <c r="J17" t="s">
        <v>222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387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222</v>
      </c>
      <c r="B19" t="s">
        <v>222</v>
      </c>
      <c r="C19" s="14"/>
      <c r="D19" s="14"/>
      <c r="E19" t="s">
        <v>222</v>
      </c>
      <c r="F19" t="s">
        <v>222</v>
      </c>
      <c r="I19" s="65">
        <v>0</v>
      </c>
      <c r="J19" t="s">
        <v>222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227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868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I22" s="65">
        <v>0</v>
      </c>
      <c r="J22" t="s">
        <v>222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869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I24" s="65">
        <v>0</v>
      </c>
      <c r="J24" t="s">
        <v>222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3" t="s">
        <v>229</v>
      </c>
      <c r="C25" s="14"/>
      <c r="D25" s="14"/>
      <c r="E25" s="14"/>
    </row>
    <row r="26" spans="1:18">
      <c r="A26" s="83" t="s">
        <v>266</v>
      </c>
      <c r="C26" s="14"/>
      <c r="D26" s="14"/>
      <c r="E26" s="14"/>
    </row>
    <row r="27" spans="1:18">
      <c r="A27" s="83" t="s">
        <v>267</v>
      </c>
      <c r="C27" s="14"/>
      <c r="D27" s="14"/>
      <c r="E27" s="14"/>
    </row>
    <row r="28" spans="1:18">
      <c r="A28" s="83" t="s">
        <v>268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97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</row>
    <row r="6" spans="1:80" ht="26.25" customHeight="1">
      <c r="A6" s="97" t="s">
        <v>88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0" t="s">
        <v>54</v>
      </c>
      <c r="M7" s="100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Y10" s="14"/>
      <c r="CB10" s="14"/>
    </row>
    <row r="11" spans="1:80">
      <c r="A11" s="67" t="s">
        <v>201</v>
      </c>
      <c r="B11" s="14"/>
      <c r="C11" s="14"/>
      <c r="D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80">
      <c r="A12" s="67" t="s">
        <v>866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I13" s="65">
        <v>0</v>
      </c>
      <c r="J13" t="s">
        <v>222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867</v>
      </c>
      <c r="B14" s="14"/>
      <c r="C14" s="14"/>
      <c r="D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80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I15" s="65">
        <v>0</v>
      </c>
      <c r="J15" t="s">
        <v>222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80">
      <c r="A16" s="67" t="s">
        <v>271</v>
      </c>
      <c r="B16" s="14"/>
      <c r="C16" s="14"/>
      <c r="D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222</v>
      </c>
      <c r="B17" t="s">
        <v>222</v>
      </c>
      <c r="C17" s="14"/>
      <c r="D17" s="14"/>
      <c r="E17" t="s">
        <v>222</v>
      </c>
      <c r="F17" t="s">
        <v>222</v>
      </c>
      <c r="I17" s="65">
        <v>0</v>
      </c>
      <c r="J17" t="s">
        <v>222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387</v>
      </c>
      <c r="B18" s="14"/>
      <c r="C18" s="14"/>
      <c r="D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222</v>
      </c>
      <c r="B19" t="s">
        <v>222</v>
      </c>
      <c r="C19" s="14"/>
      <c r="D19" s="14"/>
      <c r="E19" t="s">
        <v>222</v>
      </c>
      <c r="F19" t="s">
        <v>222</v>
      </c>
      <c r="I19" s="65">
        <v>0</v>
      </c>
      <c r="J19" t="s">
        <v>222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227</v>
      </c>
      <c r="B20" s="14"/>
      <c r="C20" s="14"/>
      <c r="D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272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I22" s="65">
        <v>0</v>
      </c>
      <c r="J22" t="s">
        <v>222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273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I24" s="65">
        <v>0</v>
      </c>
      <c r="J24" t="s">
        <v>222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3" t="s">
        <v>229</v>
      </c>
      <c r="B25" s="14"/>
      <c r="C25" s="14"/>
      <c r="D25" s="14"/>
    </row>
    <row r="26" spans="1:18">
      <c r="A26" s="83" t="s">
        <v>266</v>
      </c>
      <c r="B26" s="14"/>
      <c r="C26" s="14"/>
      <c r="D26" s="14"/>
    </row>
    <row r="27" spans="1:18">
      <c r="A27" s="83" t="s">
        <v>267</v>
      </c>
      <c r="B27" s="14"/>
      <c r="C27" s="14"/>
      <c r="D27" s="14"/>
    </row>
    <row r="28" spans="1:18">
      <c r="A28" s="83" t="s">
        <v>268</v>
      </c>
      <c r="B28" s="14"/>
      <c r="C28" s="14"/>
      <c r="D28" s="14"/>
    </row>
    <row r="29" spans="1:18" hidden="1"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97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9"/>
    </row>
    <row r="6" spans="1:97" ht="26.25" customHeight="1">
      <c r="A6" s="97" t="s">
        <v>90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807755</v>
      </c>
      <c r="H10" s="7"/>
      <c r="I10" s="63">
        <v>1667.0011502299999</v>
      </c>
      <c r="J10" s="7"/>
      <c r="K10" s="64">
        <v>1</v>
      </c>
      <c r="L10" s="64">
        <v>5.4000000000000003E-3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201</v>
      </c>
      <c r="B11" s="14"/>
      <c r="C11" s="14"/>
      <c r="D11" s="14"/>
      <c r="G11" s="69">
        <v>807755</v>
      </c>
      <c r="I11" s="69">
        <v>1667.0011502299999</v>
      </c>
      <c r="K11" s="68">
        <v>1</v>
      </c>
      <c r="L11" s="68">
        <v>5.4000000000000003E-3</v>
      </c>
    </row>
    <row r="12" spans="1:97">
      <c r="A12" t="s">
        <v>870</v>
      </c>
      <c r="B12" t="s">
        <v>871</v>
      </c>
      <c r="C12" t="s">
        <v>122</v>
      </c>
      <c r="D12" t="s">
        <v>872</v>
      </c>
      <c r="E12" t="s">
        <v>554</v>
      </c>
      <c r="F12" t="s">
        <v>105</v>
      </c>
      <c r="G12" s="65">
        <v>807755</v>
      </c>
      <c r="H12" s="65">
        <v>61.9</v>
      </c>
      <c r="I12" s="65">
        <v>1667.0011502299999</v>
      </c>
      <c r="J12" s="66">
        <v>4.1999999999999997E-3</v>
      </c>
      <c r="K12" s="66">
        <v>1</v>
      </c>
      <c r="L12" s="66">
        <v>5.4000000000000003E-3</v>
      </c>
    </row>
    <row r="13" spans="1:97">
      <c r="A13" s="67" t="s">
        <v>227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272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273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222</v>
      </c>
      <c r="B17" t="s">
        <v>222</v>
      </c>
      <c r="C17" s="14"/>
      <c r="D17" s="14"/>
      <c r="E17" t="s">
        <v>222</v>
      </c>
      <c r="F17" t="s">
        <v>222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83" t="s">
        <v>229</v>
      </c>
      <c r="B18" s="14"/>
      <c r="C18" s="14"/>
      <c r="D18" s="14"/>
    </row>
    <row r="19" spans="1:12">
      <c r="A19" s="83" t="s">
        <v>266</v>
      </c>
      <c r="B19" s="14"/>
      <c r="C19" s="14"/>
      <c r="D19" s="14"/>
    </row>
    <row r="20" spans="1:12">
      <c r="A20" s="83" t="s">
        <v>267</v>
      </c>
      <c r="B20" s="14"/>
      <c r="C20" s="14"/>
      <c r="D20" s="14"/>
    </row>
    <row r="21" spans="1:12">
      <c r="A21" s="83" t="s">
        <v>268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D58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3" width="9.140625" style="14" hidden="1" customWidth="1"/>
    <col min="44" max="56" width="0" style="14" hidden="1" customWidth="1"/>
    <col min="57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7" t="s">
        <v>135</v>
      </c>
      <c r="B5" s="98"/>
      <c r="C5" s="98"/>
      <c r="D5" s="98"/>
      <c r="E5" s="98"/>
      <c r="F5" s="98"/>
      <c r="G5" s="98"/>
      <c r="H5" s="98"/>
      <c r="I5" s="98"/>
      <c r="J5" s="99"/>
    </row>
    <row r="6" spans="1:54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9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0</v>
      </c>
      <c r="F10" s="7"/>
      <c r="G10" s="63">
        <v>0</v>
      </c>
      <c r="H10" s="7"/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201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873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222</v>
      </c>
      <c r="B13" t="s">
        <v>222</v>
      </c>
      <c r="C13" t="s">
        <v>222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874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222</v>
      </c>
      <c r="B15" t="s">
        <v>222</v>
      </c>
      <c r="C15" t="s">
        <v>222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875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222</v>
      </c>
      <c r="B17" t="s">
        <v>222</v>
      </c>
      <c r="C17" t="s">
        <v>222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876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222</v>
      </c>
      <c r="B19" t="s">
        <v>222</v>
      </c>
      <c r="C19" t="s">
        <v>222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227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877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222</v>
      </c>
      <c r="B22" t="s">
        <v>222</v>
      </c>
      <c r="C22" t="s">
        <v>222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878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222</v>
      </c>
      <c r="B24" t="s">
        <v>222</v>
      </c>
      <c r="C24" t="s">
        <v>222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879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222</v>
      </c>
      <c r="B26" t="s">
        <v>222</v>
      </c>
      <c r="C26" t="s">
        <v>222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880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222</v>
      </c>
      <c r="B28" t="s">
        <v>222</v>
      </c>
      <c r="C28" t="s">
        <v>222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83" t="s">
        <v>229</v>
      </c>
      <c r="B29" s="14"/>
    </row>
    <row r="30" spans="1:10">
      <c r="A30" s="83" t="s">
        <v>266</v>
      </c>
      <c r="B30" s="14"/>
    </row>
    <row r="31" spans="1:10">
      <c r="A31" s="83" t="s">
        <v>267</v>
      </c>
      <c r="B31" s="14"/>
    </row>
    <row r="32" spans="1:10">
      <c r="A32" s="83" t="s">
        <v>268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  <row r="587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A10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7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9"/>
    </row>
    <row r="6" spans="1:58" ht="26.25" customHeight="1">
      <c r="A6" s="97" t="s">
        <v>140</v>
      </c>
      <c r="B6" s="98"/>
      <c r="C6" s="98"/>
      <c r="D6" s="98"/>
      <c r="E6" s="98"/>
      <c r="F6" s="98"/>
      <c r="G6" s="98"/>
      <c r="H6" s="98"/>
      <c r="I6" s="98"/>
      <c r="J6" s="98"/>
      <c r="K6" s="99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2656632</v>
      </c>
      <c r="G10" s="7"/>
      <c r="H10" s="63">
        <v>736.23781585500001</v>
      </c>
      <c r="I10" s="7"/>
      <c r="J10" s="64">
        <v>1</v>
      </c>
      <c r="K10" s="64">
        <v>2.3999999999999998E-3</v>
      </c>
      <c r="L10" s="14"/>
      <c r="M10" s="14"/>
      <c r="N10" s="14"/>
      <c r="O10" s="14"/>
      <c r="BF10" s="14"/>
    </row>
    <row r="11" spans="1:58">
      <c r="A11" s="67" t="s">
        <v>881</v>
      </c>
      <c r="B11" s="14"/>
      <c r="C11" s="14"/>
      <c r="F11" s="69">
        <v>2656632</v>
      </c>
      <c r="H11" s="69">
        <v>736.23781585500001</v>
      </c>
      <c r="J11" s="68">
        <v>1</v>
      </c>
      <c r="K11" s="68">
        <v>2.3999999999999998E-3</v>
      </c>
    </row>
    <row r="12" spans="1:58">
      <c r="A12" t="s">
        <v>691</v>
      </c>
      <c r="B12" t="s">
        <v>692</v>
      </c>
      <c r="C12" t="s">
        <v>694</v>
      </c>
      <c r="D12" t="s">
        <v>105</v>
      </c>
      <c r="E12" t="s">
        <v>882</v>
      </c>
      <c r="F12" s="65">
        <v>39000</v>
      </c>
      <c r="G12" s="65">
        <v>230.05</v>
      </c>
      <c r="H12" s="65">
        <v>299.12481300000002</v>
      </c>
      <c r="I12" s="66">
        <v>0</v>
      </c>
      <c r="J12" s="66">
        <v>0.40629999999999999</v>
      </c>
      <c r="K12" s="66">
        <v>1E-3</v>
      </c>
    </row>
    <row r="13" spans="1:58">
      <c r="A13" t="s">
        <v>883</v>
      </c>
      <c r="B13" t="s">
        <v>884</v>
      </c>
      <c r="C13" t="s">
        <v>569</v>
      </c>
      <c r="D13" t="s">
        <v>101</v>
      </c>
      <c r="E13" t="s">
        <v>885</v>
      </c>
      <c r="F13" s="65">
        <v>140000</v>
      </c>
      <c r="G13" s="65">
        <v>42.769599999999997</v>
      </c>
      <c r="H13" s="65">
        <v>59.87744</v>
      </c>
      <c r="I13" s="66">
        <v>0</v>
      </c>
      <c r="J13" s="66">
        <v>8.1299999999999997E-2</v>
      </c>
      <c r="K13" s="66">
        <v>2.0000000000000001E-4</v>
      </c>
    </row>
    <row r="14" spans="1:58">
      <c r="A14" t="s">
        <v>886</v>
      </c>
      <c r="B14" t="s">
        <v>887</v>
      </c>
      <c r="C14" t="s">
        <v>618</v>
      </c>
      <c r="D14" t="s">
        <v>101</v>
      </c>
      <c r="E14" t="s">
        <v>888</v>
      </c>
      <c r="F14" s="65">
        <v>80000</v>
      </c>
      <c r="G14" s="65">
        <v>0.45469999999999999</v>
      </c>
      <c r="H14" s="65">
        <v>0.36375999999999997</v>
      </c>
      <c r="I14" s="66">
        <v>0</v>
      </c>
      <c r="J14" s="66">
        <v>5.0000000000000001E-4</v>
      </c>
      <c r="K14" s="66">
        <v>0</v>
      </c>
    </row>
    <row r="15" spans="1:58">
      <c r="A15" t="s">
        <v>889</v>
      </c>
      <c r="B15" t="s">
        <v>890</v>
      </c>
      <c r="C15" t="s">
        <v>618</v>
      </c>
      <c r="D15" t="s">
        <v>101</v>
      </c>
      <c r="E15" t="s">
        <v>891</v>
      </c>
      <c r="F15" s="65">
        <v>725000</v>
      </c>
      <c r="G15" s="65">
        <v>3.0999999999999999E-3</v>
      </c>
      <c r="H15" s="65">
        <v>2.2474999999999998E-2</v>
      </c>
      <c r="I15" s="66">
        <v>0</v>
      </c>
      <c r="J15" s="66">
        <v>0</v>
      </c>
      <c r="K15" s="66">
        <v>0</v>
      </c>
    </row>
    <row r="16" spans="1:58">
      <c r="A16" t="s">
        <v>892</v>
      </c>
      <c r="B16" t="s">
        <v>893</v>
      </c>
      <c r="C16" t="s">
        <v>618</v>
      </c>
      <c r="D16" t="s">
        <v>101</v>
      </c>
      <c r="E16" t="s">
        <v>891</v>
      </c>
      <c r="F16" s="65">
        <v>1450000</v>
      </c>
      <c r="G16" s="65">
        <v>0.27050000000000002</v>
      </c>
      <c r="H16" s="65">
        <v>3.92225</v>
      </c>
      <c r="I16" s="66">
        <v>0</v>
      </c>
      <c r="J16" s="66">
        <v>5.3E-3</v>
      </c>
      <c r="K16" s="66">
        <v>0</v>
      </c>
    </row>
    <row r="17" spans="1:11">
      <c r="A17" t="s">
        <v>894</v>
      </c>
      <c r="B17" t="s">
        <v>526</v>
      </c>
      <c r="C17" t="s">
        <v>124</v>
      </c>
      <c r="D17" t="s">
        <v>101</v>
      </c>
      <c r="E17" t="s">
        <v>895</v>
      </c>
      <c r="F17" s="65">
        <v>3750</v>
      </c>
      <c r="G17" s="65">
        <v>0.47110000000000002</v>
      </c>
      <c r="H17" s="65">
        <v>1.7666250000000001E-2</v>
      </c>
      <c r="I17" s="66">
        <v>0</v>
      </c>
      <c r="J17" s="66">
        <v>0</v>
      </c>
      <c r="K17" s="66">
        <v>0</v>
      </c>
    </row>
    <row r="18" spans="1:11">
      <c r="A18" t="s">
        <v>896</v>
      </c>
      <c r="B18" t="s">
        <v>529</v>
      </c>
      <c r="C18" t="s">
        <v>124</v>
      </c>
      <c r="D18" t="s">
        <v>101</v>
      </c>
      <c r="E18" t="s">
        <v>897</v>
      </c>
      <c r="F18" s="65">
        <v>2500</v>
      </c>
      <c r="G18" s="65">
        <v>1727.3489</v>
      </c>
      <c r="H18" s="65">
        <v>43.183722500000002</v>
      </c>
      <c r="I18" s="66">
        <v>0</v>
      </c>
      <c r="J18" s="66">
        <v>5.8700000000000002E-2</v>
      </c>
      <c r="K18" s="66">
        <v>1E-4</v>
      </c>
    </row>
    <row r="19" spans="1:11">
      <c r="A19" t="s">
        <v>898</v>
      </c>
      <c r="B19" t="s">
        <v>899</v>
      </c>
      <c r="C19" t="s">
        <v>355</v>
      </c>
      <c r="D19" t="s">
        <v>101</v>
      </c>
      <c r="E19" t="s">
        <v>900</v>
      </c>
      <c r="F19" s="65">
        <v>43937</v>
      </c>
      <c r="G19" s="65">
        <v>612.18949999999995</v>
      </c>
      <c r="H19" s="65">
        <v>268.977700615</v>
      </c>
      <c r="I19" s="66">
        <v>0</v>
      </c>
      <c r="J19" s="66">
        <v>0.36530000000000001</v>
      </c>
      <c r="K19" s="66">
        <v>8.9999999999999998E-4</v>
      </c>
    </row>
    <row r="20" spans="1:11">
      <c r="A20" t="s">
        <v>901</v>
      </c>
      <c r="B20" t="s">
        <v>902</v>
      </c>
      <c r="C20" t="s">
        <v>546</v>
      </c>
      <c r="D20" t="s">
        <v>101</v>
      </c>
      <c r="E20" t="s">
        <v>903</v>
      </c>
      <c r="F20" s="65">
        <v>35000</v>
      </c>
      <c r="G20" s="65">
        <v>172.59100000000001</v>
      </c>
      <c r="H20" s="65">
        <v>60.406849999999999</v>
      </c>
      <c r="I20" s="66">
        <v>0</v>
      </c>
      <c r="J20" s="66">
        <v>8.2000000000000003E-2</v>
      </c>
      <c r="K20" s="66">
        <v>2.0000000000000001E-4</v>
      </c>
    </row>
    <row r="21" spans="1:11">
      <c r="A21" t="s">
        <v>904</v>
      </c>
      <c r="B21" t="s">
        <v>905</v>
      </c>
      <c r="C21" t="s">
        <v>131</v>
      </c>
      <c r="D21" t="s">
        <v>101</v>
      </c>
      <c r="E21" t="s">
        <v>351</v>
      </c>
      <c r="F21" s="65">
        <v>137445</v>
      </c>
      <c r="G21" s="65">
        <v>0.2482</v>
      </c>
      <c r="H21" s="65">
        <v>0.34113849000000002</v>
      </c>
      <c r="I21" s="66">
        <v>0</v>
      </c>
      <c r="J21" s="66">
        <v>5.0000000000000001E-4</v>
      </c>
      <c r="K21" s="66">
        <v>0</v>
      </c>
    </row>
    <row r="22" spans="1:11">
      <c r="A22" s="67" t="s">
        <v>830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t="s">
        <v>222</v>
      </c>
      <c r="B23" t="s">
        <v>222</v>
      </c>
      <c r="C23" t="s">
        <v>222</v>
      </c>
      <c r="D23" t="s">
        <v>222</v>
      </c>
      <c r="F23" s="65">
        <v>0</v>
      </c>
      <c r="G23" s="65">
        <v>0</v>
      </c>
      <c r="H23" s="65">
        <v>0</v>
      </c>
      <c r="I23" s="66">
        <v>0</v>
      </c>
      <c r="J23" s="66">
        <v>0</v>
      </c>
      <c r="K23" s="66">
        <v>0</v>
      </c>
    </row>
    <row r="24" spans="1:11">
      <c r="A24" s="83" t="s">
        <v>229</v>
      </c>
      <c r="B24" s="14"/>
      <c r="C24" s="14"/>
    </row>
    <row r="25" spans="1:11">
      <c r="A25" s="83" t="s">
        <v>266</v>
      </c>
      <c r="B25" s="14"/>
      <c r="C25" s="14"/>
    </row>
    <row r="26" spans="1:11">
      <c r="A26" s="83" t="s">
        <v>267</v>
      </c>
      <c r="B26" s="14"/>
      <c r="C26" s="14"/>
    </row>
    <row r="27" spans="1:11">
      <c r="A27" s="83" t="s">
        <v>268</v>
      </c>
      <c r="B27" s="14"/>
      <c r="C27" s="14"/>
    </row>
    <row r="28" spans="1:11" hidden="1">
      <c r="B28" s="14"/>
      <c r="C28" s="14"/>
    </row>
    <row r="29" spans="1:11" hidden="1">
      <c r="B29" s="14"/>
      <c r="C29" s="14"/>
    </row>
    <row r="30" spans="1:11" hidden="1">
      <c r="B30" s="14"/>
      <c r="C30" s="14"/>
    </row>
    <row r="31" spans="1:11" hidden="1">
      <c r="B31" s="14"/>
      <c r="C31" s="14"/>
    </row>
    <row r="32" spans="1:11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97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9"/>
    </row>
    <row r="6" spans="1:51" ht="26.25" customHeight="1">
      <c r="A6" s="97" t="s">
        <v>141</v>
      </c>
      <c r="B6" s="98"/>
      <c r="C6" s="98"/>
      <c r="D6" s="98"/>
      <c r="E6" s="98"/>
      <c r="F6" s="98"/>
      <c r="G6" s="98"/>
      <c r="H6" s="98"/>
      <c r="I6" s="98"/>
      <c r="J6" s="98"/>
      <c r="K6" s="99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201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831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222</v>
      </c>
      <c r="B13" t="s">
        <v>222</v>
      </c>
      <c r="C13" t="s">
        <v>222</v>
      </c>
      <c r="D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832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222</v>
      </c>
      <c r="B15" t="s">
        <v>222</v>
      </c>
      <c r="C15" t="s">
        <v>222</v>
      </c>
      <c r="D15" t="s">
        <v>222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906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222</v>
      </c>
      <c r="B17" t="s">
        <v>222</v>
      </c>
      <c r="C17" t="s">
        <v>222</v>
      </c>
      <c r="D17" t="s">
        <v>222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833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222</v>
      </c>
      <c r="B19" t="s">
        <v>222</v>
      </c>
      <c r="C19" t="s">
        <v>222</v>
      </c>
      <c r="D19" t="s">
        <v>222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387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222</v>
      </c>
      <c r="B21" t="s">
        <v>222</v>
      </c>
      <c r="C21" t="s">
        <v>222</v>
      </c>
      <c r="D21" t="s">
        <v>222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227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831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222</v>
      </c>
      <c r="B24" t="s">
        <v>222</v>
      </c>
      <c r="C24" t="s">
        <v>222</v>
      </c>
      <c r="D24" t="s">
        <v>222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834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222</v>
      </c>
      <c r="B26" t="s">
        <v>222</v>
      </c>
      <c r="C26" t="s">
        <v>222</v>
      </c>
      <c r="D26" t="s">
        <v>222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833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222</v>
      </c>
      <c r="B28" t="s">
        <v>222</v>
      </c>
      <c r="C28" t="s">
        <v>222</v>
      </c>
      <c r="D28" t="s">
        <v>222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835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222</v>
      </c>
      <c r="B30" t="s">
        <v>222</v>
      </c>
      <c r="C30" t="s">
        <v>222</v>
      </c>
      <c r="D30" t="s">
        <v>222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387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222</v>
      </c>
      <c r="B32" t="s">
        <v>222</v>
      </c>
      <c r="C32" t="s">
        <v>222</v>
      </c>
      <c r="D32" t="s">
        <v>222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3" t="s">
        <v>229</v>
      </c>
      <c r="B33" s="14"/>
      <c r="C33" s="14"/>
    </row>
    <row r="34" spans="1:3">
      <c r="A34" s="83" t="s">
        <v>266</v>
      </c>
      <c r="B34" s="14"/>
      <c r="C34" s="14"/>
    </row>
    <row r="35" spans="1:3">
      <c r="A35" s="83" t="s">
        <v>267</v>
      </c>
      <c r="B35" s="14"/>
      <c r="C35" s="14"/>
    </row>
    <row r="36" spans="1:3">
      <c r="A36" s="83" t="s">
        <v>268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80" t="s">
        <v>46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2" s="16" customFormat="1">
      <c r="A6" s="82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f>I10</f>
        <v>53828.162820197955</v>
      </c>
      <c r="J9" s="64">
        <v>1</v>
      </c>
      <c r="K9" s="64">
        <v>0.1762</v>
      </c>
    </row>
    <row r="10" spans="1:12">
      <c r="A10" s="67" t="s">
        <v>201</v>
      </c>
      <c r="B10" s="23"/>
      <c r="C10" s="24"/>
      <c r="D10" s="24"/>
      <c r="E10" s="24"/>
      <c r="F10" s="24"/>
      <c r="G10" s="24"/>
      <c r="H10" s="68">
        <v>0</v>
      </c>
      <c r="I10" s="69">
        <f>I11+I13</f>
        <v>53828.162820197955</v>
      </c>
      <c r="J10" s="68">
        <v>1</v>
      </c>
      <c r="K10" s="68">
        <v>0.1762</v>
      </c>
    </row>
    <row r="11" spans="1:12">
      <c r="A11" s="67" t="s">
        <v>202</v>
      </c>
      <c r="B11" s="23"/>
      <c r="C11" s="24"/>
      <c r="D11" s="24"/>
      <c r="E11" s="24"/>
      <c r="F11" s="24"/>
      <c r="G11" s="24"/>
      <c r="H11" s="68">
        <v>0</v>
      </c>
      <c r="I11" s="69">
        <f>I12</f>
        <v>49048.207139999955</v>
      </c>
      <c r="J11" s="68">
        <v>0.9123</v>
      </c>
      <c r="K11" s="68">
        <v>0.16070000000000001</v>
      </c>
    </row>
    <row r="12" spans="1:12">
      <c r="A12" t="s">
        <v>203</v>
      </c>
      <c r="B12" t="s">
        <v>204</v>
      </c>
      <c r="C12" t="s">
        <v>205</v>
      </c>
      <c r="D12" t="s">
        <v>206</v>
      </c>
      <c r="E12" t="s">
        <v>207</v>
      </c>
      <c r="F12" t="s">
        <v>101</v>
      </c>
      <c r="G12" s="66">
        <v>0</v>
      </c>
      <c r="H12" s="66">
        <v>0</v>
      </c>
      <c r="I12" s="65">
        <f>49705.23014-657.023000000044</f>
        <v>49048.207139999955</v>
      </c>
      <c r="J12" s="66">
        <v>0.9123</v>
      </c>
      <c r="K12" s="66">
        <v>0.16070000000000001</v>
      </c>
    </row>
    <row r="13" spans="1:12">
      <c r="A13" s="67" t="s">
        <v>208</v>
      </c>
      <c r="B13" s="23"/>
      <c r="C13" s="24"/>
      <c r="D13" s="24"/>
      <c r="E13" s="24"/>
      <c r="F13" s="24"/>
      <c r="G13" s="24"/>
      <c r="H13" s="68">
        <v>0</v>
      </c>
      <c r="I13" s="69">
        <v>4779.9556801979998</v>
      </c>
      <c r="J13" s="68">
        <v>8.77E-2</v>
      </c>
      <c r="K13" s="68">
        <v>1.55E-2</v>
      </c>
    </row>
    <row r="14" spans="1:12">
      <c r="A14" t="s">
        <v>209</v>
      </c>
      <c r="B14" t="s">
        <v>210</v>
      </c>
      <c r="C14" t="s">
        <v>205</v>
      </c>
      <c r="D14" t="s">
        <v>206</v>
      </c>
      <c r="E14" t="s">
        <v>207</v>
      </c>
      <c r="F14" t="s">
        <v>109</v>
      </c>
      <c r="G14" s="66">
        <v>0</v>
      </c>
      <c r="H14" s="66">
        <v>0</v>
      </c>
      <c r="I14" s="65">
        <v>1193.1673007100001</v>
      </c>
      <c r="J14" s="66">
        <v>2.1899999999999999E-2</v>
      </c>
      <c r="K14" s="66">
        <v>3.8999999999999998E-3</v>
      </c>
    </row>
    <row r="15" spans="1:12">
      <c r="A15" t="s">
        <v>211</v>
      </c>
      <c r="B15" t="s">
        <v>212</v>
      </c>
      <c r="C15" t="s">
        <v>205</v>
      </c>
      <c r="D15" t="s">
        <v>206</v>
      </c>
      <c r="E15" t="s">
        <v>207</v>
      </c>
      <c r="F15" t="s">
        <v>105</v>
      </c>
      <c r="G15" s="66">
        <v>0</v>
      </c>
      <c r="H15" s="66">
        <v>0</v>
      </c>
      <c r="I15" s="65">
        <v>1366.43943324</v>
      </c>
      <c r="J15" s="66">
        <v>2.5100000000000001E-2</v>
      </c>
      <c r="K15" s="66">
        <v>4.4000000000000003E-3</v>
      </c>
    </row>
    <row r="16" spans="1:12">
      <c r="A16" t="s">
        <v>213</v>
      </c>
      <c r="B16" t="s">
        <v>214</v>
      </c>
      <c r="C16" t="s">
        <v>205</v>
      </c>
      <c r="D16" t="s">
        <v>206</v>
      </c>
      <c r="E16" t="s">
        <v>207</v>
      </c>
      <c r="F16" t="s">
        <v>122</v>
      </c>
      <c r="G16" s="66">
        <v>0</v>
      </c>
      <c r="H16" s="66">
        <v>0</v>
      </c>
      <c r="I16" s="65">
        <v>8.3188127999999999</v>
      </c>
      <c r="J16" s="66">
        <v>2.0000000000000001E-4</v>
      </c>
      <c r="K16" s="66">
        <v>0</v>
      </c>
    </row>
    <row r="17" spans="1:11">
      <c r="A17" t="s">
        <v>215</v>
      </c>
      <c r="B17" t="s">
        <v>216</v>
      </c>
      <c r="C17" t="s">
        <v>205</v>
      </c>
      <c r="D17" t="s">
        <v>206</v>
      </c>
      <c r="E17" t="s">
        <v>207</v>
      </c>
      <c r="F17" t="s">
        <v>200</v>
      </c>
      <c r="G17" s="66">
        <v>0</v>
      </c>
      <c r="H17" s="66">
        <v>0</v>
      </c>
      <c r="I17" s="65">
        <v>47.728712674999997</v>
      </c>
      <c r="J17" s="66">
        <v>8.9999999999999998E-4</v>
      </c>
      <c r="K17" s="66">
        <v>2.0000000000000001E-4</v>
      </c>
    </row>
    <row r="18" spans="1:11">
      <c r="A18" t="s">
        <v>217</v>
      </c>
      <c r="B18" t="s">
        <v>218</v>
      </c>
      <c r="C18" t="s">
        <v>205</v>
      </c>
      <c r="D18" t="s">
        <v>206</v>
      </c>
      <c r="E18" t="s">
        <v>207</v>
      </c>
      <c r="F18" t="s">
        <v>112</v>
      </c>
      <c r="G18" s="66">
        <v>0</v>
      </c>
      <c r="H18" s="66">
        <v>0</v>
      </c>
      <c r="I18" s="65">
        <v>952.34667260399999</v>
      </c>
      <c r="J18" s="66">
        <v>1.7500000000000002E-2</v>
      </c>
      <c r="K18" s="66">
        <v>3.0999999999999999E-3</v>
      </c>
    </row>
    <row r="19" spans="1:11">
      <c r="A19" t="s">
        <v>219</v>
      </c>
      <c r="B19" t="s">
        <v>220</v>
      </c>
      <c r="C19" t="s">
        <v>205</v>
      </c>
      <c r="D19" t="s">
        <v>206</v>
      </c>
      <c r="E19" t="s">
        <v>207</v>
      </c>
      <c r="F19" t="s">
        <v>199</v>
      </c>
      <c r="G19" s="66">
        <v>0</v>
      </c>
      <c r="H19" s="66">
        <v>0</v>
      </c>
      <c r="I19" s="65">
        <v>1211.9547481689999</v>
      </c>
      <c r="J19" s="66">
        <v>2.2200000000000001E-2</v>
      </c>
      <c r="K19" s="66">
        <v>3.8999999999999998E-3</v>
      </c>
    </row>
    <row r="20" spans="1:11">
      <c r="A20" s="67" t="s">
        <v>221</v>
      </c>
      <c r="C20" s="14"/>
      <c r="H20" s="68">
        <v>0</v>
      </c>
      <c r="I20" s="69">
        <v>0</v>
      </c>
      <c r="J20" s="68">
        <v>0</v>
      </c>
      <c r="K20" s="68">
        <v>0</v>
      </c>
    </row>
    <row r="21" spans="1:11">
      <c r="A21" t="s">
        <v>222</v>
      </c>
      <c r="B21" t="s">
        <v>222</v>
      </c>
      <c r="C21" s="14"/>
      <c r="D21" t="s">
        <v>222</v>
      </c>
      <c r="F21" t="s">
        <v>222</v>
      </c>
      <c r="G21" s="66">
        <v>0</v>
      </c>
      <c r="H21" s="66">
        <v>0</v>
      </c>
      <c r="I21" s="65">
        <v>0</v>
      </c>
      <c r="J21" s="66">
        <v>0</v>
      </c>
      <c r="K21" s="66">
        <v>0</v>
      </c>
    </row>
    <row r="22" spans="1:11">
      <c r="A22" s="67" t="s">
        <v>223</v>
      </c>
      <c r="C22" s="14"/>
      <c r="H22" s="68">
        <v>0</v>
      </c>
      <c r="I22" s="69">
        <v>0</v>
      </c>
      <c r="J22" s="68">
        <v>0</v>
      </c>
      <c r="K22" s="68">
        <v>0</v>
      </c>
    </row>
    <row r="23" spans="1:11">
      <c r="A23" t="s">
        <v>222</v>
      </c>
      <c r="B23" t="s">
        <v>222</v>
      </c>
      <c r="C23" s="14"/>
      <c r="D23" t="s">
        <v>222</v>
      </c>
      <c r="F23" t="s">
        <v>222</v>
      </c>
      <c r="G23" s="66">
        <v>0</v>
      </c>
      <c r="H23" s="66">
        <v>0</v>
      </c>
      <c r="I23" s="65">
        <v>0</v>
      </c>
      <c r="J23" s="66">
        <v>0</v>
      </c>
      <c r="K23" s="66">
        <v>0</v>
      </c>
    </row>
    <row r="24" spans="1:11">
      <c r="A24" s="67" t="s">
        <v>224</v>
      </c>
      <c r="C24" s="14"/>
      <c r="H24" s="68">
        <v>0</v>
      </c>
      <c r="I24" s="69">
        <v>0</v>
      </c>
      <c r="J24" s="68">
        <v>0</v>
      </c>
      <c r="K24" s="68">
        <v>0</v>
      </c>
    </row>
    <row r="25" spans="1:11">
      <c r="A25" t="s">
        <v>222</v>
      </c>
      <c r="B25" t="s">
        <v>222</v>
      </c>
      <c r="C25" s="14"/>
      <c r="D25" t="s">
        <v>222</v>
      </c>
      <c r="F25" t="s">
        <v>222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225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t="s">
        <v>222</v>
      </c>
      <c r="B27" t="s">
        <v>222</v>
      </c>
      <c r="C27" s="14"/>
      <c r="D27" t="s">
        <v>222</v>
      </c>
      <c r="F27" t="s">
        <v>222</v>
      </c>
      <c r="G27" s="66">
        <v>0</v>
      </c>
      <c r="H27" s="66">
        <v>0</v>
      </c>
      <c r="I27" s="65">
        <v>0</v>
      </c>
      <c r="J27" s="66">
        <v>0</v>
      </c>
      <c r="K27" s="66">
        <v>0</v>
      </c>
    </row>
    <row r="28" spans="1:11">
      <c r="A28" s="67" t="s">
        <v>226</v>
      </c>
      <c r="C28" s="14"/>
      <c r="H28" s="68">
        <v>0</v>
      </c>
      <c r="I28" s="69">
        <v>0</v>
      </c>
      <c r="J28" s="68">
        <v>0</v>
      </c>
      <c r="K28" s="68">
        <v>0</v>
      </c>
    </row>
    <row r="29" spans="1:11">
      <c r="A29" t="s">
        <v>222</v>
      </c>
      <c r="B29" t="s">
        <v>222</v>
      </c>
      <c r="C29" s="14"/>
      <c r="D29" t="s">
        <v>222</v>
      </c>
      <c r="F29" t="s">
        <v>222</v>
      </c>
      <c r="G29" s="66">
        <v>0</v>
      </c>
      <c r="H29" s="66">
        <v>0</v>
      </c>
      <c r="I29" s="65">
        <v>0</v>
      </c>
      <c r="J29" s="66">
        <v>0</v>
      </c>
      <c r="K29" s="66">
        <v>0</v>
      </c>
    </row>
    <row r="30" spans="1:11">
      <c r="A30" s="67" t="s">
        <v>227</v>
      </c>
      <c r="C30" s="14"/>
      <c r="H30" s="68">
        <v>0</v>
      </c>
      <c r="I30" s="69">
        <v>0</v>
      </c>
      <c r="J30" s="68">
        <v>0</v>
      </c>
      <c r="K30" s="68">
        <v>0</v>
      </c>
    </row>
    <row r="31" spans="1:11">
      <c r="A31" s="67" t="s">
        <v>228</v>
      </c>
      <c r="C31" s="14"/>
      <c r="H31" s="68">
        <v>0</v>
      </c>
      <c r="I31" s="69">
        <v>0</v>
      </c>
      <c r="J31" s="68">
        <v>0</v>
      </c>
      <c r="K31" s="68">
        <v>0</v>
      </c>
    </row>
    <row r="32" spans="1:11">
      <c r="A32" t="s">
        <v>222</v>
      </c>
      <c r="B32" t="s">
        <v>222</v>
      </c>
      <c r="C32" s="14"/>
      <c r="D32" t="s">
        <v>222</v>
      </c>
      <c r="F32" t="s">
        <v>222</v>
      </c>
      <c r="G32" s="66">
        <v>0</v>
      </c>
      <c r="H32" s="66">
        <v>0</v>
      </c>
      <c r="I32" s="65">
        <v>0</v>
      </c>
      <c r="J32" s="66">
        <v>0</v>
      </c>
      <c r="K32" s="66">
        <v>0</v>
      </c>
    </row>
    <row r="33" spans="1:11">
      <c r="A33" s="67" t="s">
        <v>226</v>
      </c>
      <c r="C33" s="14"/>
      <c r="H33" s="68">
        <v>0</v>
      </c>
      <c r="I33" s="69">
        <v>0</v>
      </c>
      <c r="J33" s="68">
        <v>0</v>
      </c>
      <c r="K33" s="68">
        <v>0</v>
      </c>
    </row>
    <row r="34" spans="1:11">
      <c r="A34" t="s">
        <v>222</v>
      </c>
      <c r="B34" t="s">
        <v>222</v>
      </c>
      <c r="C34" s="14"/>
      <c r="D34" t="s">
        <v>222</v>
      </c>
      <c r="F34" t="s">
        <v>222</v>
      </c>
      <c r="G34" s="66">
        <v>0</v>
      </c>
      <c r="H34" s="66">
        <v>0</v>
      </c>
      <c r="I34" s="65">
        <v>0</v>
      </c>
      <c r="J34" s="66">
        <v>0</v>
      </c>
      <c r="K34" s="66">
        <v>0</v>
      </c>
    </row>
    <row r="35" spans="1:11">
      <c r="A35" t="s">
        <v>229</v>
      </c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97" t="s">
        <v>135</v>
      </c>
      <c r="B5" s="98"/>
      <c r="C5" s="98"/>
      <c r="D5" s="98"/>
      <c r="E5" s="98"/>
      <c r="F5" s="98"/>
      <c r="G5" s="98"/>
      <c r="H5" s="98"/>
      <c r="I5" s="98"/>
      <c r="J5" s="99"/>
    </row>
    <row r="6" spans="1:48" ht="26.25" customHeight="1">
      <c r="A6" s="97" t="s">
        <v>142</v>
      </c>
      <c r="B6" s="98"/>
      <c r="C6" s="98"/>
      <c r="D6" s="98"/>
      <c r="E6" s="98"/>
      <c r="F6" s="98"/>
      <c r="G6" s="98"/>
      <c r="H6" s="98"/>
      <c r="I6" s="98"/>
      <c r="J6" s="99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0</v>
      </c>
      <c r="G10" s="7"/>
      <c r="H10" s="63">
        <v>0</v>
      </c>
      <c r="I10" s="64">
        <v>0</v>
      </c>
      <c r="J10" s="64">
        <v>0</v>
      </c>
      <c r="AV10" s="14"/>
    </row>
    <row r="11" spans="1:48">
      <c r="A11" s="67" t="s">
        <v>201</v>
      </c>
      <c r="B11" s="14"/>
      <c r="C11" s="14"/>
      <c r="F11" s="69">
        <v>0</v>
      </c>
      <c r="H11" s="69">
        <v>0</v>
      </c>
      <c r="I11" s="68">
        <v>0</v>
      </c>
      <c r="J11" s="68">
        <v>0</v>
      </c>
    </row>
    <row r="12" spans="1:48">
      <c r="A12" s="67" t="s">
        <v>831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222</v>
      </c>
      <c r="B13" t="s">
        <v>222</v>
      </c>
      <c r="C13" t="s">
        <v>222</v>
      </c>
      <c r="D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832</v>
      </c>
      <c r="B14" s="14"/>
      <c r="C14" s="14"/>
      <c r="F14" s="69">
        <v>0</v>
      </c>
      <c r="H14" s="69">
        <v>0</v>
      </c>
      <c r="I14" s="68">
        <v>0</v>
      </c>
      <c r="J14" s="68">
        <v>0</v>
      </c>
    </row>
    <row r="15" spans="1:48">
      <c r="A15" t="s">
        <v>222</v>
      </c>
      <c r="B15" t="s">
        <v>222</v>
      </c>
      <c r="C15" t="s">
        <v>222</v>
      </c>
      <c r="D15" t="s">
        <v>222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</row>
    <row r="16" spans="1:48">
      <c r="A16" s="67" t="s">
        <v>906</v>
      </c>
      <c r="B16" s="14"/>
      <c r="C16" s="14"/>
      <c r="F16" s="69">
        <v>0</v>
      </c>
      <c r="H16" s="69">
        <v>0</v>
      </c>
      <c r="I16" s="68">
        <v>0</v>
      </c>
      <c r="J16" s="68">
        <v>0</v>
      </c>
    </row>
    <row r="17" spans="1:10">
      <c r="A17" t="s">
        <v>222</v>
      </c>
      <c r="B17" t="s">
        <v>222</v>
      </c>
      <c r="C17" t="s">
        <v>222</v>
      </c>
      <c r="D17" t="s">
        <v>222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</row>
    <row r="18" spans="1:10">
      <c r="A18" s="67" t="s">
        <v>833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222</v>
      </c>
      <c r="B19" t="s">
        <v>222</v>
      </c>
      <c r="C19" t="s">
        <v>222</v>
      </c>
      <c r="D19" t="s">
        <v>222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387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222</v>
      </c>
      <c r="B21" t="s">
        <v>222</v>
      </c>
      <c r="C21" t="s">
        <v>222</v>
      </c>
      <c r="D21" t="s">
        <v>222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227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s="67" t="s">
        <v>831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222</v>
      </c>
      <c r="B24" t="s">
        <v>222</v>
      </c>
      <c r="C24" t="s">
        <v>222</v>
      </c>
      <c r="D24" t="s">
        <v>222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834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222</v>
      </c>
      <c r="B26" t="s">
        <v>222</v>
      </c>
      <c r="C26" t="s">
        <v>222</v>
      </c>
      <c r="D26" t="s">
        <v>222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833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222</v>
      </c>
      <c r="B28" t="s">
        <v>222</v>
      </c>
      <c r="C28" t="s">
        <v>222</v>
      </c>
      <c r="D28" t="s">
        <v>222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387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222</v>
      </c>
      <c r="B30" t="s">
        <v>222</v>
      </c>
      <c r="C30" t="s">
        <v>222</v>
      </c>
      <c r="D30" t="s">
        <v>222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83" t="s">
        <v>229</v>
      </c>
      <c r="B31" s="14"/>
      <c r="C31" s="14"/>
    </row>
    <row r="32" spans="1:10">
      <c r="A32" s="83" t="s">
        <v>266</v>
      </c>
      <c r="B32" s="14"/>
      <c r="C32" s="14"/>
    </row>
    <row r="33" spans="1:3">
      <c r="A33" s="83" t="s">
        <v>267</v>
      </c>
      <c r="B33" s="14"/>
      <c r="C33" s="14"/>
    </row>
    <row r="34" spans="1:3">
      <c r="A34" s="83" t="s">
        <v>268</v>
      </c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97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</row>
    <row r="6" spans="1:77" ht="26.25" customHeight="1">
      <c r="A6" s="97" t="s">
        <v>144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201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854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222</v>
      </c>
      <c r="B13" t="s">
        <v>222</v>
      </c>
      <c r="C13" s="14"/>
      <c r="D13" t="s">
        <v>222</v>
      </c>
      <c r="G13" s="65">
        <v>0</v>
      </c>
      <c r="H13" t="s">
        <v>222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855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222</v>
      </c>
      <c r="B15" t="s">
        <v>222</v>
      </c>
      <c r="C15" s="14"/>
      <c r="D15" t="s">
        <v>222</v>
      </c>
      <c r="G15" s="65">
        <v>0</v>
      </c>
      <c r="H15" t="s">
        <v>222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856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857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222</v>
      </c>
      <c r="B18" t="s">
        <v>222</v>
      </c>
      <c r="C18" s="14"/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858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222</v>
      </c>
      <c r="B20" t="s">
        <v>222</v>
      </c>
      <c r="C20" s="14"/>
      <c r="D20" t="s">
        <v>222</v>
      </c>
      <c r="G20" s="65">
        <v>0</v>
      </c>
      <c r="H20" t="s">
        <v>222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859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222</v>
      </c>
      <c r="B22" t="s">
        <v>222</v>
      </c>
      <c r="C22" s="14"/>
      <c r="D22" t="s">
        <v>222</v>
      </c>
      <c r="G22" s="65">
        <v>0</v>
      </c>
      <c r="H22" t="s">
        <v>222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860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222</v>
      </c>
      <c r="B24" t="s">
        <v>222</v>
      </c>
      <c r="C24" s="14"/>
      <c r="D24" t="s">
        <v>222</v>
      </c>
      <c r="G24" s="65">
        <v>0</v>
      </c>
      <c r="H24" t="s">
        <v>222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227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854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222</v>
      </c>
      <c r="B27" t="s">
        <v>222</v>
      </c>
      <c r="C27" s="14"/>
      <c r="D27" t="s">
        <v>222</v>
      </c>
      <c r="G27" s="65">
        <v>0</v>
      </c>
      <c r="H27" t="s">
        <v>222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855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222</v>
      </c>
      <c r="B29" t="s">
        <v>222</v>
      </c>
      <c r="C29" s="14"/>
      <c r="D29" t="s">
        <v>222</v>
      </c>
      <c r="G29" s="65">
        <v>0</v>
      </c>
      <c r="H29" t="s">
        <v>222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856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857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222</v>
      </c>
      <c r="B32" t="s">
        <v>222</v>
      </c>
      <c r="C32" s="14"/>
      <c r="D32" t="s">
        <v>222</v>
      </c>
      <c r="G32" s="65">
        <v>0</v>
      </c>
      <c r="H32" t="s">
        <v>222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858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222</v>
      </c>
      <c r="B34" t="s">
        <v>222</v>
      </c>
      <c r="C34" s="14"/>
      <c r="D34" t="s">
        <v>222</v>
      </c>
      <c r="G34" s="65">
        <v>0</v>
      </c>
      <c r="H34" t="s">
        <v>222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859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222</v>
      </c>
      <c r="B36" t="s">
        <v>222</v>
      </c>
      <c r="C36" s="14"/>
      <c r="D36" t="s">
        <v>222</v>
      </c>
      <c r="G36" s="65">
        <v>0</v>
      </c>
      <c r="H36" t="s">
        <v>222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860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222</v>
      </c>
      <c r="B38" t="s">
        <v>222</v>
      </c>
      <c r="C38" s="14"/>
      <c r="D38" t="s">
        <v>222</v>
      </c>
      <c r="G38" s="65">
        <v>0</v>
      </c>
      <c r="H38" t="s">
        <v>222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3" t="s">
        <v>229</v>
      </c>
      <c r="C39" s="14"/>
    </row>
    <row r="40" spans="1:16">
      <c r="A40" s="83" t="s">
        <v>266</v>
      </c>
      <c r="C40" s="14"/>
    </row>
    <row r="41" spans="1:16">
      <c r="A41" s="83" t="s">
        <v>267</v>
      </c>
      <c r="C41" s="14"/>
    </row>
    <row r="42" spans="1:16">
      <c r="A42" s="83" t="s">
        <v>268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4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47" width="9.140625" style="14" hidden="1" customWidth="1"/>
    <col min="48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7" t="s">
        <v>145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59" s="16" customFormat="1" ht="126">
      <c r="A6" s="40" t="s">
        <v>95</v>
      </c>
      <c r="B6" s="41" t="s">
        <v>146</v>
      </c>
      <c r="C6" s="41" t="s">
        <v>48</v>
      </c>
      <c r="D6" s="100" t="s">
        <v>49</v>
      </c>
      <c r="E6" s="100" t="s">
        <v>50</v>
      </c>
      <c r="F6" s="100" t="s">
        <v>70</v>
      </c>
      <c r="G6" s="100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100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7"/>
      <c r="M9" s="63">
        <v>0</v>
      </c>
      <c r="N9" s="7"/>
      <c r="O9" s="63">
        <v>0</v>
      </c>
      <c r="P9" s="64">
        <v>0</v>
      </c>
      <c r="Q9" s="64">
        <v>0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201</v>
      </c>
      <c r="H10" s="69">
        <v>0</v>
      </c>
      <c r="L10" s="68">
        <v>0</v>
      </c>
      <c r="M10" s="69">
        <v>0</v>
      </c>
      <c r="O10" s="69">
        <v>0</v>
      </c>
      <c r="P10" s="68">
        <v>0</v>
      </c>
      <c r="Q10" s="68">
        <v>0</v>
      </c>
    </row>
    <row r="11" spans="1:59">
      <c r="A11" s="67" t="s">
        <v>907</v>
      </c>
      <c r="H11" s="69">
        <v>0</v>
      </c>
      <c r="L11" s="68">
        <v>0</v>
      </c>
      <c r="M11" s="69">
        <v>0</v>
      </c>
      <c r="O11" s="69">
        <v>0</v>
      </c>
      <c r="P11" s="68">
        <v>0</v>
      </c>
      <c r="Q11" s="68">
        <v>0</v>
      </c>
    </row>
    <row r="12" spans="1:59">
      <c r="A12" t="s">
        <v>222</v>
      </c>
      <c r="C12" t="s">
        <v>222</v>
      </c>
      <c r="E12" t="s">
        <v>222</v>
      </c>
      <c r="H12" s="65">
        <v>0</v>
      </c>
      <c r="I12" t="s">
        <v>222</v>
      </c>
      <c r="J12" t="s">
        <v>222</v>
      </c>
      <c r="K12" s="66">
        <v>0</v>
      </c>
      <c r="L12" s="66">
        <v>0</v>
      </c>
      <c r="M12" s="65">
        <v>0</v>
      </c>
      <c r="N12" s="65">
        <v>0</v>
      </c>
      <c r="O12" s="65">
        <v>0</v>
      </c>
      <c r="P12" s="66">
        <v>0</v>
      </c>
      <c r="Q12" s="66">
        <v>0</v>
      </c>
    </row>
    <row r="13" spans="1:59">
      <c r="A13" s="67" t="s">
        <v>908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222</v>
      </c>
      <c r="C14" t="s">
        <v>222</v>
      </c>
      <c r="E14" t="s">
        <v>222</v>
      </c>
      <c r="H14" s="65">
        <v>0</v>
      </c>
      <c r="I14" t="s">
        <v>222</v>
      </c>
      <c r="J14" t="s">
        <v>222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909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222</v>
      </c>
      <c r="C16" t="s">
        <v>222</v>
      </c>
      <c r="E16" t="s">
        <v>222</v>
      </c>
      <c r="H16" s="65">
        <v>0</v>
      </c>
      <c r="I16" t="s">
        <v>222</v>
      </c>
      <c r="J16" t="s">
        <v>222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910</v>
      </c>
      <c r="H17" s="69">
        <v>0</v>
      </c>
      <c r="L17" s="68">
        <v>0</v>
      </c>
      <c r="M17" s="69">
        <v>0</v>
      </c>
      <c r="O17" s="69">
        <v>0</v>
      </c>
      <c r="P17" s="68">
        <v>0</v>
      </c>
      <c r="Q17" s="68">
        <v>0</v>
      </c>
    </row>
    <row r="18" spans="1:17">
      <c r="A18" t="s">
        <v>222</v>
      </c>
      <c r="C18" t="s">
        <v>222</v>
      </c>
      <c r="E18" t="s">
        <v>222</v>
      </c>
      <c r="H18" s="65">
        <v>0</v>
      </c>
      <c r="I18" t="s">
        <v>222</v>
      </c>
      <c r="J18" t="s">
        <v>222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</row>
    <row r="19" spans="1:17">
      <c r="A19" s="67" t="s">
        <v>911</v>
      </c>
      <c r="H19" s="69">
        <v>0</v>
      </c>
      <c r="L19" s="68">
        <v>0</v>
      </c>
      <c r="M19" s="69">
        <v>0</v>
      </c>
      <c r="O19" s="69">
        <v>0</v>
      </c>
      <c r="P19" s="68">
        <v>0</v>
      </c>
      <c r="Q19" s="68">
        <v>0</v>
      </c>
    </row>
    <row r="20" spans="1:17">
      <c r="A20" t="s">
        <v>222</v>
      </c>
      <c r="C20" t="s">
        <v>222</v>
      </c>
      <c r="E20" t="s">
        <v>222</v>
      </c>
      <c r="H20" s="65">
        <v>0</v>
      </c>
      <c r="I20" t="s">
        <v>222</v>
      </c>
      <c r="J20" t="s">
        <v>222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</row>
    <row r="21" spans="1:17">
      <c r="A21" s="67" t="s">
        <v>912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s="67" t="s">
        <v>913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t="s">
        <v>222</v>
      </c>
      <c r="C23" t="s">
        <v>222</v>
      </c>
      <c r="E23" t="s">
        <v>222</v>
      </c>
      <c r="H23" s="65">
        <v>0</v>
      </c>
      <c r="I23" t="s">
        <v>222</v>
      </c>
      <c r="J23" t="s">
        <v>222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</row>
    <row r="24" spans="1:17">
      <c r="A24" s="67" t="s">
        <v>914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222</v>
      </c>
      <c r="C25" t="s">
        <v>222</v>
      </c>
      <c r="E25" t="s">
        <v>222</v>
      </c>
      <c r="H25" s="65">
        <v>0</v>
      </c>
      <c r="I25" t="s">
        <v>222</v>
      </c>
      <c r="J25" t="s">
        <v>222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915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222</v>
      </c>
      <c r="C27" t="s">
        <v>222</v>
      </c>
      <c r="E27" t="s">
        <v>222</v>
      </c>
      <c r="H27" s="65">
        <v>0</v>
      </c>
      <c r="I27" t="s">
        <v>222</v>
      </c>
      <c r="J27" t="s">
        <v>222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916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222</v>
      </c>
      <c r="C29" t="s">
        <v>222</v>
      </c>
      <c r="E29" t="s">
        <v>222</v>
      </c>
      <c r="H29" s="65">
        <v>0</v>
      </c>
      <c r="I29" t="s">
        <v>222</v>
      </c>
      <c r="J29" t="s">
        <v>222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227</v>
      </c>
      <c r="H30" s="69">
        <v>0</v>
      </c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s="67" t="s">
        <v>917</v>
      </c>
      <c r="H31" s="69">
        <v>0</v>
      </c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t="s">
        <v>222</v>
      </c>
      <c r="C32" t="s">
        <v>222</v>
      </c>
      <c r="E32" t="s">
        <v>222</v>
      </c>
      <c r="H32" s="65">
        <v>0</v>
      </c>
      <c r="I32" t="s">
        <v>222</v>
      </c>
      <c r="J32" t="s">
        <v>222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</row>
    <row r="33" spans="1:17">
      <c r="A33" s="67" t="s">
        <v>909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222</v>
      </c>
      <c r="C34" t="s">
        <v>222</v>
      </c>
      <c r="E34" t="s">
        <v>222</v>
      </c>
      <c r="H34" s="65">
        <v>0</v>
      </c>
      <c r="I34" t="s">
        <v>222</v>
      </c>
      <c r="J34" t="s">
        <v>222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910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222</v>
      </c>
      <c r="C36" t="s">
        <v>222</v>
      </c>
      <c r="E36" t="s">
        <v>222</v>
      </c>
      <c r="H36" s="65">
        <v>0</v>
      </c>
      <c r="I36" t="s">
        <v>222</v>
      </c>
      <c r="J36" t="s">
        <v>222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916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222</v>
      </c>
      <c r="C38" t="s">
        <v>222</v>
      </c>
      <c r="E38" t="s">
        <v>222</v>
      </c>
      <c r="H38" s="65">
        <v>0</v>
      </c>
      <c r="I38" t="s">
        <v>222</v>
      </c>
      <c r="J38" t="s">
        <v>222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83" t="s">
        <v>229</v>
      </c>
    </row>
    <row r="40" spans="1:17">
      <c r="A40" s="83" t="s">
        <v>266</v>
      </c>
    </row>
    <row r="41" spans="1:17">
      <c r="A41" s="83" t="s">
        <v>267</v>
      </c>
    </row>
    <row r="42" spans="1:17">
      <c r="A42" s="83" t="s">
        <v>268</v>
      </c>
    </row>
    <row r="43" spans="1:17" hidden="1"/>
    <row r="44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05" t="s">
        <v>152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</row>
    <row r="6" spans="1:63" s="16" customFormat="1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201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866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222</v>
      </c>
      <c r="B12" t="s">
        <v>222</v>
      </c>
      <c r="D12" t="s">
        <v>222</v>
      </c>
      <c r="F12" s="65">
        <v>0</v>
      </c>
      <c r="G12" t="s">
        <v>222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867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222</v>
      </c>
      <c r="B14" t="s">
        <v>222</v>
      </c>
      <c r="D14" t="s">
        <v>222</v>
      </c>
      <c r="F14" s="65">
        <v>0</v>
      </c>
      <c r="G14" t="s">
        <v>222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918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222</v>
      </c>
      <c r="B16" t="s">
        <v>222</v>
      </c>
      <c r="D16" t="s">
        <v>222</v>
      </c>
      <c r="F16" s="65">
        <v>0</v>
      </c>
      <c r="G16" t="s">
        <v>222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919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222</v>
      </c>
      <c r="B18" t="s">
        <v>222</v>
      </c>
      <c r="D18" t="s">
        <v>222</v>
      </c>
      <c r="F18" s="65">
        <v>0</v>
      </c>
      <c r="G18" t="s">
        <v>222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387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222</v>
      </c>
      <c r="B20" t="s">
        <v>222</v>
      </c>
      <c r="D20" t="s">
        <v>222</v>
      </c>
      <c r="F20" s="65">
        <v>0</v>
      </c>
      <c r="G20" t="s">
        <v>222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227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222</v>
      </c>
      <c r="B22" t="s">
        <v>222</v>
      </c>
      <c r="D22" t="s">
        <v>222</v>
      </c>
      <c r="F22" s="65">
        <v>0</v>
      </c>
      <c r="G22" t="s">
        <v>222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3" t="s">
        <v>229</v>
      </c>
    </row>
    <row r="24" spans="1:14">
      <c r="A24" s="83" t="s">
        <v>266</v>
      </c>
    </row>
    <row r="25" spans="1:14">
      <c r="A25" s="83" t="s">
        <v>267</v>
      </c>
    </row>
    <row r="26" spans="1:14">
      <c r="A26" s="83" t="s">
        <v>268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05" t="s">
        <v>155</v>
      </c>
      <c r="B5" s="106"/>
      <c r="C5" s="106"/>
      <c r="D5" s="106"/>
      <c r="E5" s="106"/>
      <c r="F5" s="106"/>
      <c r="G5" s="106"/>
      <c r="H5" s="106"/>
      <c r="I5" s="107"/>
    </row>
    <row r="6" spans="1:54" s="16" customFormat="1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201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920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222</v>
      </c>
      <c r="D12" s="66">
        <v>0</v>
      </c>
      <c r="E12" t="s">
        <v>222</v>
      </c>
      <c r="F12" s="65">
        <v>0</v>
      </c>
      <c r="G12" s="66">
        <v>0</v>
      </c>
      <c r="H12" s="66">
        <v>0</v>
      </c>
    </row>
    <row r="13" spans="1:54">
      <c r="A13" s="67" t="s">
        <v>921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222</v>
      </c>
      <c r="D14" s="66">
        <v>0</v>
      </c>
      <c r="E14" t="s">
        <v>222</v>
      </c>
      <c r="F14" s="65">
        <v>0</v>
      </c>
      <c r="G14" s="66">
        <v>0</v>
      </c>
      <c r="H14" s="66">
        <v>0</v>
      </c>
    </row>
    <row r="15" spans="1:54">
      <c r="A15" s="67" t="s">
        <v>227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920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222</v>
      </c>
      <c r="D17" s="66">
        <v>0</v>
      </c>
      <c r="E17" t="s">
        <v>222</v>
      </c>
      <c r="F17" s="65">
        <v>0</v>
      </c>
      <c r="G17" s="66">
        <v>0</v>
      </c>
      <c r="H17" s="66">
        <v>0</v>
      </c>
    </row>
    <row r="18" spans="1:8">
      <c r="A18" s="67" t="s">
        <v>921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222</v>
      </c>
      <c r="D19" s="66">
        <v>0</v>
      </c>
      <c r="E19" t="s">
        <v>222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05" t="s">
        <v>161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201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222</v>
      </c>
      <c r="C11" t="s">
        <v>222</v>
      </c>
      <c r="D11" s="16"/>
      <c r="E11" s="66">
        <v>0</v>
      </c>
      <c r="F11" t="s">
        <v>222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227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222</v>
      </c>
      <c r="C13" t="s">
        <v>222</v>
      </c>
      <c r="D13" s="16"/>
      <c r="E13" s="66">
        <v>0</v>
      </c>
      <c r="F13" t="s">
        <v>222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5" t="s">
        <v>166</v>
      </c>
      <c r="B5" s="106"/>
      <c r="C5" s="106"/>
      <c r="D5" s="106"/>
      <c r="E5" s="106"/>
      <c r="F5" s="106"/>
      <c r="G5" s="106"/>
      <c r="H5" s="106"/>
      <c r="I5" s="106"/>
      <c r="J5" s="107"/>
    </row>
    <row r="6" spans="1:59" s="16" customFormat="1" ht="63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64">
        <v>0</v>
      </c>
      <c r="H9" s="63">
        <v>16959.085185912001</v>
      </c>
      <c r="I9" s="64">
        <v>1</v>
      </c>
      <c r="J9" s="64">
        <v>5.4800000000000001E-2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201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222</v>
      </c>
      <c r="B11" t="s">
        <v>222</v>
      </c>
      <c r="C11" t="s">
        <v>222</v>
      </c>
      <c r="D11" s="16"/>
      <c r="E11" s="66">
        <v>0</v>
      </c>
      <c r="F11" t="s">
        <v>222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227</v>
      </c>
      <c r="C12" s="16"/>
      <c r="D12" s="16"/>
      <c r="E12" s="16"/>
      <c r="F12" s="16"/>
      <c r="G12" s="68">
        <v>0</v>
      </c>
      <c r="H12" s="69">
        <v>16959.085185912001</v>
      </c>
      <c r="I12" s="68">
        <v>1</v>
      </c>
      <c r="J12" s="68">
        <v>5.4800000000000001E-2</v>
      </c>
    </row>
    <row r="13" spans="1:59">
      <c r="A13" t="s">
        <v>922</v>
      </c>
      <c r="B13" t="s">
        <v>923</v>
      </c>
      <c r="C13" t="s">
        <v>222</v>
      </c>
      <c r="D13" t="s">
        <v>376</v>
      </c>
      <c r="E13" s="66">
        <v>0</v>
      </c>
      <c r="F13" t="s">
        <v>109</v>
      </c>
      <c r="G13" s="66">
        <v>0</v>
      </c>
      <c r="H13" s="65">
        <v>3028.675361052</v>
      </c>
      <c r="I13" s="66">
        <v>0.17860000000000001</v>
      </c>
      <c r="J13" s="66">
        <v>9.7999999999999997E-3</v>
      </c>
    </row>
    <row r="14" spans="1:59">
      <c r="A14" t="s">
        <v>924</v>
      </c>
      <c r="B14" t="s">
        <v>925</v>
      </c>
      <c r="C14" t="s">
        <v>222</v>
      </c>
      <c r="D14" t="s">
        <v>376</v>
      </c>
      <c r="E14" s="66">
        <v>0</v>
      </c>
      <c r="F14" t="s">
        <v>105</v>
      </c>
      <c r="G14" s="66">
        <v>0</v>
      </c>
      <c r="H14" s="65">
        <v>13930.40982486</v>
      </c>
      <c r="I14" s="66">
        <v>0.82140000000000002</v>
      </c>
      <c r="J14" s="66">
        <v>4.4999999999999998E-2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105" t="s">
        <v>168</v>
      </c>
      <c r="B5" s="106"/>
      <c r="C5" s="106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201</v>
      </c>
      <c r="B10" s="69">
        <v>0</v>
      </c>
    </row>
    <row r="11" spans="1:16">
      <c r="A11" t="s">
        <v>222</v>
      </c>
      <c r="B11" s="65">
        <v>0</v>
      </c>
    </row>
    <row r="12" spans="1:16">
      <c r="A12" s="67" t="s">
        <v>227</v>
      </c>
      <c r="B12" s="69">
        <v>0</v>
      </c>
    </row>
    <row r="13" spans="1:16">
      <c r="A13" t="s">
        <v>222</v>
      </c>
      <c r="B13" s="65">
        <v>0</v>
      </c>
    </row>
    <row r="14" spans="1:16" hidden="1"/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7" t="s">
        <v>172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201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270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222</v>
      </c>
      <c r="B12" t="s">
        <v>222</v>
      </c>
      <c r="C12" t="s">
        <v>222</v>
      </c>
      <c r="D12" t="s">
        <v>222</v>
      </c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232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222</v>
      </c>
      <c r="B14" t="s">
        <v>222</v>
      </c>
      <c r="C14" t="s">
        <v>222</v>
      </c>
      <c r="D14" t="s">
        <v>222</v>
      </c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271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222</v>
      </c>
      <c r="B16" t="s">
        <v>222</v>
      </c>
      <c r="C16" t="s">
        <v>222</v>
      </c>
      <c r="D16" t="s">
        <v>222</v>
      </c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387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222</v>
      </c>
      <c r="B18" t="s">
        <v>222</v>
      </c>
      <c r="C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272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273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3" t="s">
        <v>229</v>
      </c>
      <c r="C24" s="14"/>
    </row>
    <row r="25" spans="1:15">
      <c r="A25" s="83" t="s">
        <v>266</v>
      </c>
      <c r="C25" s="14"/>
    </row>
    <row r="26" spans="1:15">
      <c r="A26" s="83" t="s">
        <v>268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7" t="s">
        <v>176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201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866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222</v>
      </c>
      <c r="B12" t="s">
        <v>222</v>
      </c>
      <c r="C12" t="s">
        <v>222</v>
      </c>
      <c r="D12" t="s">
        <v>222</v>
      </c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867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222</v>
      </c>
      <c r="B14" t="s">
        <v>222</v>
      </c>
      <c r="C14" t="s">
        <v>222</v>
      </c>
      <c r="D14" t="s">
        <v>222</v>
      </c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271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222</v>
      </c>
      <c r="B16" t="s">
        <v>222</v>
      </c>
      <c r="C16" t="s">
        <v>222</v>
      </c>
      <c r="D16" t="s">
        <v>222</v>
      </c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387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222</v>
      </c>
      <c r="B18" t="s">
        <v>222</v>
      </c>
      <c r="C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272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273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3" t="s">
        <v>229</v>
      </c>
      <c r="C24" s="14"/>
    </row>
    <row r="25" spans="1:15">
      <c r="A25" s="83" t="s">
        <v>266</v>
      </c>
      <c r="C25" s="14"/>
    </row>
    <row r="26" spans="1:15">
      <c r="A26" s="83" t="s">
        <v>268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85" t="s">
        <v>67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52" ht="27.75" customHeight="1">
      <c r="A6" s="88" t="s">
        <v>68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91" t="s">
        <v>191</v>
      </c>
      <c r="N7" s="41" t="s">
        <v>55</v>
      </c>
      <c r="O7" s="41" t="s">
        <v>188</v>
      </c>
      <c r="P7" s="41" t="s">
        <v>56</v>
      </c>
      <c r="Q7" s="92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1.39</v>
      </c>
      <c r="H10" s="7"/>
      <c r="I10" s="7"/>
      <c r="J10" s="64">
        <v>8.0000000000000004E-4</v>
      </c>
      <c r="K10" s="63">
        <v>91461851</v>
      </c>
      <c r="L10" s="7"/>
      <c r="M10" s="63">
        <v>0</v>
      </c>
      <c r="N10" s="63">
        <v>93603.175282099997</v>
      </c>
      <c r="O10" s="7"/>
      <c r="P10" s="64">
        <v>1</v>
      </c>
      <c r="Q10" s="64">
        <v>0.30259999999999998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201</v>
      </c>
      <c r="B11" s="14"/>
      <c r="C11" s="14"/>
      <c r="G11" s="69">
        <v>1.39</v>
      </c>
      <c r="J11" s="68">
        <v>8.0000000000000004E-4</v>
      </c>
      <c r="K11" s="69">
        <v>91461851</v>
      </c>
      <c r="M11" s="69">
        <v>0</v>
      </c>
      <c r="N11" s="69">
        <v>93603.175282099997</v>
      </c>
      <c r="P11" s="68">
        <v>1</v>
      </c>
      <c r="Q11" s="68">
        <v>0.30259999999999998</v>
      </c>
    </row>
    <row r="12" spans="1:52">
      <c r="A12" s="67" t="s">
        <v>230</v>
      </c>
      <c r="B12" s="14"/>
      <c r="C12" s="14"/>
      <c r="G12" s="69">
        <v>0</v>
      </c>
      <c r="J12" s="68">
        <v>0</v>
      </c>
      <c r="K12" s="69">
        <v>0</v>
      </c>
      <c r="M12" s="69">
        <v>0</v>
      </c>
      <c r="N12" s="69">
        <v>0</v>
      </c>
      <c r="P12" s="68">
        <v>0</v>
      </c>
      <c r="Q12" s="68">
        <v>0</v>
      </c>
    </row>
    <row r="13" spans="1:52">
      <c r="A13" s="67" t="s">
        <v>231</v>
      </c>
      <c r="B13" s="14"/>
      <c r="C13" s="14"/>
      <c r="G13" s="69">
        <v>0</v>
      </c>
      <c r="J13" s="68">
        <v>0</v>
      </c>
      <c r="K13" s="69">
        <v>0</v>
      </c>
      <c r="M13" s="69">
        <v>0</v>
      </c>
      <c r="N13" s="69">
        <v>0</v>
      </c>
      <c r="P13" s="68">
        <v>0</v>
      </c>
      <c r="Q13" s="68">
        <v>0</v>
      </c>
    </row>
    <row r="14" spans="1:52">
      <c r="A14" t="s">
        <v>222</v>
      </c>
      <c r="B14" t="s">
        <v>222</v>
      </c>
      <c r="C14" s="14"/>
      <c r="D14" t="s">
        <v>222</v>
      </c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N14" s="65">
        <v>0</v>
      </c>
      <c r="O14" s="66">
        <v>0</v>
      </c>
      <c r="P14" s="66">
        <v>0</v>
      </c>
      <c r="Q14" s="66">
        <v>0</v>
      </c>
    </row>
    <row r="15" spans="1:52">
      <c r="A15" s="67" t="s">
        <v>232</v>
      </c>
      <c r="B15" s="14"/>
      <c r="C15" s="14"/>
      <c r="G15" s="69">
        <v>1.39</v>
      </c>
      <c r="J15" s="68">
        <v>8.0000000000000004E-4</v>
      </c>
      <c r="K15" s="69">
        <v>91461851</v>
      </c>
      <c r="M15" s="69">
        <v>0</v>
      </c>
      <c r="N15" s="69">
        <v>93603.175282099997</v>
      </c>
      <c r="P15" s="68">
        <v>1</v>
      </c>
      <c r="Q15" s="68">
        <v>0.30259999999999998</v>
      </c>
    </row>
    <row r="16" spans="1:52">
      <c r="A16" s="67" t="s">
        <v>233</v>
      </c>
      <c r="B16" s="14"/>
      <c r="C16" s="14"/>
      <c r="G16" s="69">
        <v>0.31</v>
      </c>
      <c r="J16" s="68">
        <v>2.0000000000000001E-4</v>
      </c>
      <c r="K16" s="69">
        <v>6194341</v>
      </c>
      <c r="M16" s="69">
        <v>0</v>
      </c>
      <c r="N16" s="69">
        <v>6194.0715658999998</v>
      </c>
      <c r="P16" s="68">
        <v>6.6199999999999995E-2</v>
      </c>
      <c r="Q16" s="68">
        <v>0.02</v>
      </c>
    </row>
    <row r="17" spans="1:17">
      <c r="A17" t="s">
        <v>234</v>
      </c>
      <c r="B17" t="s">
        <v>235</v>
      </c>
      <c r="C17" t="s">
        <v>99</v>
      </c>
      <c r="D17" t="s">
        <v>236</v>
      </c>
      <c r="F17" t="s">
        <v>237</v>
      </c>
      <c r="G17" s="65">
        <v>0.35</v>
      </c>
      <c r="H17" t="s">
        <v>101</v>
      </c>
      <c r="I17" s="66">
        <v>0</v>
      </c>
      <c r="J17" s="66">
        <v>0</v>
      </c>
      <c r="K17" s="65">
        <v>3500000</v>
      </c>
      <c r="L17" s="65">
        <v>100</v>
      </c>
      <c r="M17" s="65">
        <v>0</v>
      </c>
      <c r="N17" s="65">
        <v>3500</v>
      </c>
      <c r="O17" s="66">
        <v>5.0000000000000001E-4</v>
      </c>
      <c r="P17" s="66">
        <v>3.7400000000000003E-2</v>
      </c>
      <c r="Q17" s="66">
        <v>1.1299999999999999E-2</v>
      </c>
    </row>
    <row r="18" spans="1:17">
      <c r="A18" t="s">
        <v>238</v>
      </c>
      <c r="B18" t="s">
        <v>239</v>
      </c>
      <c r="C18" t="s">
        <v>99</v>
      </c>
      <c r="D18" t="s">
        <v>236</v>
      </c>
      <c r="F18" t="s">
        <v>240</v>
      </c>
      <c r="G18" s="65">
        <v>0.27</v>
      </c>
      <c r="H18" t="s">
        <v>101</v>
      </c>
      <c r="I18" s="66">
        <v>0</v>
      </c>
      <c r="J18" s="66">
        <v>4.0000000000000002E-4</v>
      </c>
      <c r="K18" s="65">
        <v>2694341</v>
      </c>
      <c r="L18" s="65">
        <v>99.99</v>
      </c>
      <c r="M18" s="65">
        <v>0</v>
      </c>
      <c r="N18" s="65">
        <v>2694.0715659000002</v>
      </c>
      <c r="O18" s="66">
        <v>4.0000000000000002E-4</v>
      </c>
      <c r="P18" s="66">
        <v>2.8799999999999999E-2</v>
      </c>
      <c r="Q18" s="66">
        <v>8.6999999999999994E-3</v>
      </c>
    </row>
    <row r="19" spans="1:17">
      <c r="A19" s="67" t="s">
        <v>241</v>
      </c>
      <c r="B19" s="14"/>
      <c r="C19" s="14"/>
      <c r="G19" s="69">
        <v>1.46</v>
      </c>
      <c r="J19" s="68">
        <v>8.0000000000000004E-4</v>
      </c>
      <c r="K19" s="69">
        <v>85267510</v>
      </c>
      <c r="M19" s="69">
        <v>0</v>
      </c>
      <c r="N19" s="69">
        <v>87409.103716199999</v>
      </c>
      <c r="P19" s="68">
        <v>0.93379999999999996</v>
      </c>
      <c r="Q19" s="68">
        <v>0.28260000000000002</v>
      </c>
    </row>
    <row r="20" spans="1:17">
      <c r="A20" t="s">
        <v>242</v>
      </c>
      <c r="B20" t="s">
        <v>243</v>
      </c>
      <c r="C20" t="s">
        <v>99</v>
      </c>
      <c r="D20" t="s">
        <v>236</v>
      </c>
      <c r="F20" t="s">
        <v>244</v>
      </c>
      <c r="G20" s="65">
        <v>0.17</v>
      </c>
      <c r="H20" t="s">
        <v>101</v>
      </c>
      <c r="I20" s="66">
        <v>0</v>
      </c>
      <c r="J20" s="66">
        <v>5.9999999999999995E-4</v>
      </c>
      <c r="K20" s="65">
        <v>3250000</v>
      </c>
      <c r="L20" s="65">
        <v>99.99</v>
      </c>
      <c r="M20" s="65">
        <v>0</v>
      </c>
      <c r="N20" s="65">
        <v>3249.6750000000002</v>
      </c>
      <c r="O20" s="66">
        <v>5.0000000000000001E-4</v>
      </c>
      <c r="P20" s="66">
        <v>3.4700000000000002E-2</v>
      </c>
      <c r="Q20" s="66">
        <v>1.0500000000000001E-2</v>
      </c>
    </row>
    <row r="21" spans="1:17">
      <c r="A21" t="s">
        <v>245</v>
      </c>
      <c r="B21" t="s">
        <v>246</v>
      </c>
      <c r="C21" t="s">
        <v>99</v>
      </c>
      <c r="D21" t="s">
        <v>236</v>
      </c>
      <c r="F21" t="s">
        <v>247</v>
      </c>
      <c r="G21" s="65">
        <v>0.42</v>
      </c>
      <c r="H21" t="s">
        <v>101</v>
      </c>
      <c r="I21" s="66">
        <v>0</v>
      </c>
      <c r="J21" s="66">
        <v>-6.9999999999999999E-4</v>
      </c>
      <c r="K21" s="65">
        <v>2110000</v>
      </c>
      <c r="L21" s="65">
        <v>100.03</v>
      </c>
      <c r="M21" s="65">
        <v>0</v>
      </c>
      <c r="N21" s="65">
        <v>2110.6329999999998</v>
      </c>
      <c r="O21" s="66">
        <v>2.9999999999999997E-4</v>
      </c>
      <c r="P21" s="66">
        <v>2.2499999999999999E-2</v>
      </c>
      <c r="Q21" s="66">
        <v>6.7999999999999996E-3</v>
      </c>
    </row>
    <row r="22" spans="1:17">
      <c r="A22" t="s">
        <v>248</v>
      </c>
      <c r="B22" t="s">
        <v>249</v>
      </c>
      <c r="C22" t="s">
        <v>99</v>
      </c>
      <c r="D22" t="s">
        <v>236</v>
      </c>
      <c r="F22" t="s">
        <v>250</v>
      </c>
      <c r="G22" s="65">
        <v>0.08</v>
      </c>
      <c r="H22" t="s">
        <v>101</v>
      </c>
      <c r="I22" s="66">
        <v>0.01</v>
      </c>
      <c r="J22" s="66">
        <v>-1.1999999999999999E-3</v>
      </c>
      <c r="K22" s="65">
        <v>3600132</v>
      </c>
      <c r="L22" s="65">
        <v>101.01</v>
      </c>
      <c r="M22" s="65">
        <v>0</v>
      </c>
      <c r="N22" s="65">
        <v>3636.4933332000001</v>
      </c>
      <c r="O22" s="66">
        <v>5.0000000000000001E-4</v>
      </c>
      <c r="P22" s="66">
        <v>3.8899999999999997E-2</v>
      </c>
      <c r="Q22" s="66">
        <v>1.18E-2</v>
      </c>
    </row>
    <row r="23" spans="1:17">
      <c r="A23" t="s">
        <v>251</v>
      </c>
      <c r="B23" t="s">
        <v>252</v>
      </c>
      <c r="C23" t="s">
        <v>99</v>
      </c>
      <c r="D23" t="s">
        <v>236</v>
      </c>
      <c r="F23" t="s">
        <v>253</v>
      </c>
      <c r="G23" s="65">
        <v>1.33</v>
      </c>
      <c r="H23" t="s">
        <v>101</v>
      </c>
      <c r="I23" s="66">
        <v>7.4999999999999997E-3</v>
      </c>
      <c r="J23" s="66">
        <v>6.9999999999999999E-4</v>
      </c>
      <c r="K23" s="65">
        <v>36994540</v>
      </c>
      <c r="L23" s="65">
        <v>101.4</v>
      </c>
      <c r="M23" s="65">
        <v>0</v>
      </c>
      <c r="N23" s="65">
        <v>37512.463559999997</v>
      </c>
      <c r="O23" s="66">
        <v>2.3999999999999998E-3</v>
      </c>
      <c r="P23" s="66">
        <v>0.40079999999999999</v>
      </c>
      <c r="Q23" s="66">
        <v>0.12130000000000001</v>
      </c>
    </row>
    <row r="24" spans="1:17">
      <c r="A24" t="s">
        <v>254</v>
      </c>
      <c r="B24" t="s">
        <v>255</v>
      </c>
      <c r="C24" t="s">
        <v>99</v>
      </c>
      <c r="D24" t="s">
        <v>236</v>
      </c>
      <c r="F24" t="s">
        <v>256</v>
      </c>
      <c r="G24" s="65">
        <v>1.66</v>
      </c>
      <c r="H24" t="s">
        <v>101</v>
      </c>
      <c r="I24" s="66">
        <v>1.2500000000000001E-2</v>
      </c>
      <c r="J24" s="66">
        <v>1.1000000000000001E-3</v>
      </c>
      <c r="K24" s="65">
        <v>24077060</v>
      </c>
      <c r="L24" s="65">
        <v>102.32</v>
      </c>
      <c r="M24" s="65">
        <v>0</v>
      </c>
      <c r="N24" s="65">
        <v>24635.647792</v>
      </c>
      <c r="O24" s="66">
        <v>1.5E-3</v>
      </c>
      <c r="P24" s="66">
        <v>0.26319999999999999</v>
      </c>
      <c r="Q24" s="66">
        <v>7.9699999999999993E-2</v>
      </c>
    </row>
    <row r="25" spans="1:17">
      <c r="A25" t="s">
        <v>257</v>
      </c>
      <c r="B25" t="s">
        <v>258</v>
      </c>
      <c r="C25" t="s">
        <v>99</v>
      </c>
      <c r="D25" t="s">
        <v>236</v>
      </c>
      <c r="F25" t="s">
        <v>250</v>
      </c>
      <c r="G25" s="65">
        <v>2.63</v>
      </c>
      <c r="H25" t="s">
        <v>101</v>
      </c>
      <c r="I25" s="66">
        <v>1.3899999999999999E-2</v>
      </c>
      <c r="J25" s="66">
        <v>8.0000000000000004E-4</v>
      </c>
      <c r="K25" s="65">
        <v>5126778</v>
      </c>
      <c r="L25" s="65">
        <v>103.95</v>
      </c>
      <c r="M25" s="65">
        <v>0</v>
      </c>
      <c r="N25" s="65">
        <v>5329.2857309999999</v>
      </c>
      <c r="O25" s="66">
        <v>2.9999999999999997E-4</v>
      </c>
      <c r="P25" s="66">
        <v>5.6899999999999999E-2</v>
      </c>
      <c r="Q25" s="66">
        <v>1.72E-2</v>
      </c>
    </row>
    <row r="26" spans="1:17">
      <c r="A26" t="s">
        <v>259</v>
      </c>
      <c r="B26" t="s">
        <v>260</v>
      </c>
      <c r="C26" t="s">
        <v>99</v>
      </c>
      <c r="D26" t="s">
        <v>236</v>
      </c>
      <c r="F26" t="s">
        <v>261</v>
      </c>
      <c r="G26" s="65">
        <v>1.96</v>
      </c>
      <c r="H26" t="s">
        <v>101</v>
      </c>
      <c r="I26" s="66">
        <v>4.2500000000000003E-2</v>
      </c>
      <c r="J26" s="66">
        <v>1.6000000000000001E-3</v>
      </c>
      <c r="K26" s="65">
        <v>10109000</v>
      </c>
      <c r="L26" s="65">
        <v>108.17</v>
      </c>
      <c r="M26" s="65">
        <v>0</v>
      </c>
      <c r="N26" s="65">
        <v>10934.9053</v>
      </c>
      <c r="O26" s="66">
        <v>5.0000000000000001E-4</v>
      </c>
      <c r="P26" s="66">
        <v>0.1168</v>
      </c>
      <c r="Q26" s="66">
        <v>3.5400000000000001E-2</v>
      </c>
    </row>
    <row r="27" spans="1:17">
      <c r="A27" s="67" t="s">
        <v>262</v>
      </c>
      <c r="B27" s="14"/>
      <c r="C27" s="14"/>
      <c r="G27" s="69">
        <v>0</v>
      </c>
      <c r="J27" s="68">
        <v>0</v>
      </c>
      <c r="K27" s="69">
        <v>0</v>
      </c>
      <c r="M27" s="69">
        <v>0</v>
      </c>
      <c r="N27" s="69">
        <v>0</v>
      </c>
      <c r="P27" s="68">
        <v>0</v>
      </c>
      <c r="Q27" s="68">
        <v>0</v>
      </c>
    </row>
    <row r="28" spans="1:17">
      <c r="A28" t="s">
        <v>222</v>
      </c>
      <c r="B28" t="s">
        <v>222</v>
      </c>
      <c r="C28" s="14"/>
      <c r="D28" t="s">
        <v>222</v>
      </c>
      <c r="G28" s="65">
        <v>0</v>
      </c>
      <c r="H28" t="s">
        <v>222</v>
      </c>
      <c r="I28" s="66">
        <v>0</v>
      </c>
      <c r="J28" s="66">
        <v>0</v>
      </c>
      <c r="K28" s="65">
        <v>0</v>
      </c>
      <c r="L28" s="65">
        <v>0</v>
      </c>
      <c r="N28" s="65">
        <v>0</v>
      </c>
      <c r="O28" s="66">
        <v>0</v>
      </c>
      <c r="P28" s="66">
        <v>0</v>
      </c>
      <c r="Q28" s="66">
        <v>0</v>
      </c>
    </row>
    <row r="29" spans="1:17">
      <c r="A29" s="67" t="s">
        <v>263</v>
      </c>
      <c r="B29" s="14"/>
      <c r="C29" s="14"/>
      <c r="G29" s="69">
        <v>0</v>
      </c>
      <c r="J29" s="68">
        <v>0</v>
      </c>
      <c r="K29" s="69">
        <v>0</v>
      </c>
      <c r="M29" s="69">
        <v>0</v>
      </c>
      <c r="N29" s="69">
        <v>0</v>
      </c>
      <c r="P29" s="68">
        <v>0</v>
      </c>
      <c r="Q29" s="68">
        <v>0</v>
      </c>
    </row>
    <row r="30" spans="1:17">
      <c r="A30" t="s">
        <v>222</v>
      </c>
      <c r="B30" t="s">
        <v>222</v>
      </c>
      <c r="C30" s="14"/>
      <c r="D30" t="s">
        <v>222</v>
      </c>
      <c r="G30" s="65">
        <v>0</v>
      </c>
      <c r="H30" t="s">
        <v>222</v>
      </c>
      <c r="I30" s="66">
        <v>0</v>
      </c>
      <c r="J30" s="66">
        <v>0</v>
      </c>
      <c r="K30" s="65">
        <v>0</v>
      </c>
      <c r="L30" s="65">
        <v>0</v>
      </c>
      <c r="N30" s="65">
        <v>0</v>
      </c>
      <c r="O30" s="66">
        <v>0</v>
      </c>
      <c r="P30" s="66">
        <v>0</v>
      </c>
      <c r="Q30" s="66">
        <v>0</v>
      </c>
    </row>
    <row r="31" spans="1:17">
      <c r="A31" s="67" t="s">
        <v>227</v>
      </c>
      <c r="B31" s="14"/>
      <c r="C31" s="14"/>
      <c r="G31" s="69">
        <v>0</v>
      </c>
      <c r="J31" s="68">
        <v>0</v>
      </c>
      <c r="K31" s="69">
        <v>0</v>
      </c>
      <c r="M31" s="69">
        <v>0</v>
      </c>
      <c r="N31" s="69">
        <v>0</v>
      </c>
      <c r="P31" s="68">
        <v>0</v>
      </c>
      <c r="Q31" s="68">
        <v>0</v>
      </c>
    </row>
    <row r="32" spans="1:17">
      <c r="A32" s="67" t="s">
        <v>264</v>
      </c>
      <c r="B32" s="14"/>
      <c r="C32" s="14"/>
      <c r="G32" s="69">
        <v>0</v>
      </c>
      <c r="J32" s="68">
        <v>0</v>
      </c>
      <c r="K32" s="69">
        <v>0</v>
      </c>
      <c r="M32" s="69">
        <v>0</v>
      </c>
      <c r="N32" s="69">
        <v>0</v>
      </c>
      <c r="P32" s="68">
        <v>0</v>
      </c>
      <c r="Q32" s="68">
        <v>0</v>
      </c>
    </row>
    <row r="33" spans="1:17">
      <c r="A33" t="s">
        <v>222</v>
      </c>
      <c r="B33" t="s">
        <v>222</v>
      </c>
      <c r="C33" s="14"/>
      <c r="D33" t="s">
        <v>222</v>
      </c>
      <c r="G33" s="65">
        <v>0</v>
      </c>
      <c r="H33" t="s">
        <v>222</v>
      </c>
      <c r="I33" s="66">
        <v>0</v>
      </c>
      <c r="J33" s="66">
        <v>0</v>
      </c>
      <c r="K33" s="65">
        <v>0</v>
      </c>
      <c r="L33" s="65">
        <v>0</v>
      </c>
      <c r="N33" s="65">
        <v>0</v>
      </c>
      <c r="O33" s="66">
        <v>0</v>
      </c>
      <c r="P33" s="66">
        <v>0</v>
      </c>
      <c r="Q33" s="66">
        <v>0</v>
      </c>
    </row>
    <row r="34" spans="1:17">
      <c r="A34" s="67" t="s">
        <v>265</v>
      </c>
      <c r="B34" s="14"/>
      <c r="C34" s="14"/>
      <c r="G34" s="69">
        <v>0</v>
      </c>
      <c r="J34" s="68">
        <v>0</v>
      </c>
      <c r="K34" s="69">
        <v>0</v>
      </c>
      <c r="M34" s="69">
        <v>0</v>
      </c>
      <c r="N34" s="69">
        <v>0</v>
      </c>
      <c r="P34" s="68">
        <v>0</v>
      </c>
      <c r="Q34" s="68">
        <v>0</v>
      </c>
    </row>
    <row r="35" spans="1:17">
      <c r="A35" t="s">
        <v>222</v>
      </c>
      <c r="B35" t="s">
        <v>222</v>
      </c>
      <c r="C35" s="14"/>
      <c r="D35" t="s">
        <v>222</v>
      </c>
      <c r="G35" s="65">
        <v>0</v>
      </c>
      <c r="H35" t="s">
        <v>222</v>
      </c>
      <c r="I35" s="66">
        <v>0</v>
      </c>
      <c r="J35" s="66">
        <v>0</v>
      </c>
      <c r="K35" s="65">
        <v>0</v>
      </c>
      <c r="L35" s="65">
        <v>0</v>
      </c>
      <c r="N35" s="65">
        <v>0</v>
      </c>
      <c r="O35" s="66">
        <v>0</v>
      </c>
      <c r="P35" s="66">
        <v>0</v>
      </c>
      <c r="Q35" s="66">
        <v>0</v>
      </c>
    </row>
    <row r="36" spans="1:17">
      <c r="A36" s="83" t="s">
        <v>266</v>
      </c>
      <c r="B36" s="14"/>
      <c r="C36" s="14"/>
    </row>
    <row r="37" spans="1:17">
      <c r="A37" s="83" t="s">
        <v>267</v>
      </c>
      <c r="B37" s="14"/>
      <c r="C37" s="14"/>
    </row>
    <row r="38" spans="1:17">
      <c r="A38" s="83" t="s">
        <v>268</v>
      </c>
      <c r="B38" s="14"/>
      <c r="C38" s="14"/>
    </row>
    <row r="39" spans="1:17">
      <c r="A39" s="83" t="s">
        <v>269</v>
      </c>
      <c r="B39" s="14"/>
      <c r="C39" s="14"/>
    </row>
    <row r="40" spans="1:17" hidden="1">
      <c r="B40" s="14"/>
      <c r="C40" s="14"/>
    </row>
    <row r="41" spans="1:17" hidden="1">
      <c r="B41" s="14"/>
      <c r="C41" s="14"/>
    </row>
    <row r="42" spans="1:17" hidden="1">
      <c r="B42" s="14"/>
      <c r="C42" s="14"/>
    </row>
    <row r="43" spans="1:17" hidden="1">
      <c r="B43" s="14"/>
      <c r="C43" s="14"/>
    </row>
    <row r="44" spans="1:17" hidden="1"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97" t="s">
        <v>178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201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866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222</v>
      </c>
      <c r="B12" t="s">
        <v>222</v>
      </c>
      <c r="C12" t="s">
        <v>222</v>
      </c>
      <c r="D12" t="s">
        <v>222</v>
      </c>
      <c r="E12" s="13"/>
      <c r="F12" s="13"/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867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222</v>
      </c>
      <c r="B14" t="s">
        <v>222</v>
      </c>
      <c r="C14" t="s">
        <v>222</v>
      </c>
      <c r="D14" t="s">
        <v>222</v>
      </c>
      <c r="E14" s="13"/>
      <c r="F14" s="13"/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271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222</v>
      </c>
      <c r="B16" t="s">
        <v>222</v>
      </c>
      <c r="C16" t="s">
        <v>222</v>
      </c>
      <c r="D16" t="s">
        <v>222</v>
      </c>
      <c r="E16" s="13"/>
      <c r="F16" s="13"/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387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222</v>
      </c>
      <c r="B18" t="s">
        <v>222</v>
      </c>
      <c r="C18" t="s">
        <v>222</v>
      </c>
      <c r="D18" t="s">
        <v>222</v>
      </c>
      <c r="E18" s="13"/>
      <c r="F18" s="13"/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272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273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3" t="s">
        <v>229</v>
      </c>
      <c r="C24" s="14"/>
    </row>
    <row r="25" spans="1:22">
      <c r="A25" s="83" t="s">
        <v>266</v>
      </c>
      <c r="C25" s="14"/>
    </row>
    <row r="26" spans="1:22">
      <c r="A26" s="83" t="s">
        <v>267</v>
      </c>
      <c r="C26" s="14"/>
    </row>
    <row r="27" spans="1:22">
      <c r="A27" s="83" t="s">
        <v>268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84" t="s">
        <v>67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/>
      <c r="BO5" s="16"/>
    </row>
    <row r="6" spans="1:67" ht="26.25" customHeight="1">
      <c r="A6" s="84" t="s">
        <v>81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J6" s="16"/>
      <c r="BO6" s="16"/>
    </row>
    <row r="7" spans="1:67" s="16" customFormat="1" ht="20.25">
      <c r="A7" s="95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91" t="s">
        <v>191</v>
      </c>
      <c r="Q7" s="43" t="s">
        <v>55</v>
      </c>
      <c r="R7" s="43" t="s">
        <v>72</v>
      </c>
      <c r="S7" s="43" t="s">
        <v>56</v>
      </c>
      <c r="T7" s="96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201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270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222</v>
      </c>
      <c r="B13" t="s">
        <v>222</v>
      </c>
      <c r="C13" s="14"/>
      <c r="D13" s="14"/>
      <c r="E13" s="14"/>
      <c r="F13" t="s">
        <v>222</v>
      </c>
      <c r="G13" t="s">
        <v>222</v>
      </c>
      <c r="J13" s="65">
        <v>0</v>
      </c>
      <c r="K13" t="s">
        <v>222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232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222</v>
      </c>
      <c r="B15" t="s">
        <v>222</v>
      </c>
      <c r="C15" s="14"/>
      <c r="D15" s="14"/>
      <c r="E15" s="14"/>
      <c r="F15" t="s">
        <v>222</v>
      </c>
      <c r="G15" t="s">
        <v>222</v>
      </c>
      <c r="J15" s="65">
        <v>0</v>
      </c>
      <c r="K15" t="s">
        <v>222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271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222</v>
      </c>
      <c r="B17" t="s">
        <v>222</v>
      </c>
      <c r="C17" s="14"/>
      <c r="D17" s="14"/>
      <c r="E17" s="14"/>
      <c r="F17" t="s">
        <v>222</v>
      </c>
      <c r="G17" t="s">
        <v>222</v>
      </c>
      <c r="J17" s="65">
        <v>0</v>
      </c>
      <c r="K17" t="s">
        <v>222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227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272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222</v>
      </c>
      <c r="B20" t="s">
        <v>222</v>
      </c>
      <c r="C20" s="14"/>
      <c r="D20" s="14"/>
      <c r="E20" s="14"/>
      <c r="F20" t="s">
        <v>222</v>
      </c>
      <c r="G20" t="s">
        <v>222</v>
      </c>
      <c r="J20" s="65">
        <v>0</v>
      </c>
      <c r="K20" t="s">
        <v>222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273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222</v>
      </c>
      <c r="B22" t="s">
        <v>222</v>
      </c>
      <c r="C22" s="14"/>
      <c r="D22" s="14"/>
      <c r="E22" s="14"/>
      <c r="F22" t="s">
        <v>222</v>
      </c>
      <c r="G22" t="s">
        <v>222</v>
      </c>
      <c r="J22" s="65">
        <v>0</v>
      </c>
      <c r="K22" t="s">
        <v>222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3" t="s">
        <v>229</v>
      </c>
      <c r="B23" s="14"/>
      <c r="C23" s="14"/>
      <c r="D23" s="14"/>
      <c r="E23" s="14"/>
      <c r="F23" s="14"/>
    </row>
    <row r="24" spans="1:20">
      <c r="A24" s="83" t="s">
        <v>266</v>
      </c>
      <c r="B24" s="14"/>
      <c r="C24" s="14"/>
      <c r="D24" s="14"/>
      <c r="E24" s="14"/>
      <c r="F24" s="14"/>
    </row>
    <row r="25" spans="1:20">
      <c r="A25" s="83" t="s">
        <v>267</v>
      </c>
      <c r="B25" s="14"/>
      <c r="C25" s="14"/>
      <c r="D25" s="14"/>
      <c r="E25" s="14"/>
      <c r="F25" s="14"/>
    </row>
    <row r="26" spans="1:20">
      <c r="A26" s="83" t="s">
        <v>268</v>
      </c>
      <c r="B26" s="14"/>
      <c r="C26" s="14"/>
      <c r="D26" s="14"/>
      <c r="E26" s="14"/>
      <c r="F26" s="14"/>
    </row>
    <row r="27" spans="1:20">
      <c r="A27" s="83" t="s">
        <v>269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8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</row>
    <row r="3" spans="1:65">
      <c r="A3" s="2" t="s">
        <v>2</v>
      </c>
      <c r="B3" t="s">
        <v>197</v>
      </c>
    </row>
    <row r="4" spans="1:65">
      <c r="A4" s="2" t="s">
        <v>3</v>
      </c>
    </row>
    <row r="5" spans="1:65" ht="26.25" customHeight="1">
      <c r="A5" s="97" t="s">
        <v>67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/>
    </row>
    <row r="6" spans="1:65" ht="26.25" customHeight="1">
      <c r="A6" s="97" t="s">
        <v>88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91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2.5299999999999998</v>
      </c>
      <c r="K10" s="7"/>
      <c r="L10" s="7"/>
      <c r="M10" s="64">
        <v>4.8999999999999998E-3</v>
      </c>
      <c r="N10" s="63">
        <v>9947729.6699999999</v>
      </c>
      <c r="O10" s="28"/>
      <c r="P10" s="63">
        <v>1.51674</v>
      </c>
      <c r="Q10" s="63">
        <v>10517.55899533</v>
      </c>
      <c r="R10" s="7"/>
      <c r="S10" s="64">
        <v>1</v>
      </c>
      <c r="T10" s="64">
        <v>3.4000000000000002E-2</v>
      </c>
      <c r="U10" s="30"/>
      <c r="BH10" s="14"/>
      <c r="BI10" s="16"/>
      <c r="BJ10" s="14"/>
      <c r="BM10" s="14"/>
    </row>
    <row r="11" spans="1:65">
      <c r="A11" s="67" t="s">
        <v>201</v>
      </c>
      <c r="B11" s="14"/>
      <c r="C11" s="14"/>
      <c r="D11" s="14"/>
      <c r="E11" s="14"/>
      <c r="J11" s="69">
        <v>2.5299999999999998</v>
      </c>
      <c r="M11" s="68">
        <v>4.8999999999999998E-3</v>
      </c>
      <c r="N11" s="69">
        <v>9947729.6699999999</v>
      </c>
      <c r="P11" s="69">
        <v>1.51674</v>
      </c>
      <c r="Q11" s="69">
        <v>10517.55899533</v>
      </c>
      <c r="S11" s="68">
        <v>1</v>
      </c>
      <c r="T11" s="68">
        <v>3.4000000000000002E-2</v>
      </c>
    </row>
    <row r="12" spans="1:65">
      <c r="A12" s="67" t="s">
        <v>270</v>
      </c>
      <c r="B12" s="14"/>
      <c r="C12" s="14"/>
      <c r="D12" s="14"/>
      <c r="E12" s="14"/>
      <c r="J12" s="69">
        <v>1.79</v>
      </c>
      <c r="M12" s="68">
        <v>-5.5999999999999999E-3</v>
      </c>
      <c r="N12" s="69">
        <v>1040529.02</v>
      </c>
      <c r="P12" s="69">
        <v>1.51674</v>
      </c>
      <c r="Q12" s="69">
        <v>1163.4980362900001</v>
      </c>
      <c r="S12" s="68">
        <v>0.1106</v>
      </c>
      <c r="T12" s="68">
        <v>3.8E-3</v>
      </c>
    </row>
    <row r="13" spans="1:65">
      <c r="A13" t="s">
        <v>274</v>
      </c>
      <c r="B13" t="s">
        <v>275</v>
      </c>
      <c r="C13" t="s">
        <v>99</v>
      </c>
      <c r="D13" t="s">
        <v>122</v>
      </c>
      <c r="E13" t="s">
        <v>276</v>
      </c>
      <c r="F13" t="s">
        <v>277</v>
      </c>
      <c r="G13" t="s">
        <v>206</v>
      </c>
      <c r="H13" t="s">
        <v>207</v>
      </c>
      <c r="I13" t="s">
        <v>278</v>
      </c>
      <c r="J13" s="65">
        <v>1.48</v>
      </c>
      <c r="K13" t="s">
        <v>101</v>
      </c>
      <c r="L13" s="66">
        <v>9.9000000000000008E-3</v>
      </c>
      <c r="M13" s="66">
        <v>-1.3299999999999999E-2</v>
      </c>
      <c r="N13" s="65">
        <v>500000</v>
      </c>
      <c r="O13" s="65">
        <v>105.05</v>
      </c>
      <c r="P13" s="65">
        <v>0</v>
      </c>
      <c r="Q13" s="65">
        <v>525.25</v>
      </c>
      <c r="R13" s="66">
        <v>2.0000000000000001E-4</v>
      </c>
      <c r="S13" s="66">
        <v>4.99E-2</v>
      </c>
      <c r="T13" s="66">
        <v>1.6999999999999999E-3</v>
      </c>
    </row>
    <row r="14" spans="1:65">
      <c r="A14" t="s">
        <v>279</v>
      </c>
      <c r="B14" t="s">
        <v>280</v>
      </c>
      <c r="C14" t="s">
        <v>99</v>
      </c>
      <c r="D14" t="s">
        <v>122</v>
      </c>
      <c r="E14" t="s">
        <v>281</v>
      </c>
      <c r="F14" t="s">
        <v>277</v>
      </c>
      <c r="G14" t="s">
        <v>206</v>
      </c>
      <c r="H14" t="s">
        <v>207</v>
      </c>
      <c r="I14" t="s">
        <v>278</v>
      </c>
      <c r="J14" s="65">
        <v>1.35</v>
      </c>
      <c r="K14" t="s">
        <v>101</v>
      </c>
      <c r="L14" s="66">
        <v>0.05</v>
      </c>
      <c r="M14" s="66">
        <v>-1.47E-2</v>
      </c>
      <c r="N14" s="65">
        <v>57945</v>
      </c>
      <c r="O14" s="65">
        <v>113.36</v>
      </c>
      <c r="P14" s="65">
        <v>0</v>
      </c>
      <c r="Q14" s="65">
        <v>65.686452000000003</v>
      </c>
      <c r="R14" s="66">
        <v>0</v>
      </c>
      <c r="S14" s="66">
        <v>6.1999999999999998E-3</v>
      </c>
      <c r="T14" s="66">
        <v>2.0000000000000001E-4</v>
      </c>
    </row>
    <row r="15" spans="1:65">
      <c r="A15" t="s">
        <v>282</v>
      </c>
      <c r="B15" t="s">
        <v>283</v>
      </c>
      <c r="C15" t="s">
        <v>99</v>
      </c>
      <c r="D15" t="s">
        <v>122</v>
      </c>
      <c r="E15" t="s">
        <v>284</v>
      </c>
      <c r="F15" t="s">
        <v>277</v>
      </c>
      <c r="G15" t="s">
        <v>285</v>
      </c>
      <c r="H15" t="s">
        <v>149</v>
      </c>
      <c r="I15" t="s">
        <v>286</v>
      </c>
      <c r="J15" s="65">
        <v>2.98</v>
      </c>
      <c r="K15" t="s">
        <v>101</v>
      </c>
      <c r="L15" s="66">
        <v>0.01</v>
      </c>
      <c r="M15" s="66">
        <v>-9.5999999999999992E-3</v>
      </c>
      <c r="N15" s="65">
        <v>30000</v>
      </c>
      <c r="O15" s="65">
        <v>105.99</v>
      </c>
      <c r="P15" s="65">
        <v>0.30030000000000001</v>
      </c>
      <c r="Q15" s="65">
        <v>32.097299999999997</v>
      </c>
      <c r="R15" s="66">
        <v>1E-4</v>
      </c>
      <c r="S15" s="66">
        <v>3.0999999999999999E-3</v>
      </c>
      <c r="T15" s="66">
        <v>1E-4</v>
      </c>
    </row>
    <row r="16" spans="1:65">
      <c r="A16" t="s">
        <v>287</v>
      </c>
      <c r="B16" t="s">
        <v>288</v>
      </c>
      <c r="C16" t="s">
        <v>99</v>
      </c>
      <c r="D16" t="s">
        <v>122</v>
      </c>
      <c r="E16" t="s">
        <v>284</v>
      </c>
      <c r="F16" t="s">
        <v>277</v>
      </c>
      <c r="G16" t="s">
        <v>289</v>
      </c>
      <c r="H16" t="s">
        <v>149</v>
      </c>
      <c r="I16" t="s">
        <v>290</v>
      </c>
      <c r="J16" s="65">
        <v>0.26</v>
      </c>
      <c r="K16" t="s">
        <v>101</v>
      </c>
      <c r="L16" s="66">
        <v>4.1500000000000002E-2</v>
      </c>
      <c r="M16" s="66">
        <v>-4.7699999999999999E-2</v>
      </c>
      <c r="N16" s="65">
        <v>13690.02</v>
      </c>
      <c r="O16" s="65">
        <v>109.45</v>
      </c>
      <c r="P16" s="65">
        <v>0</v>
      </c>
      <c r="Q16" s="65">
        <v>14.98372689</v>
      </c>
      <c r="R16" s="66">
        <v>1E-4</v>
      </c>
      <c r="S16" s="66">
        <v>1.4E-3</v>
      </c>
      <c r="T16" s="66">
        <v>0</v>
      </c>
    </row>
    <row r="17" spans="1:20">
      <c r="A17" t="s">
        <v>291</v>
      </c>
      <c r="B17" t="s">
        <v>292</v>
      </c>
      <c r="C17" t="s">
        <v>99</v>
      </c>
      <c r="D17" t="s">
        <v>122</v>
      </c>
      <c r="E17" t="s">
        <v>293</v>
      </c>
      <c r="F17" t="s">
        <v>277</v>
      </c>
      <c r="G17" t="s">
        <v>294</v>
      </c>
      <c r="H17" t="s">
        <v>207</v>
      </c>
      <c r="I17" t="s">
        <v>295</v>
      </c>
      <c r="J17" s="65">
        <v>0.76</v>
      </c>
      <c r="K17" t="s">
        <v>101</v>
      </c>
      <c r="L17" s="66">
        <v>0.02</v>
      </c>
      <c r="M17" s="66">
        <v>-1.5599999999999999E-2</v>
      </c>
      <c r="N17" s="65">
        <v>25000</v>
      </c>
      <c r="O17" s="65">
        <v>105.18</v>
      </c>
      <c r="P17" s="65">
        <v>0</v>
      </c>
      <c r="Q17" s="65">
        <v>26.295000000000002</v>
      </c>
      <c r="R17" s="66">
        <v>2.0000000000000001E-4</v>
      </c>
      <c r="S17" s="66">
        <v>2.5000000000000001E-3</v>
      </c>
      <c r="T17" s="66">
        <v>1E-4</v>
      </c>
    </row>
    <row r="18" spans="1:20">
      <c r="A18" t="s">
        <v>296</v>
      </c>
      <c r="B18" t="s">
        <v>297</v>
      </c>
      <c r="C18" t="s">
        <v>99</v>
      </c>
      <c r="D18" t="s">
        <v>122</v>
      </c>
      <c r="E18" t="s">
        <v>298</v>
      </c>
      <c r="F18" t="s">
        <v>277</v>
      </c>
      <c r="G18" t="s">
        <v>299</v>
      </c>
      <c r="H18" t="s">
        <v>207</v>
      </c>
      <c r="I18" t="s">
        <v>300</v>
      </c>
      <c r="J18" s="65">
        <v>0.75</v>
      </c>
      <c r="K18" t="s">
        <v>101</v>
      </c>
      <c r="L18" s="66">
        <v>5.0999999999999997E-2</v>
      </c>
      <c r="M18" s="66">
        <v>-6.0000000000000001E-3</v>
      </c>
      <c r="N18" s="65">
        <v>78894</v>
      </c>
      <c r="O18" s="65">
        <v>126.21</v>
      </c>
      <c r="P18" s="65">
        <v>1.21644</v>
      </c>
      <c r="Q18" s="65">
        <v>100.7885574</v>
      </c>
      <c r="R18" s="66">
        <v>1E-4</v>
      </c>
      <c r="S18" s="66">
        <v>9.5999999999999992E-3</v>
      </c>
      <c r="T18" s="66">
        <v>2.9999999999999997E-4</v>
      </c>
    </row>
    <row r="19" spans="1:20">
      <c r="A19" t="s">
        <v>301</v>
      </c>
      <c r="B19" t="s">
        <v>302</v>
      </c>
      <c r="C19" t="s">
        <v>99</v>
      </c>
      <c r="D19" t="s">
        <v>122</v>
      </c>
      <c r="E19" t="s">
        <v>303</v>
      </c>
      <c r="F19" t="s">
        <v>304</v>
      </c>
      <c r="G19" t="s">
        <v>305</v>
      </c>
      <c r="H19" t="s">
        <v>149</v>
      </c>
      <c r="I19" t="s">
        <v>306</v>
      </c>
      <c r="J19" s="65">
        <v>2.4700000000000002</v>
      </c>
      <c r="K19" t="s">
        <v>101</v>
      </c>
      <c r="L19" s="66">
        <v>2.6499999999999999E-2</v>
      </c>
      <c r="M19" s="66">
        <v>3.7000000000000002E-3</v>
      </c>
      <c r="N19" s="65">
        <v>185000</v>
      </c>
      <c r="O19" s="65">
        <v>106.62</v>
      </c>
      <c r="P19" s="65">
        <v>0</v>
      </c>
      <c r="Q19" s="65">
        <v>197.24700000000001</v>
      </c>
      <c r="R19" s="66">
        <v>1E-3</v>
      </c>
      <c r="S19" s="66">
        <v>1.8800000000000001E-2</v>
      </c>
      <c r="T19" s="66">
        <v>5.9999999999999995E-4</v>
      </c>
    </row>
    <row r="20" spans="1:20">
      <c r="A20" t="s">
        <v>307</v>
      </c>
      <c r="B20" t="s">
        <v>308</v>
      </c>
      <c r="C20" t="s">
        <v>99</v>
      </c>
      <c r="D20" t="s">
        <v>122</v>
      </c>
      <c r="E20" t="s">
        <v>309</v>
      </c>
      <c r="F20" t="s">
        <v>310</v>
      </c>
      <c r="G20" t="s">
        <v>311</v>
      </c>
      <c r="H20" t="s">
        <v>207</v>
      </c>
      <c r="I20" t="s">
        <v>312</v>
      </c>
      <c r="J20" s="65">
        <v>2.64</v>
      </c>
      <c r="K20" t="s">
        <v>101</v>
      </c>
      <c r="L20" s="66">
        <v>4.9500000000000002E-2</v>
      </c>
      <c r="M20" s="66">
        <v>1.3299999999999999E-2</v>
      </c>
      <c r="N20" s="65">
        <v>150000</v>
      </c>
      <c r="O20" s="65">
        <v>134.1</v>
      </c>
      <c r="P20" s="65">
        <v>0</v>
      </c>
      <c r="Q20" s="65">
        <v>201.15</v>
      </c>
      <c r="R20" s="66">
        <v>1E-4</v>
      </c>
      <c r="S20" s="66">
        <v>1.9099999999999999E-2</v>
      </c>
      <c r="T20" s="66">
        <v>6.9999999999999999E-4</v>
      </c>
    </row>
    <row r="21" spans="1:20">
      <c r="A21" s="67" t="s">
        <v>232</v>
      </c>
      <c r="B21" s="14"/>
      <c r="C21" s="14"/>
      <c r="D21" s="14"/>
      <c r="E21" s="14"/>
      <c r="J21" s="69">
        <v>2.66</v>
      </c>
      <c r="M21" s="68">
        <v>5.1000000000000004E-3</v>
      </c>
      <c r="N21" s="69">
        <v>8461275.0999999996</v>
      </c>
      <c r="P21" s="69">
        <v>0</v>
      </c>
      <c r="Q21" s="69">
        <v>8943.1579375609999</v>
      </c>
      <c r="S21" s="68">
        <v>0.85029999999999994</v>
      </c>
      <c r="T21" s="68">
        <v>2.8899999999999999E-2</v>
      </c>
    </row>
    <row r="22" spans="1:20">
      <c r="A22" t="s">
        <v>313</v>
      </c>
      <c r="B22" t="s">
        <v>314</v>
      </c>
      <c r="C22" t="s">
        <v>99</v>
      </c>
      <c r="D22" t="s">
        <v>122</v>
      </c>
      <c r="E22" t="s">
        <v>315</v>
      </c>
      <c r="F22" t="s">
        <v>277</v>
      </c>
      <c r="G22" t="s">
        <v>206</v>
      </c>
      <c r="H22" t="s">
        <v>207</v>
      </c>
      <c r="I22" t="s">
        <v>316</v>
      </c>
      <c r="J22" s="65">
        <v>2.15</v>
      </c>
      <c r="K22" t="s">
        <v>101</v>
      </c>
      <c r="L22" s="66">
        <v>1.8700000000000001E-2</v>
      </c>
      <c r="M22" s="66">
        <v>4.4999999999999997E-3</v>
      </c>
      <c r="N22" s="65">
        <v>1171769.69</v>
      </c>
      <c r="O22" s="65">
        <v>103.67</v>
      </c>
      <c r="P22" s="65">
        <v>0</v>
      </c>
      <c r="Q22" s="65">
        <v>1214.773637623</v>
      </c>
      <c r="R22" s="66">
        <v>1.1000000000000001E-3</v>
      </c>
      <c r="S22" s="66">
        <v>0.11550000000000001</v>
      </c>
      <c r="T22" s="66">
        <v>3.8999999999999998E-3</v>
      </c>
    </row>
    <row r="23" spans="1:20">
      <c r="A23" t="s">
        <v>317</v>
      </c>
      <c r="B23" t="s">
        <v>318</v>
      </c>
      <c r="C23" t="s">
        <v>99</v>
      </c>
      <c r="D23" t="s">
        <v>122</v>
      </c>
      <c r="E23" t="s">
        <v>319</v>
      </c>
      <c r="F23" t="s">
        <v>277</v>
      </c>
      <c r="G23" t="s">
        <v>206</v>
      </c>
      <c r="H23" t="s">
        <v>207</v>
      </c>
      <c r="I23" t="s">
        <v>320</v>
      </c>
      <c r="J23" s="65">
        <v>2.9</v>
      </c>
      <c r="K23" t="s">
        <v>101</v>
      </c>
      <c r="L23" s="66">
        <v>3.0099999999999998E-2</v>
      </c>
      <c r="M23" s="66">
        <v>6.1000000000000004E-3</v>
      </c>
      <c r="N23" s="65">
        <v>250000</v>
      </c>
      <c r="O23" s="65">
        <v>107.13</v>
      </c>
      <c r="P23" s="65">
        <v>0</v>
      </c>
      <c r="Q23" s="65">
        <v>267.82499999999999</v>
      </c>
      <c r="R23" s="66">
        <v>2.0000000000000001E-4</v>
      </c>
      <c r="S23" s="66">
        <v>2.5499999999999998E-2</v>
      </c>
      <c r="T23" s="66">
        <v>8.9999999999999998E-4</v>
      </c>
    </row>
    <row r="24" spans="1:20">
      <c r="A24" t="s">
        <v>321</v>
      </c>
      <c r="B24" t="s">
        <v>322</v>
      </c>
      <c r="C24" t="s">
        <v>99</v>
      </c>
      <c r="D24" t="s">
        <v>122</v>
      </c>
      <c r="E24" t="s">
        <v>276</v>
      </c>
      <c r="F24" t="s">
        <v>277</v>
      </c>
      <c r="G24" t="s">
        <v>206</v>
      </c>
      <c r="H24" t="s">
        <v>207</v>
      </c>
      <c r="I24" t="s">
        <v>323</v>
      </c>
      <c r="J24" s="65">
        <v>1.1599999999999999</v>
      </c>
      <c r="K24" t="s">
        <v>101</v>
      </c>
      <c r="L24" s="66">
        <v>2.47E-2</v>
      </c>
      <c r="M24" s="66">
        <v>2.5000000000000001E-3</v>
      </c>
      <c r="N24" s="65">
        <v>2041055</v>
      </c>
      <c r="O24" s="65">
        <v>104.63</v>
      </c>
      <c r="P24" s="65">
        <v>0</v>
      </c>
      <c r="Q24" s="65">
        <v>2135.5558464999999</v>
      </c>
      <c r="R24" s="66">
        <v>5.9999999999999995E-4</v>
      </c>
      <c r="S24" s="66">
        <v>0.20300000000000001</v>
      </c>
      <c r="T24" s="66">
        <v>6.8999999999999999E-3</v>
      </c>
    </row>
    <row r="25" spans="1:20">
      <c r="A25" t="s">
        <v>324</v>
      </c>
      <c r="B25" t="s">
        <v>325</v>
      </c>
      <c r="C25" t="s">
        <v>99</v>
      </c>
      <c r="D25" t="s">
        <v>122</v>
      </c>
      <c r="E25" t="s">
        <v>326</v>
      </c>
      <c r="F25" t="s">
        <v>277</v>
      </c>
      <c r="G25" t="s">
        <v>206</v>
      </c>
      <c r="H25" t="s">
        <v>207</v>
      </c>
      <c r="I25" t="s">
        <v>250</v>
      </c>
      <c r="J25" s="65">
        <v>1</v>
      </c>
      <c r="K25" t="s">
        <v>101</v>
      </c>
      <c r="L25" s="66">
        <v>2.07E-2</v>
      </c>
      <c r="M25" s="66">
        <v>1E-3</v>
      </c>
      <c r="N25" s="65">
        <v>155840</v>
      </c>
      <c r="O25" s="65">
        <v>101.97</v>
      </c>
      <c r="P25" s="65">
        <v>0</v>
      </c>
      <c r="Q25" s="65">
        <v>158.91004799999999</v>
      </c>
      <c r="R25" s="66">
        <v>5.9999999999999995E-4</v>
      </c>
      <c r="S25" s="66">
        <v>1.5100000000000001E-2</v>
      </c>
      <c r="T25" s="66">
        <v>5.0000000000000001E-4</v>
      </c>
    </row>
    <row r="26" spans="1:20">
      <c r="A26" t="s">
        <v>327</v>
      </c>
      <c r="B26" t="s">
        <v>328</v>
      </c>
      <c r="C26" t="s">
        <v>99</v>
      </c>
      <c r="D26" t="s">
        <v>122</v>
      </c>
      <c r="E26" t="s">
        <v>298</v>
      </c>
      <c r="F26" t="s">
        <v>277</v>
      </c>
      <c r="G26" t="s">
        <v>329</v>
      </c>
      <c r="H26" t="s">
        <v>207</v>
      </c>
      <c r="I26" t="s">
        <v>330</v>
      </c>
      <c r="J26" s="65">
        <v>0.69</v>
      </c>
      <c r="K26" t="s">
        <v>101</v>
      </c>
      <c r="L26" s="66">
        <v>6.4000000000000001E-2</v>
      </c>
      <c r="M26" s="66">
        <v>4.0000000000000002E-4</v>
      </c>
      <c r="N26" s="65">
        <v>513333.33</v>
      </c>
      <c r="O26" s="65">
        <v>106.37</v>
      </c>
      <c r="P26" s="65">
        <v>0</v>
      </c>
      <c r="Q26" s="65">
        <v>546.03266312100004</v>
      </c>
      <c r="R26" s="66">
        <v>3.2000000000000002E-3</v>
      </c>
      <c r="S26" s="66">
        <v>5.1900000000000002E-2</v>
      </c>
      <c r="T26" s="66">
        <v>1.8E-3</v>
      </c>
    </row>
    <row r="27" spans="1:20">
      <c r="A27" t="s">
        <v>331</v>
      </c>
      <c r="B27" t="s">
        <v>332</v>
      </c>
      <c r="C27" t="s">
        <v>99</v>
      </c>
      <c r="D27" t="s">
        <v>122</v>
      </c>
      <c r="E27" t="s">
        <v>281</v>
      </c>
      <c r="F27" t="s">
        <v>277</v>
      </c>
      <c r="G27" t="s">
        <v>329</v>
      </c>
      <c r="H27" t="s">
        <v>207</v>
      </c>
      <c r="I27" t="s">
        <v>278</v>
      </c>
      <c r="J27" s="65">
        <v>1.1200000000000001</v>
      </c>
      <c r="K27" t="s">
        <v>101</v>
      </c>
      <c r="L27" s="66">
        <v>6.5000000000000002E-2</v>
      </c>
      <c r="M27" s="66">
        <v>3.3E-3</v>
      </c>
      <c r="N27" s="65">
        <v>342984</v>
      </c>
      <c r="O27" s="65">
        <v>112.58</v>
      </c>
      <c r="P27" s="65">
        <v>0</v>
      </c>
      <c r="Q27" s="65">
        <v>386.13138720000001</v>
      </c>
      <c r="R27" s="66">
        <v>1.5E-3</v>
      </c>
      <c r="S27" s="66">
        <v>3.6700000000000003E-2</v>
      </c>
      <c r="T27" s="66">
        <v>1.1999999999999999E-3</v>
      </c>
    </row>
    <row r="28" spans="1:20">
      <c r="A28" t="s">
        <v>333</v>
      </c>
      <c r="B28" t="s">
        <v>334</v>
      </c>
      <c r="C28" t="s">
        <v>99</v>
      </c>
      <c r="D28" t="s">
        <v>122</v>
      </c>
      <c r="E28" t="s">
        <v>335</v>
      </c>
      <c r="F28" t="s">
        <v>304</v>
      </c>
      <c r="G28" t="s">
        <v>336</v>
      </c>
      <c r="H28" t="s">
        <v>207</v>
      </c>
      <c r="I28" t="s">
        <v>337</v>
      </c>
      <c r="J28" s="65">
        <v>1.98</v>
      </c>
      <c r="K28" t="s">
        <v>101</v>
      </c>
      <c r="L28" s="66">
        <v>3.5000000000000003E-2</v>
      </c>
      <c r="M28" s="66">
        <v>8.3000000000000001E-3</v>
      </c>
      <c r="N28" s="65">
        <v>65333.33</v>
      </c>
      <c r="O28" s="65">
        <v>106.24</v>
      </c>
      <c r="P28" s="65">
        <v>0</v>
      </c>
      <c r="Q28" s="65">
        <v>69.410129792000006</v>
      </c>
      <c r="R28" s="66">
        <v>5.0000000000000001E-4</v>
      </c>
      <c r="S28" s="66">
        <v>6.6E-3</v>
      </c>
      <c r="T28" s="66">
        <v>2.0000000000000001E-4</v>
      </c>
    </row>
    <row r="29" spans="1:20">
      <c r="A29" t="s">
        <v>338</v>
      </c>
      <c r="B29" t="s">
        <v>339</v>
      </c>
      <c r="C29" t="s">
        <v>99</v>
      </c>
      <c r="D29" t="s">
        <v>122</v>
      </c>
      <c r="E29" t="s">
        <v>340</v>
      </c>
      <c r="F29" t="s">
        <v>304</v>
      </c>
      <c r="G29" t="s">
        <v>336</v>
      </c>
      <c r="H29" t="s">
        <v>207</v>
      </c>
      <c r="I29" t="s">
        <v>341</v>
      </c>
      <c r="J29" s="65">
        <v>1.69</v>
      </c>
      <c r="K29" t="s">
        <v>101</v>
      </c>
      <c r="L29" s="66">
        <v>4.5999999999999999E-2</v>
      </c>
      <c r="M29" s="66">
        <v>7.0000000000000001E-3</v>
      </c>
      <c r="N29" s="65">
        <v>179416.5</v>
      </c>
      <c r="O29" s="65">
        <v>107.92</v>
      </c>
      <c r="P29" s="65">
        <v>0</v>
      </c>
      <c r="Q29" s="65">
        <v>193.6262868</v>
      </c>
      <c r="R29" s="66">
        <v>1.1999999999999999E-3</v>
      </c>
      <c r="S29" s="66">
        <v>1.84E-2</v>
      </c>
      <c r="T29" s="66">
        <v>5.9999999999999995E-4</v>
      </c>
    </row>
    <row r="30" spans="1:20">
      <c r="A30" t="s">
        <v>342</v>
      </c>
      <c r="B30" t="s">
        <v>343</v>
      </c>
      <c r="C30" t="s">
        <v>99</v>
      </c>
      <c r="D30" t="s">
        <v>122</v>
      </c>
      <c r="E30" t="s">
        <v>344</v>
      </c>
      <c r="F30" t="s">
        <v>345</v>
      </c>
      <c r="G30" t="s">
        <v>336</v>
      </c>
      <c r="H30" t="s">
        <v>207</v>
      </c>
      <c r="I30" t="s">
        <v>346</v>
      </c>
      <c r="J30" s="65">
        <v>1.97</v>
      </c>
      <c r="K30" t="s">
        <v>101</v>
      </c>
      <c r="L30" s="66">
        <v>2.4500000000000001E-2</v>
      </c>
      <c r="M30" s="66">
        <v>4.7999999999999996E-3</v>
      </c>
      <c r="N30" s="65">
        <v>49877.25</v>
      </c>
      <c r="O30" s="65">
        <v>103.93</v>
      </c>
      <c r="P30" s="65">
        <v>0</v>
      </c>
      <c r="Q30" s="65">
        <v>51.837425924999998</v>
      </c>
      <c r="R30" s="66">
        <v>0</v>
      </c>
      <c r="S30" s="66">
        <v>4.8999999999999998E-3</v>
      </c>
      <c r="T30" s="66">
        <v>2.0000000000000001E-4</v>
      </c>
    </row>
    <row r="31" spans="1:20">
      <c r="A31" t="s">
        <v>347</v>
      </c>
      <c r="B31" t="s">
        <v>348</v>
      </c>
      <c r="C31" t="s">
        <v>99</v>
      </c>
      <c r="D31" t="s">
        <v>122</v>
      </c>
      <c r="E31" t="s">
        <v>349</v>
      </c>
      <c r="F31" t="s">
        <v>350</v>
      </c>
      <c r="G31" t="s">
        <v>336</v>
      </c>
      <c r="H31" t="s">
        <v>207</v>
      </c>
      <c r="I31" t="s">
        <v>351</v>
      </c>
      <c r="J31" s="65">
        <v>1.66</v>
      </c>
      <c r="K31" t="s">
        <v>101</v>
      </c>
      <c r="L31" s="66">
        <v>1.0500000000000001E-2</v>
      </c>
      <c r="M31" s="66">
        <v>1.9E-3</v>
      </c>
      <c r="N31" s="65">
        <v>30000</v>
      </c>
      <c r="O31" s="65">
        <v>101.78</v>
      </c>
      <c r="P31" s="65">
        <v>0</v>
      </c>
      <c r="Q31" s="65">
        <v>30.533999999999999</v>
      </c>
      <c r="R31" s="66">
        <v>1E-4</v>
      </c>
      <c r="S31" s="66">
        <v>2.8999999999999998E-3</v>
      </c>
      <c r="T31" s="66">
        <v>1E-4</v>
      </c>
    </row>
    <row r="32" spans="1:20">
      <c r="A32" t="s">
        <v>352</v>
      </c>
      <c r="B32" t="s">
        <v>353</v>
      </c>
      <c r="C32" t="s">
        <v>99</v>
      </c>
      <c r="D32" t="s">
        <v>122</v>
      </c>
      <c r="E32" t="s">
        <v>354</v>
      </c>
      <c r="F32" t="s">
        <v>355</v>
      </c>
      <c r="G32" t="s">
        <v>294</v>
      </c>
      <c r="H32" t="s">
        <v>207</v>
      </c>
      <c r="I32" t="s">
        <v>278</v>
      </c>
      <c r="J32" s="65">
        <v>1.73</v>
      </c>
      <c r="K32" t="s">
        <v>101</v>
      </c>
      <c r="L32" s="66">
        <v>2.8000000000000001E-2</v>
      </c>
      <c r="M32" s="66">
        <v>4.4000000000000003E-3</v>
      </c>
      <c r="N32" s="65">
        <v>4</v>
      </c>
      <c r="O32" s="65">
        <v>104.7</v>
      </c>
      <c r="P32" s="65">
        <v>0</v>
      </c>
      <c r="Q32" s="65">
        <v>4.1879999999999999E-3</v>
      </c>
      <c r="R32" s="66">
        <v>0</v>
      </c>
      <c r="S32" s="66">
        <v>0</v>
      </c>
      <c r="T32" s="66">
        <v>0</v>
      </c>
    </row>
    <row r="33" spans="1:20">
      <c r="A33" t="s">
        <v>356</v>
      </c>
      <c r="B33" t="s">
        <v>357</v>
      </c>
      <c r="C33" t="s">
        <v>99</v>
      </c>
      <c r="D33" t="s">
        <v>122</v>
      </c>
      <c r="E33" t="s">
        <v>358</v>
      </c>
      <c r="F33" t="s">
        <v>124</v>
      </c>
      <c r="G33" t="s">
        <v>299</v>
      </c>
      <c r="H33" t="s">
        <v>207</v>
      </c>
      <c r="I33" t="s">
        <v>316</v>
      </c>
      <c r="J33" s="65">
        <v>6.29</v>
      </c>
      <c r="K33" t="s">
        <v>101</v>
      </c>
      <c r="L33" s="66">
        <v>2.5000000000000001E-3</v>
      </c>
      <c r="M33" s="66">
        <v>1.38E-2</v>
      </c>
      <c r="N33" s="65">
        <v>695000</v>
      </c>
      <c r="O33" s="65">
        <v>93.2</v>
      </c>
      <c r="P33" s="65">
        <v>0</v>
      </c>
      <c r="Q33" s="65">
        <v>647.74</v>
      </c>
      <c r="R33" s="66">
        <v>1.4E-3</v>
      </c>
      <c r="S33" s="66">
        <v>6.1600000000000002E-2</v>
      </c>
      <c r="T33" s="66">
        <v>2.0999999999999999E-3</v>
      </c>
    </row>
    <row r="34" spans="1:20">
      <c r="A34" t="s">
        <v>359</v>
      </c>
      <c r="B34" t="s">
        <v>360</v>
      </c>
      <c r="C34" t="s">
        <v>99</v>
      </c>
      <c r="D34" t="s">
        <v>122</v>
      </c>
      <c r="E34" t="s">
        <v>361</v>
      </c>
      <c r="F34" t="s">
        <v>362</v>
      </c>
      <c r="G34" t="s">
        <v>363</v>
      </c>
      <c r="H34" t="s">
        <v>207</v>
      </c>
      <c r="I34" t="s">
        <v>364</v>
      </c>
      <c r="J34" s="65">
        <v>3.52</v>
      </c>
      <c r="K34" t="s">
        <v>101</v>
      </c>
      <c r="L34" s="66">
        <v>1.4999999999999999E-2</v>
      </c>
      <c r="M34" s="66">
        <v>5.3E-3</v>
      </c>
      <c r="N34" s="65">
        <v>1736000</v>
      </c>
      <c r="O34" s="65">
        <v>103.7</v>
      </c>
      <c r="P34" s="65">
        <v>0</v>
      </c>
      <c r="Q34" s="65">
        <v>1800.232</v>
      </c>
      <c r="R34" s="66">
        <v>1.04E-2</v>
      </c>
      <c r="S34" s="66">
        <v>0.17119999999999999</v>
      </c>
      <c r="T34" s="66">
        <v>5.7999999999999996E-3</v>
      </c>
    </row>
    <row r="35" spans="1:20">
      <c r="A35" t="s">
        <v>365</v>
      </c>
      <c r="B35" t="s">
        <v>366</v>
      </c>
      <c r="C35" t="s">
        <v>99</v>
      </c>
      <c r="D35" t="s">
        <v>122</v>
      </c>
      <c r="E35" t="s">
        <v>367</v>
      </c>
      <c r="F35" t="s">
        <v>368</v>
      </c>
      <c r="G35" t="s">
        <v>305</v>
      </c>
      <c r="H35" t="s">
        <v>149</v>
      </c>
      <c r="I35" t="s">
        <v>369</v>
      </c>
      <c r="J35" s="65">
        <v>4.8</v>
      </c>
      <c r="K35" t="s">
        <v>101</v>
      </c>
      <c r="L35" s="66">
        <v>0.04</v>
      </c>
      <c r="M35" s="66">
        <v>-2.0999999999999999E-3</v>
      </c>
      <c r="N35" s="65">
        <v>800000</v>
      </c>
      <c r="O35" s="65">
        <v>123.6</v>
      </c>
      <c r="P35" s="65">
        <v>0</v>
      </c>
      <c r="Q35" s="65">
        <v>988.8</v>
      </c>
      <c r="R35" s="66">
        <v>2.7000000000000001E-3</v>
      </c>
      <c r="S35" s="66">
        <v>9.4E-2</v>
      </c>
      <c r="T35" s="66">
        <v>3.2000000000000002E-3</v>
      </c>
    </row>
    <row r="36" spans="1:20">
      <c r="A36" t="s">
        <v>370</v>
      </c>
      <c r="B36" t="s">
        <v>371</v>
      </c>
      <c r="C36" t="s">
        <v>99</v>
      </c>
      <c r="D36" t="s">
        <v>122</v>
      </c>
      <c r="E36" t="s">
        <v>309</v>
      </c>
      <c r="F36" t="s">
        <v>310</v>
      </c>
      <c r="G36" t="s">
        <v>311</v>
      </c>
      <c r="H36" t="s">
        <v>207</v>
      </c>
      <c r="I36" t="s">
        <v>372</v>
      </c>
      <c r="J36" s="65">
        <v>3.01</v>
      </c>
      <c r="K36" t="s">
        <v>101</v>
      </c>
      <c r="L36" s="66">
        <v>4.8000000000000001E-2</v>
      </c>
      <c r="M36" s="66">
        <v>2.81E-2</v>
      </c>
      <c r="N36" s="65">
        <v>252662</v>
      </c>
      <c r="O36" s="65">
        <v>107.33</v>
      </c>
      <c r="P36" s="65">
        <v>0</v>
      </c>
      <c r="Q36" s="65">
        <v>271.18212460000001</v>
      </c>
      <c r="R36" s="66">
        <v>1E-4</v>
      </c>
      <c r="S36" s="66">
        <v>2.58E-2</v>
      </c>
      <c r="T36" s="66">
        <v>8.9999999999999998E-4</v>
      </c>
    </row>
    <row r="37" spans="1:20">
      <c r="A37" t="s">
        <v>373</v>
      </c>
      <c r="B37" t="s">
        <v>374</v>
      </c>
      <c r="C37" t="s">
        <v>99</v>
      </c>
      <c r="D37" t="s">
        <v>122</v>
      </c>
      <c r="E37" t="s">
        <v>375</v>
      </c>
      <c r="F37" t="s">
        <v>362</v>
      </c>
      <c r="G37" t="s">
        <v>222</v>
      </c>
      <c r="H37" t="s">
        <v>376</v>
      </c>
      <c r="I37" t="s">
        <v>377</v>
      </c>
      <c r="J37" s="65">
        <v>1.91</v>
      </c>
      <c r="K37" t="s">
        <v>101</v>
      </c>
      <c r="L37" s="66">
        <v>3.4000000000000002E-2</v>
      </c>
      <c r="M37" s="66">
        <v>3.1099999999999999E-2</v>
      </c>
      <c r="N37" s="65">
        <v>178000</v>
      </c>
      <c r="O37" s="65">
        <v>101.44</v>
      </c>
      <c r="P37" s="65">
        <v>0</v>
      </c>
      <c r="Q37" s="65">
        <v>180.56319999999999</v>
      </c>
      <c r="R37" s="66">
        <v>2.0999999999999999E-3</v>
      </c>
      <c r="S37" s="66">
        <v>1.72E-2</v>
      </c>
      <c r="T37" s="66">
        <v>5.9999999999999995E-4</v>
      </c>
    </row>
    <row r="38" spans="1:20">
      <c r="A38" s="67" t="s">
        <v>271</v>
      </c>
      <c r="B38" s="14"/>
      <c r="C38" s="14"/>
      <c r="D38" s="14"/>
      <c r="E38" s="14"/>
      <c r="J38" s="69">
        <v>1.82</v>
      </c>
      <c r="M38" s="68">
        <v>2.87E-2</v>
      </c>
      <c r="N38" s="69">
        <v>445925.55</v>
      </c>
      <c r="P38" s="69">
        <v>0</v>
      </c>
      <c r="Q38" s="69">
        <v>410.90302147900002</v>
      </c>
      <c r="S38" s="68">
        <v>3.9100000000000003E-2</v>
      </c>
      <c r="T38" s="68">
        <v>1.2999999999999999E-3</v>
      </c>
    </row>
    <row r="39" spans="1:20">
      <c r="A39" t="s">
        <v>378</v>
      </c>
      <c r="B39" t="s">
        <v>379</v>
      </c>
      <c r="C39" t="s">
        <v>99</v>
      </c>
      <c r="D39" t="s">
        <v>122</v>
      </c>
      <c r="E39" t="s">
        <v>380</v>
      </c>
      <c r="F39" t="s">
        <v>381</v>
      </c>
      <c r="G39" t="s">
        <v>336</v>
      </c>
      <c r="H39" t="s">
        <v>207</v>
      </c>
      <c r="I39" t="s">
        <v>382</v>
      </c>
      <c r="J39" s="65">
        <v>2.15</v>
      </c>
      <c r="K39" t="s">
        <v>101</v>
      </c>
      <c r="L39" s="66">
        <v>3.49E-2</v>
      </c>
      <c r="M39" s="66">
        <v>3.0599999999999999E-2</v>
      </c>
      <c r="N39" s="65">
        <v>61036.66</v>
      </c>
      <c r="O39" s="65">
        <v>94.77</v>
      </c>
      <c r="P39" s="65">
        <v>0</v>
      </c>
      <c r="Q39" s="65">
        <v>57.844442682</v>
      </c>
      <c r="R39" s="66">
        <v>0</v>
      </c>
      <c r="S39" s="66">
        <v>5.4999999999999997E-3</v>
      </c>
      <c r="T39" s="66">
        <v>2.0000000000000001E-4</v>
      </c>
    </row>
    <row r="40" spans="1:20">
      <c r="A40" t="s">
        <v>383</v>
      </c>
      <c r="B40" t="s">
        <v>384</v>
      </c>
      <c r="C40" t="s">
        <v>99</v>
      </c>
      <c r="D40" t="s">
        <v>122</v>
      </c>
      <c r="E40" t="s">
        <v>385</v>
      </c>
      <c r="F40" t="s">
        <v>310</v>
      </c>
      <c r="G40" t="s">
        <v>299</v>
      </c>
      <c r="H40" t="s">
        <v>207</v>
      </c>
      <c r="I40" t="s">
        <v>386</v>
      </c>
      <c r="J40" s="65">
        <v>1.76</v>
      </c>
      <c r="K40" t="s">
        <v>101</v>
      </c>
      <c r="L40" s="66">
        <v>5.2499999999999998E-2</v>
      </c>
      <c r="M40" s="66">
        <v>2.8400000000000002E-2</v>
      </c>
      <c r="N40" s="65">
        <v>384888.89</v>
      </c>
      <c r="O40" s="65">
        <v>91.73</v>
      </c>
      <c r="P40" s="65">
        <v>0</v>
      </c>
      <c r="Q40" s="65">
        <v>353.058578797</v>
      </c>
      <c r="R40" s="66">
        <v>4.0000000000000002E-4</v>
      </c>
      <c r="S40" s="66">
        <v>3.3599999999999998E-2</v>
      </c>
      <c r="T40" s="66">
        <v>1.1000000000000001E-3</v>
      </c>
    </row>
    <row r="41" spans="1:20">
      <c r="A41" s="67" t="s">
        <v>387</v>
      </c>
      <c r="B41" s="14"/>
      <c r="C41" s="14"/>
      <c r="D41" s="14"/>
      <c r="E41" s="14"/>
      <c r="J41" s="69">
        <v>0</v>
      </c>
      <c r="M41" s="68">
        <v>0</v>
      </c>
      <c r="N41" s="69">
        <v>0</v>
      </c>
      <c r="P41" s="69">
        <v>0</v>
      </c>
      <c r="Q41" s="69">
        <v>0</v>
      </c>
      <c r="S41" s="68">
        <v>0</v>
      </c>
      <c r="T41" s="68">
        <v>0</v>
      </c>
    </row>
    <row r="42" spans="1:20">
      <c r="A42" t="s">
        <v>222</v>
      </c>
      <c r="B42" t="s">
        <v>222</v>
      </c>
      <c r="C42" s="14"/>
      <c r="D42" s="14"/>
      <c r="E42" s="14"/>
      <c r="F42" t="s">
        <v>222</v>
      </c>
      <c r="G42" t="s">
        <v>222</v>
      </c>
      <c r="J42" s="65">
        <v>0</v>
      </c>
      <c r="K42" t="s">
        <v>222</v>
      </c>
      <c r="L42" s="66">
        <v>0</v>
      </c>
      <c r="M42" s="66">
        <v>0</v>
      </c>
      <c r="N42" s="65">
        <v>0</v>
      </c>
      <c r="O42" s="65">
        <v>0</v>
      </c>
      <c r="Q42" s="65">
        <v>0</v>
      </c>
      <c r="R42" s="66">
        <v>0</v>
      </c>
      <c r="S42" s="66">
        <v>0</v>
      </c>
      <c r="T42" s="66">
        <v>0</v>
      </c>
    </row>
    <row r="43" spans="1:20">
      <c r="A43" s="67" t="s">
        <v>227</v>
      </c>
      <c r="B43" s="14"/>
      <c r="C43" s="14"/>
      <c r="D43" s="14"/>
      <c r="E43" s="14"/>
      <c r="J43" s="69">
        <v>0</v>
      </c>
      <c r="M43" s="68">
        <v>0</v>
      </c>
      <c r="N43" s="69">
        <v>0</v>
      </c>
      <c r="P43" s="69">
        <v>0</v>
      </c>
      <c r="Q43" s="69">
        <v>0</v>
      </c>
      <c r="S43" s="68">
        <v>0</v>
      </c>
      <c r="T43" s="68">
        <v>0</v>
      </c>
    </row>
    <row r="44" spans="1:20">
      <c r="A44" s="67" t="s">
        <v>272</v>
      </c>
      <c r="B44" s="14"/>
      <c r="C44" s="14"/>
      <c r="D44" s="14"/>
      <c r="E44" s="14"/>
      <c r="J44" s="69">
        <v>0</v>
      </c>
      <c r="M44" s="68">
        <v>0</v>
      </c>
      <c r="N44" s="69">
        <v>0</v>
      </c>
      <c r="P44" s="69">
        <v>0</v>
      </c>
      <c r="Q44" s="69">
        <v>0</v>
      </c>
      <c r="S44" s="68">
        <v>0</v>
      </c>
      <c r="T44" s="68">
        <v>0</v>
      </c>
    </row>
    <row r="45" spans="1:20">
      <c r="A45" t="s">
        <v>222</v>
      </c>
      <c r="B45" t="s">
        <v>222</v>
      </c>
      <c r="C45" s="14"/>
      <c r="D45" s="14"/>
      <c r="E45" s="14"/>
      <c r="F45" t="s">
        <v>222</v>
      </c>
      <c r="G45" t="s">
        <v>222</v>
      </c>
      <c r="J45" s="65">
        <v>0</v>
      </c>
      <c r="K45" t="s">
        <v>222</v>
      </c>
      <c r="L45" s="66">
        <v>0</v>
      </c>
      <c r="M45" s="66">
        <v>0</v>
      </c>
      <c r="N45" s="65">
        <v>0</v>
      </c>
      <c r="O45" s="65">
        <v>0</v>
      </c>
      <c r="Q45" s="65">
        <v>0</v>
      </c>
      <c r="R45" s="66">
        <v>0</v>
      </c>
      <c r="S45" s="66">
        <v>0</v>
      </c>
      <c r="T45" s="66">
        <v>0</v>
      </c>
    </row>
    <row r="46" spans="1:20">
      <c r="A46" s="67" t="s">
        <v>273</v>
      </c>
      <c r="B46" s="14"/>
      <c r="C46" s="14"/>
      <c r="D46" s="14"/>
      <c r="E46" s="14"/>
      <c r="J46" s="69">
        <v>0</v>
      </c>
      <c r="M46" s="68">
        <v>0</v>
      </c>
      <c r="N46" s="69">
        <v>0</v>
      </c>
      <c r="P46" s="69">
        <v>0</v>
      </c>
      <c r="Q46" s="69">
        <v>0</v>
      </c>
      <c r="S46" s="68">
        <v>0</v>
      </c>
      <c r="T46" s="68">
        <v>0</v>
      </c>
    </row>
    <row r="47" spans="1:20">
      <c r="A47" t="s">
        <v>222</v>
      </c>
      <c r="B47" t="s">
        <v>222</v>
      </c>
      <c r="C47" s="14"/>
      <c r="D47" s="14"/>
      <c r="E47" s="14"/>
      <c r="F47" t="s">
        <v>222</v>
      </c>
      <c r="G47" t="s">
        <v>222</v>
      </c>
      <c r="J47" s="65">
        <v>0</v>
      </c>
      <c r="K47" t="s">
        <v>222</v>
      </c>
      <c r="L47" s="66">
        <v>0</v>
      </c>
      <c r="M47" s="66">
        <v>0</v>
      </c>
      <c r="N47" s="65">
        <v>0</v>
      </c>
      <c r="O47" s="65">
        <v>0</v>
      </c>
      <c r="Q47" s="65">
        <v>0</v>
      </c>
      <c r="R47" s="66">
        <v>0</v>
      </c>
      <c r="S47" s="66">
        <v>0</v>
      </c>
      <c r="T47" s="66">
        <v>0</v>
      </c>
    </row>
    <row r="48" spans="1:20">
      <c r="A48" s="83" t="s">
        <v>229</v>
      </c>
      <c r="B48" s="14"/>
      <c r="C48" s="14"/>
      <c r="D48" s="14"/>
      <c r="E48" s="14"/>
    </row>
    <row r="49" spans="1:5">
      <c r="A49" s="83" t="s">
        <v>266</v>
      </c>
      <c r="B49" s="14"/>
      <c r="C49" s="14"/>
      <c r="D49" s="14"/>
      <c r="E49" s="14"/>
    </row>
    <row r="50" spans="1:5">
      <c r="A50" s="83" t="s">
        <v>267</v>
      </c>
      <c r="B50" s="14"/>
      <c r="C50" s="14"/>
      <c r="D50" s="14"/>
      <c r="E50" s="14"/>
    </row>
    <row r="51" spans="1:5">
      <c r="A51" s="83" t="s">
        <v>268</v>
      </c>
      <c r="B51" s="14"/>
      <c r="C51" s="14"/>
      <c r="D51" s="14"/>
      <c r="E51" s="14"/>
    </row>
    <row r="52" spans="1:5">
      <c r="A52" s="83" t="s">
        <v>269</v>
      </c>
      <c r="B52" s="14"/>
      <c r="C52" s="14"/>
      <c r="D52" s="14"/>
      <c r="E52" s="14"/>
    </row>
    <row r="53" spans="1:5" hidden="1">
      <c r="B53" s="14"/>
      <c r="C53" s="14"/>
      <c r="D53" s="14"/>
      <c r="E53" s="14"/>
    </row>
    <row r="54" spans="1:5" hidden="1">
      <c r="B54" s="14"/>
      <c r="C54" s="14"/>
      <c r="D54" s="14"/>
      <c r="E54" s="14"/>
    </row>
    <row r="55" spans="1:5" hidden="1">
      <c r="B55" s="14"/>
      <c r="C55" s="14"/>
      <c r="D55" s="14"/>
      <c r="E55" s="14"/>
    </row>
    <row r="56" spans="1:5" hidden="1">
      <c r="B56" s="14"/>
      <c r="C56" s="14"/>
      <c r="D56" s="14"/>
      <c r="E56" s="14"/>
    </row>
    <row r="57" spans="1:5" hidden="1">
      <c r="B57" s="14"/>
      <c r="C57" s="14"/>
      <c r="D57" s="14"/>
      <c r="E57" s="14"/>
    </row>
    <row r="58" spans="1:5" hidden="1">
      <c r="B58" s="14"/>
      <c r="C58" s="14"/>
      <c r="D58" s="14"/>
      <c r="E58" s="14"/>
    </row>
    <row r="59" spans="1:5" hidden="1">
      <c r="B59" s="14"/>
      <c r="C59" s="14"/>
      <c r="D59" s="14"/>
      <c r="E59" s="14"/>
    </row>
    <row r="60" spans="1:5" hidden="1">
      <c r="B60" s="14"/>
      <c r="C60" s="14"/>
      <c r="D60" s="14"/>
      <c r="E60" s="14"/>
    </row>
    <row r="61" spans="1:5" hidden="1">
      <c r="B61" s="14"/>
      <c r="C61" s="14"/>
      <c r="D61" s="14"/>
      <c r="E61" s="14"/>
    </row>
    <row r="62" spans="1:5" hidden="1">
      <c r="B62" s="14"/>
      <c r="C62" s="14"/>
      <c r="D62" s="14"/>
      <c r="E62" s="14"/>
    </row>
    <row r="63" spans="1:5" hidden="1">
      <c r="B63" s="14"/>
      <c r="C63" s="14"/>
      <c r="D63" s="14"/>
      <c r="E63" s="14"/>
    </row>
    <row r="64" spans="1:5" hidden="1">
      <c r="B64" s="14"/>
      <c r="C64" s="14"/>
      <c r="D64" s="14"/>
      <c r="E64" s="14"/>
    </row>
    <row r="65" spans="2:5" hidden="1">
      <c r="B65" s="14"/>
      <c r="C65" s="14"/>
      <c r="D65" s="14"/>
      <c r="E65" s="14"/>
    </row>
    <row r="66" spans="2:5" hidden="1">
      <c r="B66" s="14"/>
      <c r="C66" s="14"/>
      <c r="D66" s="14"/>
      <c r="E66" s="14"/>
    </row>
    <row r="67" spans="2:5" hidden="1">
      <c r="B67" s="14"/>
      <c r="C67" s="14"/>
      <c r="D67" s="14"/>
      <c r="E67" s="14"/>
    </row>
    <row r="68" spans="2:5" hidden="1">
      <c r="B68" s="14"/>
      <c r="C68" s="14"/>
      <c r="D68" s="14"/>
      <c r="E68" s="14"/>
    </row>
    <row r="69" spans="2:5" hidden="1">
      <c r="B69" s="14"/>
      <c r="C69" s="14"/>
      <c r="D69" s="14"/>
      <c r="E69" s="14"/>
    </row>
    <row r="70" spans="2:5" hidden="1">
      <c r="B70" s="14"/>
      <c r="C70" s="14"/>
      <c r="D70" s="14"/>
      <c r="E70" s="14"/>
    </row>
    <row r="71" spans="2:5" hidden="1">
      <c r="B71" s="14"/>
      <c r="C71" s="14"/>
      <c r="D71" s="14"/>
      <c r="E71" s="14"/>
    </row>
    <row r="72" spans="2:5" hidden="1">
      <c r="B72" s="14"/>
      <c r="C72" s="14"/>
      <c r="D72" s="14"/>
      <c r="E72" s="14"/>
    </row>
    <row r="73" spans="2:5" hidden="1">
      <c r="B73" s="14"/>
      <c r="C73" s="14"/>
      <c r="D73" s="14"/>
      <c r="E73" s="14"/>
    </row>
    <row r="74" spans="2:5" hidden="1">
      <c r="B74" s="14"/>
      <c r="C74" s="14"/>
      <c r="D74" s="14"/>
      <c r="E74" s="14"/>
    </row>
    <row r="75" spans="2:5" hidden="1">
      <c r="B75" s="14"/>
      <c r="C75" s="14"/>
      <c r="D75" s="14"/>
      <c r="E75" s="14"/>
    </row>
    <row r="76" spans="2:5" hidden="1">
      <c r="B76" s="14"/>
      <c r="C76" s="14"/>
      <c r="D76" s="14"/>
      <c r="E76" s="14"/>
    </row>
    <row r="77" spans="2:5" hidden="1">
      <c r="B77" s="14"/>
      <c r="C77" s="14"/>
      <c r="D77" s="14"/>
      <c r="E77" s="14"/>
    </row>
    <row r="78" spans="2:5" hidden="1">
      <c r="B78" s="14"/>
      <c r="C78" s="14"/>
      <c r="D78" s="14"/>
      <c r="E78" s="14"/>
    </row>
    <row r="79" spans="2:5" hidden="1">
      <c r="B79" s="14"/>
      <c r="C79" s="14"/>
      <c r="D79" s="14"/>
      <c r="E79" s="14"/>
    </row>
    <row r="80" spans="2:5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  <row r="808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44.28515625" style="13" customWidth="1"/>
    <col min="2" max="2" width="14.285156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5.42578125" style="14" bestFit="1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97" t="s">
        <v>67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BI5" s="16"/>
    </row>
    <row r="6" spans="1:61" ht="26.25" customHeight="1">
      <c r="A6" s="97" t="s">
        <v>90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E6" s="16"/>
      <c r="BI6" s="16"/>
    </row>
    <row r="7" spans="1:61" s="16" customFormat="1" ht="20.25">
      <c r="A7" s="40" t="s">
        <v>47</v>
      </c>
      <c r="B7" s="41" t="s">
        <v>48</v>
      </c>
      <c r="C7" s="100" t="s">
        <v>69</v>
      </c>
      <c r="D7" s="100" t="s">
        <v>82</v>
      </c>
      <c r="E7" s="100" t="s">
        <v>49</v>
      </c>
      <c r="F7" s="100" t="s">
        <v>83</v>
      </c>
      <c r="G7" s="100" t="s">
        <v>52</v>
      </c>
      <c r="H7" s="91" t="s">
        <v>186</v>
      </c>
      <c r="I7" s="91" t="s">
        <v>187</v>
      </c>
      <c r="J7" s="91" t="s">
        <v>191</v>
      </c>
      <c r="K7" s="91" t="s">
        <v>55</v>
      </c>
      <c r="L7" s="91" t="s">
        <v>72</v>
      </c>
      <c r="M7" s="91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f>H11+H110</f>
        <v>7552267.0999999996</v>
      </c>
      <c r="I10" s="7"/>
      <c r="J10" s="63">
        <v>85.565740000000005</v>
      </c>
      <c r="K10" s="63">
        <v>99897.803831280136</v>
      </c>
      <c r="L10" s="7"/>
      <c r="M10" s="64">
        <v>1</v>
      </c>
      <c r="N10" s="64">
        <v>0.32300000000000001</v>
      </c>
      <c r="BE10" s="14"/>
      <c r="BF10" s="16"/>
      <c r="BG10" s="14"/>
      <c r="BI10" s="14"/>
    </row>
    <row r="11" spans="1:61">
      <c r="A11" s="67" t="s">
        <v>201</v>
      </c>
      <c r="D11" s="14"/>
      <c r="E11" s="14"/>
      <c r="F11" s="14"/>
      <c r="H11" s="69">
        <f>H12+H34+H66+H108</f>
        <v>7189998.0999999996</v>
      </c>
      <c r="J11" s="69">
        <v>79.304450000000003</v>
      </c>
      <c r="K11" s="69">
        <v>73199.645278825134</v>
      </c>
      <c r="M11" s="68">
        <v>0.73270000000000002</v>
      </c>
      <c r="N11" s="68">
        <v>0.23669999999999999</v>
      </c>
    </row>
    <row r="12" spans="1:61">
      <c r="A12" s="67" t="s">
        <v>388</v>
      </c>
      <c r="D12" s="14"/>
      <c r="E12" s="14"/>
      <c r="F12" s="14"/>
      <c r="H12" s="69">
        <v>902359.1</v>
      </c>
      <c r="J12" s="69">
        <v>50.262520000000002</v>
      </c>
      <c r="K12" s="69">
        <v>22456.898287</v>
      </c>
      <c r="M12" s="68">
        <v>0.2248</v>
      </c>
      <c r="N12" s="68">
        <v>7.2599999999999998E-2</v>
      </c>
    </row>
    <row r="13" spans="1:61">
      <c r="A13" t="s">
        <v>389</v>
      </c>
      <c r="B13" t="s">
        <v>390</v>
      </c>
      <c r="C13" t="s">
        <v>99</v>
      </c>
      <c r="D13" t="s">
        <v>122</v>
      </c>
      <c r="E13" t="s">
        <v>391</v>
      </c>
      <c r="F13" t="s">
        <v>392</v>
      </c>
      <c r="G13" t="s">
        <v>101</v>
      </c>
      <c r="H13" s="65">
        <v>16420</v>
      </c>
      <c r="I13" s="65">
        <v>2931</v>
      </c>
      <c r="J13" s="65">
        <v>0</v>
      </c>
      <c r="K13" s="65">
        <v>481.27019999999999</v>
      </c>
      <c r="L13" s="66">
        <v>1E-4</v>
      </c>
      <c r="M13" s="66">
        <v>4.7999999999999996E-3</v>
      </c>
      <c r="N13" s="66">
        <v>1.6000000000000001E-3</v>
      </c>
    </row>
    <row r="14" spans="1:61">
      <c r="A14" t="s">
        <v>393</v>
      </c>
      <c r="B14" t="s">
        <v>394</v>
      </c>
      <c r="C14" t="s">
        <v>99</v>
      </c>
      <c r="D14" t="s">
        <v>122</v>
      </c>
      <c r="E14" t="s">
        <v>395</v>
      </c>
      <c r="F14" t="s">
        <v>392</v>
      </c>
      <c r="G14" t="s">
        <v>101</v>
      </c>
      <c r="H14" s="65">
        <v>29930</v>
      </c>
      <c r="I14" s="65">
        <v>3373</v>
      </c>
      <c r="J14" s="65">
        <v>20.951000000000001</v>
      </c>
      <c r="K14" s="65">
        <v>1030.4899</v>
      </c>
      <c r="L14" s="66">
        <v>1E-4</v>
      </c>
      <c r="M14" s="66">
        <v>1.03E-2</v>
      </c>
      <c r="N14" s="66">
        <v>3.3E-3</v>
      </c>
    </row>
    <row r="15" spans="1:61">
      <c r="A15" t="s">
        <v>396</v>
      </c>
      <c r="B15" t="s">
        <v>397</v>
      </c>
      <c r="C15" t="s">
        <v>99</v>
      </c>
      <c r="D15" t="s">
        <v>122</v>
      </c>
      <c r="E15" t="s">
        <v>398</v>
      </c>
      <c r="F15" t="s">
        <v>350</v>
      </c>
      <c r="G15" t="s">
        <v>101</v>
      </c>
      <c r="H15" s="65">
        <v>790</v>
      </c>
      <c r="I15" s="65">
        <v>47270</v>
      </c>
      <c r="J15" s="65">
        <v>0</v>
      </c>
      <c r="K15" s="65">
        <v>373.43299999999999</v>
      </c>
      <c r="L15" s="66">
        <v>0</v>
      </c>
      <c r="M15" s="66">
        <v>3.7000000000000002E-3</v>
      </c>
      <c r="N15" s="66">
        <v>1.1999999999999999E-3</v>
      </c>
    </row>
    <row r="16" spans="1:61">
      <c r="A16" t="s">
        <v>399</v>
      </c>
      <c r="B16" t="s">
        <v>400</v>
      </c>
      <c r="C16" t="s">
        <v>99</v>
      </c>
      <c r="D16" t="s">
        <v>122</v>
      </c>
      <c r="E16" t="s">
        <v>401</v>
      </c>
      <c r="F16" t="s">
        <v>362</v>
      </c>
      <c r="G16" t="s">
        <v>101</v>
      </c>
      <c r="H16" s="65">
        <v>13997.1</v>
      </c>
      <c r="I16" s="65">
        <v>1937</v>
      </c>
      <c r="J16" s="65">
        <v>0</v>
      </c>
      <c r="K16" s="65">
        <v>271.12382700000001</v>
      </c>
      <c r="L16" s="66">
        <v>0</v>
      </c>
      <c r="M16" s="66">
        <v>2.7000000000000001E-3</v>
      </c>
      <c r="N16" s="66">
        <v>8.9999999999999998E-4</v>
      </c>
    </row>
    <row r="17" spans="1:14">
      <c r="A17" t="s">
        <v>402</v>
      </c>
      <c r="B17" t="s">
        <v>403</v>
      </c>
      <c r="C17" t="s">
        <v>99</v>
      </c>
      <c r="D17" t="s">
        <v>122</v>
      </c>
      <c r="E17" t="s">
        <v>404</v>
      </c>
      <c r="F17" t="s">
        <v>277</v>
      </c>
      <c r="G17" t="s">
        <v>101</v>
      </c>
      <c r="H17" s="65">
        <v>14340</v>
      </c>
      <c r="I17" s="65">
        <v>9313</v>
      </c>
      <c r="J17" s="65">
        <v>0</v>
      </c>
      <c r="K17" s="65">
        <v>1335.4842000000001</v>
      </c>
      <c r="L17" s="66">
        <v>1E-4</v>
      </c>
      <c r="M17" s="66">
        <v>1.34E-2</v>
      </c>
      <c r="N17" s="66">
        <v>4.3E-3</v>
      </c>
    </row>
    <row r="18" spans="1:14">
      <c r="A18" t="s">
        <v>405</v>
      </c>
      <c r="B18" t="s">
        <v>406</v>
      </c>
      <c r="C18" t="s">
        <v>99</v>
      </c>
      <c r="D18" t="s">
        <v>122</v>
      </c>
      <c r="E18" t="s">
        <v>298</v>
      </c>
      <c r="F18" t="s">
        <v>277</v>
      </c>
      <c r="G18" t="s">
        <v>101</v>
      </c>
      <c r="H18" s="65">
        <v>113020</v>
      </c>
      <c r="I18" s="65">
        <v>1389</v>
      </c>
      <c r="J18" s="65">
        <v>0</v>
      </c>
      <c r="K18" s="65">
        <v>1569.8478</v>
      </c>
      <c r="L18" s="66">
        <v>1E-4</v>
      </c>
      <c r="M18" s="66">
        <v>1.5699999999999999E-2</v>
      </c>
      <c r="N18" s="66">
        <v>5.1000000000000004E-3</v>
      </c>
    </row>
    <row r="19" spans="1:14">
      <c r="A19" t="s">
        <v>407</v>
      </c>
      <c r="B19" t="s">
        <v>408</v>
      </c>
      <c r="C19" t="s">
        <v>99</v>
      </c>
      <c r="D19" t="s">
        <v>122</v>
      </c>
      <c r="E19" t="s">
        <v>319</v>
      </c>
      <c r="F19" t="s">
        <v>277</v>
      </c>
      <c r="G19" t="s">
        <v>101</v>
      </c>
      <c r="H19" s="65">
        <v>97450</v>
      </c>
      <c r="I19" s="65">
        <v>2200</v>
      </c>
      <c r="J19" s="65">
        <v>0</v>
      </c>
      <c r="K19" s="65">
        <v>2143.9</v>
      </c>
      <c r="L19" s="66">
        <v>1E-4</v>
      </c>
      <c r="M19" s="66">
        <v>2.1499999999999998E-2</v>
      </c>
      <c r="N19" s="66">
        <v>6.8999999999999999E-3</v>
      </c>
    </row>
    <row r="20" spans="1:14">
      <c r="A20" t="s">
        <v>409</v>
      </c>
      <c r="B20" t="s">
        <v>410</v>
      </c>
      <c r="C20" t="s">
        <v>99</v>
      </c>
      <c r="D20" t="s">
        <v>122</v>
      </c>
      <c r="E20" t="s">
        <v>411</v>
      </c>
      <c r="F20" t="s">
        <v>277</v>
      </c>
      <c r="G20" t="s">
        <v>101</v>
      </c>
      <c r="H20" s="65">
        <v>16153</v>
      </c>
      <c r="I20" s="65">
        <v>8714</v>
      </c>
      <c r="J20" s="65">
        <v>0</v>
      </c>
      <c r="K20" s="65">
        <v>1407.57242</v>
      </c>
      <c r="L20" s="66">
        <v>1E-4</v>
      </c>
      <c r="M20" s="66">
        <v>1.41E-2</v>
      </c>
      <c r="N20" s="66">
        <v>4.5999999999999999E-3</v>
      </c>
    </row>
    <row r="21" spans="1:14">
      <c r="A21" t="s">
        <v>412</v>
      </c>
      <c r="B21" t="s">
        <v>413</v>
      </c>
      <c r="C21" t="s">
        <v>99</v>
      </c>
      <c r="D21" t="s">
        <v>122</v>
      </c>
      <c r="E21" t="s">
        <v>414</v>
      </c>
      <c r="F21" t="s">
        <v>277</v>
      </c>
      <c r="G21" t="s">
        <v>101</v>
      </c>
      <c r="H21" s="65">
        <v>84890</v>
      </c>
      <c r="I21" s="65">
        <v>2598</v>
      </c>
      <c r="J21" s="65">
        <v>0</v>
      </c>
      <c r="K21" s="65">
        <v>2205.4422</v>
      </c>
      <c r="L21" s="66">
        <v>1E-4</v>
      </c>
      <c r="M21" s="66">
        <v>2.2100000000000002E-2</v>
      </c>
      <c r="N21" s="66">
        <v>7.1000000000000004E-3</v>
      </c>
    </row>
    <row r="22" spans="1:14">
      <c r="A22" t="s">
        <v>415</v>
      </c>
      <c r="B22" t="s">
        <v>416</v>
      </c>
      <c r="C22" t="s">
        <v>99</v>
      </c>
      <c r="D22" t="s">
        <v>122</v>
      </c>
      <c r="E22" t="s">
        <v>344</v>
      </c>
      <c r="F22" t="s">
        <v>345</v>
      </c>
      <c r="G22" t="s">
        <v>101</v>
      </c>
      <c r="H22" s="65">
        <v>77170</v>
      </c>
      <c r="I22" s="65">
        <v>1957</v>
      </c>
      <c r="J22" s="65">
        <v>0</v>
      </c>
      <c r="K22" s="65">
        <v>1510.2168999999999</v>
      </c>
      <c r="L22" s="66">
        <v>1E-4</v>
      </c>
      <c r="M22" s="66">
        <v>1.5100000000000001E-2</v>
      </c>
      <c r="N22" s="66">
        <v>4.8999999999999998E-3</v>
      </c>
    </row>
    <row r="23" spans="1:14">
      <c r="A23" t="s">
        <v>417</v>
      </c>
      <c r="B23" t="s">
        <v>418</v>
      </c>
      <c r="C23" t="s">
        <v>99</v>
      </c>
      <c r="D23" t="s">
        <v>122</v>
      </c>
      <c r="E23" t="s">
        <v>419</v>
      </c>
      <c r="F23" t="s">
        <v>420</v>
      </c>
      <c r="G23" t="s">
        <v>101</v>
      </c>
      <c r="H23" s="65">
        <v>14800</v>
      </c>
      <c r="I23" s="65">
        <v>9307</v>
      </c>
      <c r="J23" s="65">
        <v>0</v>
      </c>
      <c r="K23" s="65">
        <v>1377.4359999999999</v>
      </c>
      <c r="L23" s="66">
        <v>1E-4</v>
      </c>
      <c r="M23" s="66">
        <v>1.38E-2</v>
      </c>
      <c r="N23" s="66">
        <v>4.4999999999999997E-3</v>
      </c>
    </row>
    <row r="24" spans="1:14">
      <c r="A24" t="s">
        <v>421</v>
      </c>
      <c r="B24" t="s">
        <v>422</v>
      </c>
      <c r="C24" t="s">
        <v>99</v>
      </c>
      <c r="D24" t="s">
        <v>122</v>
      </c>
      <c r="E24" t="s">
        <v>423</v>
      </c>
      <c r="F24" t="s">
        <v>420</v>
      </c>
      <c r="G24" t="s">
        <v>101</v>
      </c>
      <c r="H24" s="65">
        <v>700</v>
      </c>
      <c r="I24" s="65">
        <v>29300</v>
      </c>
      <c r="J24" s="65">
        <v>0</v>
      </c>
      <c r="K24" s="65">
        <v>205.1</v>
      </c>
      <c r="L24" s="66">
        <v>0</v>
      </c>
      <c r="M24" s="66">
        <v>2.0999999999999999E-3</v>
      </c>
      <c r="N24" s="66">
        <v>6.9999999999999999E-4</v>
      </c>
    </row>
    <row r="25" spans="1:14">
      <c r="A25" t="s">
        <v>424</v>
      </c>
      <c r="B25" t="s">
        <v>425</v>
      </c>
      <c r="C25" t="s">
        <v>99</v>
      </c>
      <c r="D25" t="s">
        <v>122</v>
      </c>
      <c r="E25" t="s">
        <v>426</v>
      </c>
      <c r="F25" t="s">
        <v>427</v>
      </c>
      <c r="G25" t="s">
        <v>101</v>
      </c>
      <c r="H25" s="65">
        <v>9350</v>
      </c>
      <c r="I25" s="65">
        <v>9000</v>
      </c>
      <c r="J25" s="65">
        <v>21.738620000000001</v>
      </c>
      <c r="K25" s="65">
        <v>863.23861999999997</v>
      </c>
      <c r="L25" s="66">
        <v>1E-4</v>
      </c>
      <c r="M25" s="66">
        <v>8.6E-3</v>
      </c>
      <c r="N25" s="66">
        <v>2.8E-3</v>
      </c>
    </row>
    <row r="26" spans="1:14">
      <c r="A26" t="s">
        <v>428</v>
      </c>
      <c r="B26" t="s">
        <v>429</v>
      </c>
      <c r="C26" t="s">
        <v>99</v>
      </c>
      <c r="D26" t="s">
        <v>122</v>
      </c>
      <c r="E26" t="s">
        <v>430</v>
      </c>
      <c r="F26" t="s">
        <v>431</v>
      </c>
      <c r="G26" t="s">
        <v>101</v>
      </c>
      <c r="H26" s="65">
        <v>123084</v>
      </c>
      <c r="I26" s="65">
        <v>2748</v>
      </c>
      <c r="J26" s="65">
        <v>0</v>
      </c>
      <c r="K26" s="65">
        <v>3382.3483200000001</v>
      </c>
      <c r="L26" s="66">
        <v>4.0000000000000002E-4</v>
      </c>
      <c r="M26" s="66">
        <v>3.39E-2</v>
      </c>
      <c r="N26" s="66">
        <v>1.09E-2</v>
      </c>
    </row>
    <row r="27" spans="1:14">
      <c r="A27" t="s">
        <v>432</v>
      </c>
      <c r="B27" t="s">
        <v>433</v>
      </c>
      <c r="C27" t="s">
        <v>99</v>
      </c>
      <c r="D27" t="s">
        <v>122</v>
      </c>
      <c r="E27" t="s">
        <v>434</v>
      </c>
      <c r="F27" t="s">
        <v>304</v>
      </c>
      <c r="G27" t="s">
        <v>101</v>
      </c>
      <c r="H27" s="65">
        <v>6900</v>
      </c>
      <c r="I27" s="65">
        <v>4292</v>
      </c>
      <c r="J27" s="65">
        <v>3.45</v>
      </c>
      <c r="K27" s="65">
        <v>299.59800000000001</v>
      </c>
      <c r="L27" s="66">
        <v>0</v>
      </c>
      <c r="M27" s="66">
        <v>3.0000000000000001E-3</v>
      </c>
      <c r="N27" s="66">
        <v>1E-3</v>
      </c>
    </row>
    <row r="28" spans="1:14">
      <c r="A28" t="s">
        <v>435</v>
      </c>
      <c r="B28" t="s">
        <v>436</v>
      </c>
      <c r="C28" t="s">
        <v>99</v>
      </c>
      <c r="D28" t="s">
        <v>122</v>
      </c>
      <c r="E28" t="s">
        <v>437</v>
      </c>
      <c r="F28" t="s">
        <v>304</v>
      </c>
      <c r="G28" t="s">
        <v>101</v>
      </c>
      <c r="H28" s="65">
        <v>61000</v>
      </c>
      <c r="I28" s="65">
        <v>821.2</v>
      </c>
      <c r="J28" s="65">
        <v>4.1228999999999996</v>
      </c>
      <c r="K28" s="65">
        <v>505.05489999999998</v>
      </c>
      <c r="L28" s="66">
        <v>1E-4</v>
      </c>
      <c r="M28" s="66">
        <v>5.1000000000000004E-3</v>
      </c>
      <c r="N28" s="66">
        <v>1.6000000000000001E-3</v>
      </c>
    </row>
    <row r="29" spans="1:14">
      <c r="A29" t="s">
        <v>438</v>
      </c>
      <c r="B29" t="s">
        <v>439</v>
      </c>
      <c r="C29" t="s">
        <v>99</v>
      </c>
      <c r="D29" t="s">
        <v>122</v>
      </c>
      <c r="E29" t="s">
        <v>440</v>
      </c>
      <c r="F29" t="s">
        <v>304</v>
      </c>
      <c r="G29" t="s">
        <v>101</v>
      </c>
      <c r="H29" s="65">
        <v>1730</v>
      </c>
      <c r="I29" s="65">
        <v>18630</v>
      </c>
      <c r="J29" s="65">
        <v>0</v>
      </c>
      <c r="K29" s="65">
        <v>322.29899999999998</v>
      </c>
      <c r="L29" s="66">
        <v>0</v>
      </c>
      <c r="M29" s="66">
        <v>3.2000000000000002E-3</v>
      </c>
      <c r="N29" s="66">
        <v>1E-3</v>
      </c>
    </row>
    <row r="30" spans="1:14">
      <c r="A30" t="s">
        <v>441</v>
      </c>
      <c r="B30" t="s">
        <v>442</v>
      </c>
      <c r="C30" t="s">
        <v>99</v>
      </c>
      <c r="D30" t="s">
        <v>122</v>
      </c>
      <c r="E30" t="s">
        <v>443</v>
      </c>
      <c r="F30" t="s">
        <v>304</v>
      </c>
      <c r="G30" t="s">
        <v>101</v>
      </c>
      <c r="H30" s="65">
        <v>3600</v>
      </c>
      <c r="I30" s="65">
        <v>20610</v>
      </c>
      <c r="J30" s="65">
        <v>0</v>
      </c>
      <c r="K30" s="65">
        <v>741.96</v>
      </c>
      <c r="L30" s="66">
        <v>0</v>
      </c>
      <c r="M30" s="66">
        <v>7.4000000000000003E-3</v>
      </c>
      <c r="N30" s="66">
        <v>2.3999999999999998E-3</v>
      </c>
    </row>
    <row r="31" spans="1:14">
      <c r="A31" t="s">
        <v>444</v>
      </c>
      <c r="B31" t="s">
        <v>445</v>
      </c>
      <c r="C31" t="s">
        <v>99</v>
      </c>
      <c r="D31" t="s">
        <v>122</v>
      </c>
      <c r="E31" t="s">
        <v>446</v>
      </c>
      <c r="F31" t="s">
        <v>124</v>
      </c>
      <c r="G31" t="s">
        <v>101</v>
      </c>
      <c r="H31" s="65">
        <v>2700</v>
      </c>
      <c r="I31" s="65">
        <v>26170</v>
      </c>
      <c r="J31" s="65">
        <v>0</v>
      </c>
      <c r="K31" s="65">
        <v>706.59</v>
      </c>
      <c r="L31" s="66">
        <v>0</v>
      </c>
      <c r="M31" s="66">
        <v>7.1000000000000004E-3</v>
      </c>
      <c r="N31" s="66">
        <v>2.3E-3</v>
      </c>
    </row>
    <row r="32" spans="1:14">
      <c r="A32" t="s">
        <v>447</v>
      </c>
      <c r="B32" t="s">
        <v>448</v>
      </c>
      <c r="C32" t="s">
        <v>99</v>
      </c>
      <c r="D32" t="s">
        <v>122</v>
      </c>
      <c r="E32" t="s">
        <v>449</v>
      </c>
      <c r="F32" t="s">
        <v>128</v>
      </c>
      <c r="G32" t="s">
        <v>101</v>
      </c>
      <c r="H32" s="65">
        <v>1335</v>
      </c>
      <c r="I32" s="65">
        <v>72200</v>
      </c>
      <c r="J32" s="65">
        <v>0</v>
      </c>
      <c r="K32" s="65">
        <v>963.87</v>
      </c>
      <c r="L32" s="66">
        <v>0</v>
      </c>
      <c r="M32" s="66">
        <v>9.5999999999999992E-3</v>
      </c>
      <c r="N32" s="66">
        <v>3.0999999999999999E-3</v>
      </c>
    </row>
    <row r="33" spans="1:14">
      <c r="A33" t="s">
        <v>450</v>
      </c>
      <c r="B33" t="s">
        <v>451</v>
      </c>
      <c r="C33" t="s">
        <v>99</v>
      </c>
      <c r="D33" t="s">
        <v>122</v>
      </c>
      <c r="E33" t="s">
        <v>452</v>
      </c>
      <c r="F33" t="s">
        <v>131</v>
      </c>
      <c r="G33" t="s">
        <v>101</v>
      </c>
      <c r="H33" s="65">
        <v>213000</v>
      </c>
      <c r="I33" s="65">
        <v>357.1</v>
      </c>
      <c r="J33" s="65">
        <v>0</v>
      </c>
      <c r="K33" s="65">
        <v>760.62300000000005</v>
      </c>
      <c r="L33" s="66">
        <v>1E-4</v>
      </c>
      <c r="M33" s="66">
        <v>7.6E-3</v>
      </c>
      <c r="N33" s="66">
        <v>2.5000000000000001E-3</v>
      </c>
    </row>
    <row r="34" spans="1:14">
      <c r="A34" s="67" t="s">
        <v>453</v>
      </c>
      <c r="D34" s="14"/>
      <c r="E34" s="14"/>
      <c r="F34" s="14"/>
      <c r="H34" s="69">
        <v>1739235</v>
      </c>
      <c r="J34" s="69">
        <v>29.041930000000001</v>
      </c>
      <c r="K34" s="69">
        <v>23032.13682</v>
      </c>
      <c r="M34" s="68">
        <v>0.2306</v>
      </c>
      <c r="N34" s="68">
        <v>7.4499999999999997E-2</v>
      </c>
    </row>
    <row r="35" spans="1:14">
      <c r="A35" t="s">
        <v>454</v>
      </c>
      <c r="B35" t="s">
        <v>455</v>
      </c>
      <c r="C35" t="s">
        <v>99</v>
      </c>
      <c r="D35" t="s">
        <v>122</v>
      </c>
      <c r="E35" t="s">
        <v>456</v>
      </c>
      <c r="F35" t="s">
        <v>100</v>
      </c>
      <c r="G35" t="s">
        <v>101</v>
      </c>
      <c r="H35" s="65">
        <v>3480</v>
      </c>
      <c r="I35" s="65">
        <v>38090</v>
      </c>
      <c r="J35" s="65">
        <v>0</v>
      </c>
      <c r="K35" s="65">
        <v>1325.5319999999999</v>
      </c>
      <c r="L35" s="66">
        <v>2.9999999999999997E-4</v>
      </c>
      <c r="M35" s="66">
        <v>1.3299999999999999E-2</v>
      </c>
      <c r="N35" s="66">
        <v>4.3E-3</v>
      </c>
    </row>
    <row r="36" spans="1:14">
      <c r="A36" t="s">
        <v>457</v>
      </c>
      <c r="B36" t="s">
        <v>458</v>
      </c>
      <c r="C36" t="s">
        <v>99</v>
      </c>
      <c r="D36" t="s">
        <v>122</v>
      </c>
      <c r="E36" t="s">
        <v>459</v>
      </c>
      <c r="F36" t="s">
        <v>460</v>
      </c>
      <c r="G36" t="s">
        <v>101</v>
      </c>
      <c r="H36" s="65">
        <v>801600</v>
      </c>
      <c r="I36" s="65">
        <v>114.1</v>
      </c>
      <c r="J36" s="65">
        <v>0</v>
      </c>
      <c r="K36" s="65">
        <v>914.62559999999996</v>
      </c>
      <c r="L36" s="66">
        <v>6.9999999999999999E-4</v>
      </c>
      <c r="M36" s="66">
        <v>9.1999999999999998E-3</v>
      </c>
      <c r="N36" s="66">
        <v>3.0000000000000001E-3</v>
      </c>
    </row>
    <row r="37" spans="1:14">
      <c r="A37" t="s">
        <v>461</v>
      </c>
      <c r="B37" t="s">
        <v>462</v>
      </c>
      <c r="C37" t="s">
        <v>99</v>
      </c>
      <c r="D37" t="s">
        <v>122</v>
      </c>
      <c r="E37" t="s">
        <v>463</v>
      </c>
      <c r="F37" t="s">
        <v>460</v>
      </c>
      <c r="G37" t="s">
        <v>101</v>
      </c>
      <c r="H37" s="65">
        <v>4319</v>
      </c>
      <c r="I37" s="65">
        <v>7114</v>
      </c>
      <c r="J37" s="65">
        <v>4.0490599999999999</v>
      </c>
      <c r="K37" s="65">
        <v>311.30272000000002</v>
      </c>
      <c r="L37" s="66">
        <v>2.9999999999999997E-4</v>
      </c>
      <c r="M37" s="66">
        <v>3.0999999999999999E-3</v>
      </c>
      <c r="N37" s="66">
        <v>1E-3</v>
      </c>
    </row>
    <row r="38" spans="1:14">
      <c r="A38" t="s">
        <v>464</v>
      </c>
      <c r="B38" t="s">
        <v>465</v>
      </c>
      <c r="C38" t="s">
        <v>99</v>
      </c>
      <c r="D38" t="s">
        <v>122</v>
      </c>
      <c r="E38" t="s">
        <v>466</v>
      </c>
      <c r="F38" t="s">
        <v>392</v>
      </c>
      <c r="G38" t="s">
        <v>101</v>
      </c>
      <c r="H38" s="65">
        <v>2000</v>
      </c>
      <c r="I38" s="65">
        <v>6930</v>
      </c>
      <c r="J38" s="65">
        <v>0</v>
      </c>
      <c r="K38" s="65">
        <v>138.6</v>
      </c>
      <c r="L38" s="66">
        <v>0</v>
      </c>
      <c r="M38" s="66">
        <v>1.4E-3</v>
      </c>
      <c r="N38" s="66">
        <v>4.0000000000000002E-4</v>
      </c>
    </row>
    <row r="39" spans="1:14">
      <c r="A39" t="s">
        <v>467</v>
      </c>
      <c r="B39" t="s">
        <v>468</v>
      </c>
      <c r="C39" t="s">
        <v>99</v>
      </c>
      <c r="D39" t="s">
        <v>122</v>
      </c>
      <c r="E39" t="s">
        <v>469</v>
      </c>
      <c r="F39" t="s">
        <v>362</v>
      </c>
      <c r="G39" t="s">
        <v>101</v>
      </c>
      <c r="H39" s="65">
        <v>3365</v>
      </c>
      <c r="I39" s="65">
        <v>1214</v>
      </c>
      <c r="J39" s="65">
        <v>0</v>
      </c>
      <c r="K39" s="65">
        <v>40.851100000000002</v>
      </c>
      <c r="L39" s="66">
        <v>0</v>
      </c>
      <c r="M39" s="66">
        <v>4.0000000000000002E-4</v>
      </c>
      <c r="N39" s="66">
        <v>1E-4</v>
      </c>
    </row>
    <row r="40" spans="1:14">
      <c r="A40" t="s">
        <v>470</v>
      </c>
      <c r="B40" t="s">
        <v>471</v>
      </c>
      <c r="C40" t="s">
        <v>99</v>
      </c>
      <c r="D40" t="s">
        <v>122</v>
      </c>
      <c r="E40" t="s">
        <v>472</v>
      </c>
      <c r="F40" t="s">
        <v>362</v>
      </c>
      <c r="G40" t="s">
        <v>101</v>
      </c>
      <c r="H40" s="65">
        <v>46117</v>
      </c>
      <c r="I40" s="65">
        <v>950</v>
      </c>
      <c r="J40" s="65">
        <v>0</v>
      </c>
      <c r="K40" s="65">
        <v>438.11149999999998</v>
      </c>
      <c r="L40" s="66">
        <v>2.0000000000000001E-4</v>
      </c>
      <c r="M40" s="66">
        <v>4.4000000000000003E-3</v>
      </c>
      <c r="N40" s="66">
        <v>1.4E-3</v>
      </c>
    </row>
    <row r="41" spans="1:14">
      <c r="A41" t="s">
        <v>473</v>
      </c>
      <c r="B41" t="s">
        <v>474</v>
      </c>
      <c r="C41" t="s">
        <v>99</v>
      </c>
      <c r="D41" t="s">
        <v>122</v>
      </c>
      <c r="E41" t="s">
        <v>475</v>
      </c>
      <c r="F41" t="s">
        <v>310</v>
      </c>
      <c r="G41" t="s">
        <v>101</v>
      </c>
      <c r="H41" s="65">
        <v>3920</v>
      </c>
      <c r="I41" s="65">
        <v>22720</v>
      </c>
      <c r="J41" s="65">
        <v>5.88</v>
      </c>
      <c r="K41" s="65">
        <v>896.50400000000002</v>
      </c>
      <c r="L41" s="66">
        <v>4.0000000000000002E-4</v>
      </c>
      <c r="M41" s="66">
        <v>8.9999999999999993E-3</v>
      </c>
      <c r="N41" s="66">
        <v>2.8999999999999998E-3</v>
      </c>
    </row>
    <row r="42" spans="1:14">
      <c r="A42" t="s">
        <v>476</v>
      </c>
      <c r="B42" t="s">
        <v>477</v>
      </c>
      <c r="C42" t="s">
        <v>99</v>
      </c>
      <c r="D42" t="s">
        <v>122</v>
      </c>
      <c r="E42" t="s">
        <v>478</v>
      </c>
      <c r="F42" t="s">
        <v>310</v>
      </c>
      <c r="G42" t="s">
        <v>101</v>
      </c>
      <c r="H42" s="65">
        <v>600</v>
      </c>
      <c r="I42" s="65">
        <v>16360</v>
      </c>
      <c r="J42" s="65">
        <v>0</v>
      </c>
      <c r="K42" s="65">
        <v>98.16</v>
      </c>
      <c r="L42" s="66">
        <v>0</v>
      </c>
      <c r="M42" s="66">
        <v>1E-3</v>
      </c>
      <c r="N42" s="66">
        <v>2.9999999999999997E-4</v>
      </c>
    </row>
    <row r="43" spans="1:14">
      <c r="A43" t="s">
        <v>479</v>
      </c>
      <c r="B43" t="s">
        <v>480</v>
      </c>
      <c r="C43" t="s">
        <v>99</v>
      </c>
      <c r="D43" t="s">
        <v>122</v>
      </c>
      <c r="E43" t="s">
        <v>481</v>
      </c>
      <c r="F43" t="s">
        <v>310</v>
      </c>
      <c r="G43" t="s">
        <v>101</v>
      </c>
      <c r="H43" s="65">
        <v>3220</v>
      </c>
      <c r="I43" s="65">
        <v>5855</v>
      </c>
      <c r="J43" s="65">
        <v>0</v>
      </c>
      <c r="K43" s="65">
        <v>188.53100000000001</v>
      </c>
      <c r="L43" s="66">
        <v>1E-4</v>
      </c>
      <c r="M43" s="66">
        <v>1.9E-3</v>
      </c>
      <c r="N43" s="66">
        <v>5.9999999999999995E-4</v>
      </c>
    </row>
    <row r="44" spans="1:14">
      <c r="A44" t="s">
        <v>482</v>
      </c>
      <c r="B44" t="s">
        <v>483</v>
      </c>
      <c r="C44" t="s">
        <v>99</v>
      </c>
      <c r="D44" t="s">
        <v>122</v>
      </c>
      <c r="E44" t="s">
        <v>484</v>
      </c>
      <c r="F44" t="s">
        <v>420</v>
      </c>
      <c r="G44" t="s">
        <v>101</v>
      </c>
      <c r="H44" s="65">
        <v>15730</v>
      </c>
      <c r="I44" s="65">
        <v>9625</v>
      </c>
      <c r="J44" s="65">
        <v>0</v>
      </c>
      <c r="K44" s="65">
        <v>1514.0125</v>
      </c>
      <c r="L44" s="66">
        <v>2.9999999999999997E-4</v>
      </c>
      <c r="M44" s="66">
        <v>1.52E-2</v>
      </c>
      <c r="N44" s="66">
        <v>4.8999999999999998E-3</v>
      </c>
    </row>
    <row r="45" spans="1:14">
      <c r="A45" t="s">
        <v>485</v>
      </c>
      <c r="B45" t="s">
        <v>486</v>
      </c>
      <c r="C45" t="s">
        <v>99</v>
      </c>
      <c r="D45" t="s">
        <v>122</v>
      </c>
      <c r="E45" t="s">
        <v>487</v>
      </c>
      <c r="F45" t="s">
        <v>488</v>
      </c>
      <c r="G45" t="s">
        <v>101</v>
      </c>
      <c r="H45" s="65">
        <v>155856</v>
      </c>
      <c r="I45" s="65">
        <v>257.5</v>
      </c>
      <c r="J45" s="65">
        <v>0</v>
      </c>
      <c r="K45" s="65">
        <v>401.32920000000001</v>
      </c>
      <c r="L45" s="66">
        <v>2.9999999999999997E-4</v>
      </c>
      <c r="M45" s="66">
        <v>4.0000000000000001E-3</v>
      </c>
      <c r="N45" s="66">
        <v>1.2999999999999999E-3</v>
      </c>
    </row>
    <row r="46" spans="1:14">
      <c r="A46" t="s">
        <v>489</v>
      </c>
      <c r="B46" t="s">
        <v>490</v>
      </c>
      <c r="C46" t="s">
        <v>99</v>
      </c>
      <c r="D46" t="s">
        <v>122</v>
      </c>
      <c r="E46" t="s">
        <v>367</v>
      </c>
      <c r="F46" t="s">
        <v>368</v>
      </c>
      <c r="G46" t="s">
        <v>101</v>
      </c>
      <c r="H46" s="65">
        <v>765</v>
      </c>
      <c r="I46" s="65">
        <v>36140</v>
      </c>
      <c r="J46" s="65">
        <v>0</v>
      </c>
      <c r="K46" s="65">
        <v>276.471</v>
      </c>
      <c r="L46" s="66">
        <v>0</v>
      </c>
      <c r="M46" s="66">
        <v>2.8E-3</v>
      </c>
      <c r="N46" s="66">
        <v>8.9999999999999998E-4</v>
      </c>
    </row>
    <row r="47" spans="1:14">
      <c r="A47" t="s">
        <v>491</v>
      </c>
      <c r="B47" t="s">
        <v>492</v>
      </c>
      <c r="C47" t="s">
        <v>99</v>
      </c>
      <c r="D47" t="s">
        <v>122</v>
      </c>
      <c r="E47" t="s">
        <v>493</v>
      </c>
      <c r="F47" t="s">
        <v>431</v>
      </c>
      <c r="G47" t="s">
        <v>101</v>
      </c>
      <c r="H47" s="65">
        <v>3900</v>
      </c>
      <c r="I47" s="65">
        <v>14440</v>
      </c>
      <c r="J47" s="65">
        <v>7.0937900000000003</v>
      </c>
      <c r="K47" s="65">
        <v>570.25378999999998</v>
      </c>
      <c r="L47" s="66">
        <v>2.0000000000000001E-4</v>
      </c>
      <c r="M47" s="66">
        <v>5.7000000000000002E-3</v>
      </c>
      <c r="N47" s="66">
        <v>1.8E-3</v>
      </c>
    </row>
    <row r="48" spans="1:14">
      <c r="A48" t="s">
        <v>494</v>
      </c>
      <c r="B48" t="s">
        <v>495</v>
      </c>
      <c r="C48" t="s">
        <v>99</v>
      </c>
      <c r="D48" t="s">
        <v>122</v>
      </c>
      <c r="E48" t="s">
        <v>496</v>
      </c>
      <c r="F48" t="s">
        <v>431</v>
      </c>
      <c r="G48" t="s">
        <v>101</v>
      </c>
      <c r="H48" s="65">
        <v>15079</v>
      </c>
      <c r="I48" s="65">
        <v>7124</v>
      </c>
      <c r="J48" s="65">
        <v>0</v>
      </c>
      <c r="K48" s="65">
        <v>1074.2279599999999</v>
      </c>
      <c r="L48" s="66">
        <v>6.9999999999999999E-4</v>
      </c>
      <c r="M48" s="66">
        <v>1.0800000000000001E-2</v>
      </c>
      <c r="N48" s="66">
        <v>3.5000000000000001E-3</v>
      </c>
    </row>
    <row r="49" spans="1:14">
      <c r="A49" t="s">
        <v>497</v>
      </c>
      <c r="B49" t="s">
        <v>498</v>
      </c>
      <c r="C49" t="s">
        <v>99</v>
      </c>
      <c r="D49" t="s">
        <v>122</v>
      </c>
      <c r="E49" t="s">
        <v>499</v>
      </c>
      <c r="F49" t="s">
        <v>431</v>
      </c>
      <c r="G49" t="s">
        <v>101</v>
      </c>
      <c r="H49" s="65">
        <v>97253</v>
      </c>
      <c r="I49" s="65">
        <v>1486</v>
      </c>
      <c r="J49" s="65">
        <v>0</v>
      </c>
      <c r="K49" s="65">
        <v>1445.17958</v>
      </c>
      <c r="L49" s="66">
        <v>5.9999999999999995E-4</v>
      </c>
      <c r="M49" s="66">
        <v>1.4500000000000001E-2</v>
      </c>
      <c r="N49" s="66">
        <v>4.7000000000000002E-3</v>
      </c>
    </row>
    <row r="50" spans="1:14">
      <c r="A50" t="s">
        <v>500</v>
      </c>
      <c r="B50" t="s">
        <v>501</v>
      </c>
      <c r="C50" t="s">
        <v>99</v>
      </c>
      <c r="D50" t="s">
        <v>122</v>
      </c>
      <c r="E50" t="s">
        <v>502</v>
      </c>
      <c r="F50" t="s">
        <v>431</v>
      </c>
      <c r="G50" t="s">
        <v>101</v>
      </c>
      <c r="H50" s="65">
        <v>2360</v>
      </c>
      <c r="I50" s="65">
        <v>35110</v>
      </c>
      <c r="J50" s="65">
        <v>0</v>
      </c>
      <c r="K50" s="65">
        <v>828.596</v>
      </c>
      <c r="L50" s="66">
        <v>2.9999999999999997E-4</v>
      </c>
      <c r="M50" s="66">
        <v>8.3000000000000001E-3</v>
      </c>
      <c r="N50" s="66">
        <v>2.7000000000000001E-3</v>
      </c>
    </row>
    <row r="51" spans="1:14">
      <c r="A51" t="s">
        <v>503</v>
      </c>
      <c r="B51" t="s">
        <v>504</v>
      </c>
      <c r="C51" t="s">
        <v>99</v>
      </c>
      <c r="D51" t="s">
        <v>122</v>
      </c>
      <c r="E51" t="s">
        <v>505</v>
      </c>
      <c r="F51" t="s">
        <v>506</v>
      </c>
      <c r="G51" t="s">
        <v>101</v>
      </c>
      <c r="H51" s="65">
        <v>54553</v>
      </c>
      <c r="I51" s="65">
        <v>1651</v>
      </c>
      <c r="J51" s="65">
        <v>3.82307</v>
      </c>
      <c r="K51" s="65">
        <v>904.49310000000003</v>
      </c>
      <c r="L51" s="66">
        <v>5.0000000000000001E-4</v>
      </c>
      <c r="M51" s="66">
        <v>9.1000000000000004E-3</v>
      </c>
      <c r="N51" s="66">
        <v>2.8999999999999998E-3</v>
      </c>
    </row>
    <row r="52" spans="1:14">
      <c r="A52" t="s">
        <v>507</v>
      </c>
      <c r="B52" t="s">
        <v>508</v>
      </c>
      <c r="C52" t="s">
        <v>99</v>
      </c>
      <c r="D52" t="s">
        <v>122</v>
      </c>
      <c r="E52" t="s">
        <v>509</v>
      </c>
      <c r="F52" t="s">
        <v>510</v>
      </c>
      <c r="G52" t="s">
        <v>101</v>
      </c>
      <c r="H52" s="65">
        <v>29600</v>
      </c>
      <c r="I52" s="65">
        <v>595.1</v>
      </c>
      <c r="J52" s="65">
        <v>0</v>
      </c>
      <c r="K52" s="65">
        <v>176.14959999999999</v>
      </c>
      <c r="L52" s="66">
        <v>2.0000000000000001E-4</v>
      </c>
      <c r="M52" s="66">
        <v>1.8E-3</v>
      </c>
      <c r="N52" s="66">
        <v>5.9999999999999995E-4</v>
      </c>
    </row>
    <row r="53" spans="1:14">
      <c r="A53" t="s">
        <v>511</v>
      </c>
      <c r="B53" t="s">
        <v>512</v>
      </c>
      <c r="C53" t="s">
        <v>99</v>
      </c>
      <c r="D53" t="s">
        <v>122</v>
      </c>
      <c r="E53" t="s">
        <v>513</v>
      </c>
      <c r="F53" t="s">
        <v>510</v>
      </c>
      <c r="G53" t="s">
        <v>101</v>
      </c>
      <c r="H53" s="65">
        <v>2500</v>
      </c>
      <c r="I53" s="65">
        <v>11670</v>
      </c>
      <c r="J53" s="65">
        <v>0</v>
      </c>
      <c r="K53" s="65">
        <v>291.75</v>
      </c>
      <c r="L53" s="66">
        <v>1E-4</v>
      </c>
      <c r="M53" s="66">
        <v>2.8999999999999998E-3</v>
      </c>
      <c r="N53" s="66">
        <v>8.9999999999999998E-4</v>
      </c>
    </row>
    <row r="54" spans="1:14">
      <c r="A54" t="s">
        <v>514</v>
      </c>
      <c r="B54" t="s">
        <v>515</v>
      </c>
      <c r="C54" t="s">
        <v>99</v>
      </c>
      <c r="D54" t="s">
        <v>122</v>
      </c>
      <c r="E54" t="s">
        <v>516</v>
      </c>
      <c r="F54" t="s">
        <v>510</v>
      </c>
      <c r="G54" t="s">
        <v>101</v>
      </c>
      <c r="H54" s="65">
        <v>31032</v>
      </c>
      <c r="I54" s="65">
        <v>4915</v>
      </c>
      <c r="J54" s="65">
        <v>0</v>
      </c>
      <c r="K54" s="65">
        <v>1525.2228</v>
      </c>
      <c r="L54" s="66">
        <v>4.0000000000000002E-4</v>
      </c>
      <c r="M54" s="66">
        <v>1.5299999999999999E-2</v>
      </c>
      <c r="N54" s="66">
        <v>4.8999999999999998E-3</v>
      </c>
    </row>
    <row r="55" spans="1:14">
      <c r="A55" t="s">
        <v>517</v>
      </c>
      <c r="B55" t="s">
        <v>518</v>
      </c>
      <c r="C55" t="s">
        <v>99</v>
      </c>
      <c r="D55" t="s">
        <v>122</v>
      </c>
      <c r="E55" t="s">
        <v>335</v>
      </c>
      <c r="F55" t="s">
        <v>304</v>
      </c>
      <c r="G55" t="s">
        <v>101</v>
      </c>
      <c r="H55" s="65">
        <v>3370</v>
      </c>
      <c r="I55" s="65">
        <v>36010</v>
      </c>
      <c r="J55" s="65">
        <v>0</v>
      </c>
      <c r="K55" s="65">
        <v>1213.537</v>
      </c>
      <c r="L55" s="66">
        <v>2.0000000000000001E-4</v>
      </c>
      <c r="M55" s="66">
        <v>1.21E-2</v>
      </c>
      <c r="N55" s="66">
        <v>3.8999999999999998E-3</v>
      </c>
    </row>
    <row r="56" spans="1:14">
      <c r="A56" t="s">
        <v>519</v>
      </c>
      <c r="B56" t="s">
        <v>520</v>
      </c>
      <c r="C56" t="s">
        <v>99</v>
      </c>
      <c r="D56" t="s">
        <v>122</v>
      </c>
      <c r="E56" t="s">
        <v>521</v>
      </c>
      <c r="F56" t="s">
        <v>304</v>
      </c>
      <c r="G56" t="s">
        <v>101</v>
      </c>
      <c r="H56" s="65">
        <v>3500</v>
      </c>
      <c r="I56" s="65">
        <v>9854</v>
      </c>
      <c r="J56" s="65">
        <v>0</v>
      </c>
      <c r="K56" s="65">
        <v>344.89</v>
      </c>
      <c r="L56" s="66">
        <v>1E-4</v>
      </c>
      <c r="M56" s="66">
        <v>3.5000000000000001E-3</v>
      </c>
      <c r="N56" s="66">
        <v>1.1000000000000001E-3</v>
      </c>
    </row>
    <row r="57" spans="1:14">
      <c r="A57" t="s">
        <v>522</v>
      </c>
      <c r="B57" t="s">
        <v>523</v>
      </c>
      <c r="C57" t="s">
        <v>99</v>
      </c>
      <c r="D57" t="s">
        <v>122</v>
      </c>
      <c r="E57" t="s">
        <v>524</v>
      </c>
      <c r="F57" t="s">
        <v>304</v>
      </c>
      <c r="G57" t="s">
        <v>101</v>
      </c>
      <c r="H57" s="65">
        <v>21753</v>
      </c>
      <c r="I57" s="65">
        <v>1545</v>
      </c>
      <c r="J57" s="65">
        <v>0</v>
      </c>
      <c r="K57" s="65">
        <v>336.08384999999998</v>
      </c>
      <c r="L57" s="66">
        <v>1E-4</v>
      </c>
      <c r="M57" s="66">
        <v>3.3999999999999998E-3</v>
      </c>
      <c r="N57" s="66">
        <v>1.1000000000000001E-3</v>
      </c>
    </row>
    <row r="58" spans="1:14">
      <c r="A58" t="s">
        <v>525</v>
      </c>
      <c r="B58" t="s">
        <v>526</v>
      </c>
      <c r="C58" t="s">
        <v>99</v>
      </c>
      <c r="D58" t="s">
        <v>122</v>
      </c>
      <c r="E58" t="s">
        <v>527</v>
      </c>
      <c r="F58" t="s">
        <v>124</v>
      </c>
      <c r="G58" t="s">
        <v>101</v>
      </c>
      <c r="H58" s="65">
        <v>10100</v>
      </c>
      <c r="I58" s="65">
        <v>7780</v>
      </c>
      <c r="J58" s="65">
        <v>0</v>
      </c>
      <c r="K58" s="65">
        <v>785.78</v>
      </c>
      <c r="L58" s="66">
        <v>5.0000000000000001E-4</v>
      </c>
      <c r="M58" s="66">
        <v>7.9000000000000008E-3</v>
      </c>
      <c r="N58" s="66">
        <v>2.5000000000000001E-3</v>
      </c>
    </row>
    <row r="59" spans="1:14">
      <c r="A59" t="s">
        <v>528</v>
      </c>
      <c r="B59" t="s">
        <v>529</v>
      </c>
      <c r="C59" t="s">
        <v>99</v>
      </c>
      <c r="D59" t="s">
        <v>122</v>
      </c>
      <c r="E59" t="s">
        <v>530</v>
      </c>
      <c r="F59" t="s">
        <v>124</v>
      </c>
      <c r="G59" t="s">
        <v>101</v>
      </c>
      <c r="H59" s="65">
        <v>5700</v>
      </c>
      <c r="I59" s="65">
        <v>21740</v>
      </c>
      <c r="J59" s="65">
        <v>0</v>
      </c>
      <c r="K59" s="65">
        <v>1239.18</v>
      </c>
      <c r="L59" s="66">
        <v>5.9999999999999995E-4</v>
      </c>
      <c r="M59" s="66">
        <v>1.24E-2</v>
      </c>
      <c r="N59" s="66">
        <v>4.0000000000000001E-3</v>
      </c>
    </row>
    <row r="60" spans="1:14">
      <c r="A60" t="s">
        <v>531</v>
      </c>
      <c r="B60" t="s">
        <v>532</v>
      </c>
      <c r="C60" t="s">
        <v>99</v>
      </c>
      <c r="D60" t="s">
        <v>122</v>
      </c>
      <c r="E60" t="s">
        <v>533</v>
      </c>
      <c r="F60" t="s">
        <v>124</v>
      </c>
      <c r="G60" t="s">
        <v>101</v>
      </c>
      <c r="H60" s="65">
        <v>270000</v>
      </c>
      <c r="I60" s="65">
        <v>626</v>
      </c>
      <c r="J60" s="65">
        <v>0</v>
      </c>
      <c r="K60" s="65">
        <v>1690.2</v>
      </c>
      <c r="L60" s="66">
        <v>2.9999999999999997E-4</v>
      </c>
      <c r="M60" s="66">
        <v>1.6899999999999998E-2</v>
      </c>
      <c r="N60" s="66">
        <v>5.4999999999999997E-3</v>
      </c>
    </row>
    <row r="61" spans="1:14">
      <c r="A61" t="s">
        <v>534</v>
      </c>
      <c r="B61" t="s">
        <v>535</v>
      </c>
      <c r="C61" t="s">
        <v>99</v>
      </c>
      <c r="D61" t="s">
        <v>122</v>
      </c>
      <c r="E61" t="s">
        <v>536</v>
      </c>
      <c r="F61" t="s">
        <v>124</v>
      </c>
      <c r="G61" t="s">
        <v>101</v>
      </c>
      <c r="H61" s="65">
        <v>102500</v>
      </c>
      <c r="I61" s="65">
        <v>1460</v>
      </c>
      <c r="J61" s="65">
        <v>0</v>
      </c>
      <c r="K61" s="65">
        <v>1496.5</v>
      </c>
      <c r="L61" s="66">
        <v>1.1000000000000001E-3</v>
      </c>
      <c r="M61" s="66">
        <v>1.4999999999999999E-2</v>
      </c>
      <c r="N61" s="66">
        <v>4.7999999999999996E-3</v>
      </c>
    </row>
    <row r="62" spans="1:14">
      <c r="A62" t="s">
        <v>537</v>
      </c>
      <c r="B62" t="s">
        <v>538</v>
      </c>
      <c r="C62" t="s">
        <v>99</v>
      </c>
      <c r="D62" t="s">
        <v>122</v>
      </c>
      <c r="E62" t="s">
        <v>539</v>
      </c>
      <c r="F62" t="s">
        <v>124</v>
      </c>
      <c r="G62" t="s">
        <v>101</v>
      </c>
      <c r="H62" s="65">
        <v>11450</v>
      </c>
      <c r="I62" s="65">
        <v>9152</v>
      </c>
      <c r="J62" s="65">
        <v>0</v>
      </c>
      <c r="K62" s="65">
        <v>1047.904</v>
      </c>
      <c r="L62" s="66">
        <v>4.0000000000000002E-4</v>
      </c>
      <c r="M62" s="66">
        <v>1.0500000000000001E-2</v>
      </c>
      <c r="N62" s="66">
        <v>3.3999999999999998E-3</v>
      </c>
    </row>
    <row r="63" spans="1:14">
      <c r="A63" t="s">
        <v>540</v>
      </c>
      <c r="B63" t="s">
        <v>541</v>
      </c>
      <c r="C63" t="s">
        <v>99</v>
      </c>
      <c r="D63" t="s">
        <v>122</v>
      </c>
      <c r="E63" t="s">
        <v>542</v>
      </c>
      <c r="F63" t="s">
        <v>355</v>
      </c>
      <c r="G63" t="s">
        <v>101</v>
      </c>
      <c r="H63" s="65">
        <v>910</v>
      </c>
      <c r="I63" s="65">
        <v>43520</v>
      </c>
      <c r="J63" s="65">
        <v>2.6960099999999998</v>
      </c>
      <c r="K63" s="65">
        <v>398.72800999999998</v>
      </c>
      <c r="L63" s="66">
        <v>1E-4</v>
      </c>
      <c r="M63" s="66">
        <v>4.0000000000000001E-3</v>
      </c>
      <c r="N63" s="66">
        <v>1.2999999999999999E-3</v>
      </c>
    </row>
    <row r="64" spans="1:14">
      <c r="A64" t="s">
        <v>543</v>
      </c>
      <c r="B64" t="s">
        <v>544</v>
      </c>
      <c r="C64" t="s">
        <v>99</v>
      </c>
      <c r="D64" t="s">
        <v>122</v>
      </c>
      <c r="E64" t="s">
        <v>545</v>
      </c>
      <c r="F64" t="s">
        <v>546</v>
      </c>
      <c r="G64" t="s">
        <v>101</v>
      </c>
      <c r="H64" s="65">
        <v>1100</v>
      </c>
      <c r="I64" s="65">
        <v>54810</v>
      </c>
      <c r="J64" s="65">
        <v>5.5</v>
      </c>
      <c r="K64" s="65">
        <v>608.41</v>
      </c>
      <c r="L64" s="66">
        <v>2.0000000000000001E-4</v>
      </c>
      <c r="M64" s="66">
        <v>6.1000000000000004E-3</v>
      </c>
      <c r="N64" s="66">
        <v>2E-3</v>
      </c>
    </row>
    <row r="65" spans="1:14">
      <c r="A65" t="s">
        <v>547</v>
      </c>
      <c r="B65" t="s">
        <v>548</v>
      </c>
      <c r="C65" t="s">
        <v>99</v>
      </c>
      <c r="D65" t="s">
        <v>122</v>
      </c>
      <c r="E65" t="s">
        <v>549</v>
      </c>
      <c r="F65" t="s">
        <v>131</v>
      </c>
      <c r="G65" t="s">
        <v>101</v>
      </c>
      <c r="H65" s="65">
        <v>31603</v>
      </c>
      <c r="I65" s="65">
        <v>1617</v>
      </c>
      <c r="J65" s="65">
        <v>0</v>
      </c>
      <c r="K65" s="65">
        <v>511.02051</v>
      </c>
      <c r="L65" s="66">
        <v>2.0000000000000001E-4</v>
      </c>
      <c r="M65" s="66">
        <v>5.1000000000000004E-3</v>
      </c>
      <c r="N65" s="66">
        <v>1.6999999999999999E-3</v>
      </c>
    </row>
    <row r="66" spans="1:14">
      <c r="A66" s="67" t="s">
        <v>550</v>
      </c>
      <c r="D66" s="14"/>
      <c r="E66" s="14"/>
      <c r="F66" s="14"/>
      <c r="H66" s="69">
        <f>SUM(H67:H107)</f>
        <v>4548404</v>
      </c>
      <c r="J66" s="69">
        <v>0</v>
      </c>
      <c r="K66" s="69">
        <v>27710.610171825138</v>
      </c>
      <c r="M66" s="68">
        <v>0.27739999999999998</v>
      </c>
      <c r="N66" s="68">
        <v>8.9599999999999999E-2</v>
      </c>
    </row>
    <row r="67" spans="1:14">
      <c r="A67" t="s">
        <v>551</v>
      </c>
      <c r="B67" t="s">
        <v>552</v>
      </c>
      <c r="C67" t="s">
        <v>99</v>
      </c>
      <c r="D67" t="s">
        <v>122</v>
      </c>
      <c r="E67" t="s">
        <v>553</v>
      </c>
      <c r="F67" t="s">
        <v>554</v>
      </c>
      <c r="G67" t="s">
        <v>101</v>
      </c>
      <c r="H67" s="65">
        <v>97700</v>
      </c>
      <c r="I67" s="65">
        <v>633.70000000000005</v>
      </c>
      <c r="J67" s="65">
        <v>0</v>
      </c>
      <c r="K67" s="65">
        <v>619.12490000000003</v>
      </c>
      <c r="L67" s="66">
        <v>1.4E-3</v>
      </c>
      <c r="M67" s="66">
        <v>6.1999999999999998E-3</v>
      </c>
      <c r="N67" s="66">
        <v>2E-3</v>
      </c>
    </row>
    <row r="68" spans="1:14">
      <c r="A68" t="s">
        <v>555</v>
      </c>
      <c r="B68" t="s">
        <v>556</v>
      </c>
      <c r="C68" t="s">
        <v>99</v>
      </c>
      <c r="D68" t="s">
        <v>122</v>
      </c>
      <c r="E68" t="s">
        <v>557</v>
      </c>
      <c r="F68" t="s">
        <v>554</v>
      </c>
      <c r="G68" t="s">
        <v>101</v>
      </c>
      <c r="H68" s="65">
        <v>59700</v>
      </c>
      <c r="I68" s="65">
        <v>2795</v>
      </c>
      <c r="J68" s="65">
        <v>0</v>
      </c>
      <c r="K68" s="65">
        <v>1668.615</v>
      </c>
      <c r="L68" s="66">
        <v>2.8E-3</v>
      </c>
      <c r="M68" s="66">
        <v>1.67E-2</v>
      </c>
      <c r="N68" s="66">
        <v>5.4000000000000003E-3</v>
      </c>
    </row>
    <row r="69" spans="1:14">
      <c r="A69" t="s">
        <v>558</v>
      </c>
      <c r="B69" t="s">
        <v>559</v>
      </c>
      <c r="C69" t="s">
        <v>99</v>
      </c>
      <c r="D69" t="s">
        <v>122</v>
      </c>
      <c r="E69" t="s">
        <v>560</v>
      </c>
      <c r="F69" t="s">
        <v>554</v>
      </c>
      <c r="G69" t="s">
        <v>101</v>
      </c>
      <c r="H69" s="65">
        <v>14500</v>
      </c>
      <c r="I69" s="65">
        <v>577.1</v>
      </c>
      <c r="J69" s="65">
        <v>0</v>
      </c>
      <c r="K69" s="65">
        <v>83.679500000000004</v>
      </c>
      <c r="L69" s="66">
        <v>2.9999999999999997E-4</v>
      </c>
      <c r="M69" s="66">
        <v>8.0000000000000004E-4</v>
      </c>
      <c r="N69" s="66">
        <v>2.9999999999999997E-4</v>
      </c>
    </row>
    <row r="70" spans="1:14">
      <c r="A70" t="s">
        <v>561</v>
      </c>
      <c r="B70" t="s">
        <v>562</v>
      </c>
      <c r="C70" t="s">
        <v>99</v>
      </c>
      <c r="D70" t="s">
        <v>122</v>
      </c>
      <c r="E70" t="s">
        <v>563</v>
      </c>
      <c r="F70" t="s">
        <v>362</v>
      </c>
      <c r="G70" t="s">
        <v>101</v>
      </c>
      <c r="H70" s="65">
        <v>22400</v>
      </c>
      <c r="I70" s="65">
        <v>5820</v>
      </c>
      <c r="J70" s="65">
        <v>0</v>
      </c>
      <c r="K70" s="65">
        <v>1303.68</v>
      </c>
      <c r="L70" s="66">
        <v>6.9999999999999999E-4</v>
      </c>
      <c r="M70" s="66">
        <v>1.3100000000000001E-2</v>
      </c>
      <c r="N70" s="66">
        <v>4.1999999999999997E-3</v>
      </c>
    </row>
    <row r="71" spans="1:14">
      <c r="A71" t="s">
        <v>564</v>
      </c>
      <c r="B71" t="s">
        <v>565</v>
      </c>
      <c r="C71" t="s">
        <v>99</v>
      </c>
      <c r="D71" t="s">
        <v>122</v>
      </c>
      <c r="E71" t="s">
        <v>361</v>
      </c>
      <c r="F71" t="s">
        <v>362</v>
      </c>
      <c r="G71" t="s">
        <v>101</v>
      </c>
      <c r="H71" s="65">
        <v>38258</v>
      </c>
      <c r="I71" s="65">
        <v>1834</v>
      </c>
      <c r="J71" s="65">
        <v>0</v>
      </c>
      <c r="K71" s="65">
        <v>701.65171999999995</v>
      </c>
      <c r="L71" s="66">
        <v>6.9999999999999999E-4</v>
      </c>
      <c r="M71" s="66">
        <v>7.0000000000000001E-3</v>
      </c>
      <c r="N71" s="66">
        <v>2.3E-3</v>
      </c>
    </row>
    <row r="72" spans="1:14">
      <c r="A72" t="s">
        <v>566</v>
      </c>
      <c r="B72" t="s">
        <v>567</v>
      </c>
      <c r="C72" t="s">
        <v>99</v>
      </c>
      <c r="D72" t="s">
        <v>122</v>
      </c>
      <c r="E72" t="s">
        <v>568</v>
      </c>
      <c r="F72" t="s">
        <v>569</v>
      </c>
      <c r="G72" t="s">
        <v>101</v>
      </c>
      <c r="H72" s="65">
        <v>65385</v>
      </c>
      <c r="I72" s="65">
        <v>1344</v>
      </c>
      <c r="J72" s="65">
        <v>0</v>
      </c>
      <c r="K72" s="65">
        <v>878.77440000000001</v>
      </c>
      <c r="L72" s="66">
        <v>7.4999999999999997E-3</v>
      </c>
      <c r="M72" s="66">
        <v>8.8000000000000005E-3</v>
      </c>
      <c r="N72" s="66">
        <v>2.8E-3</v>
      </c>
    </row>
    <row r="73" spans="1:14">
      <c r="A73" t="s">
        <v>570</v>
      </c>
      <c r="B73" t="s">
        <v>571</v>
      </c>
      <c r="C73" t="s">
        <v>99</v>
      </c>
      <c r="D73" t="s">
        <v>122</v>
      </c>
      <c r="E73" t="s">
        <v>572</v>
      </c>
      <c r="F73" t="s">
        <v>569</v>
      </c>
      <c r="G73" t="s">
        <v>101</v>
      </c>
      <c r="H73" s="65">
        <v>1025000</v>
      </c>
      <c r="I73" s="65">
        <v>132.69999999999999</v>
      </c>
      <c r="J73" s="65">
        <v>0</v>
      </c>
      <c r="K73" s="65">
        <v>1360.175</v>
      </c>
      <c r="L73" s="66">
        <v>2.93E-2</v>
      </c>
      <c r="M73" s="66">
        <v>1.3599999999999999E-2</v>
      </c>
      <c r="N73" s="66">
        <v>4.4000000000000003E-3</v>
      </c>
    </row>
    <row r="74" spans="1:14">
      <c r="A74" t="s">
        <v>573</v>
      </c>
      <c r="B74" t="s">
        <v>574</v>
      </c>
      <c r="C74" t="s">
        <v>99</v>
      </c>
      <c r="D74" t="s">
        <v>122</v>
      </c>
      <c r="E74" t="s">
        <v>575</v>
      </c>
      <c r="F74" t="s">
        <v>569</v>
      </c>
      <c r="G74" t="s">
        <v>101</v>
      </c>
      <c r="H74" s="65">
        <v>136109</v>
      </c>
      <c r="I74" s="65">
        <v>321.60000000000002</v>
      </c>
      <c r="J74" s="65">
        <v>0</v>
      </c>
      <c r="K74" s="65">
        <v>437.72654399999999</v>
      </c>
      <c r="L74" s="66">
        <v>1.1000000000000001E-3</v>
      </c>
      <c r="M74" s="66">
        <v>4.4000000000000003E-3</v>
      </c>
      <c r="N74" s="66">
        <v>1.4E-3</v>
      </c>
    </row>
    <row r="75" spans="1:14">
      <c r="A75" t="s">
        <v>576</v>
      </c>
      <c r="B75" t="s">
        <v>577</v>
      </c>
      <c r="C75" t="s">
        <v>99</v>
      </c>
      <c r="D75" t="s">
        <v>122</v>
      </c>
      <c r="E75" t="s">
        <v>578</v>
      </c>
      <c r="F75" t="s">
        <v>569</v>
      </c>
      <c r="G75" t="s">
        <v>101</v>
      </c>
      <c r="H75" s="65">
        <v>2000</v>
      </c>
      <c r="I75" s="65">
        <v>9116</v>
      </c>
      <c r="J75" s="65">
        <v>0</v>
      </c>
      <c r="K75" s="65">
        <v>182.32</v>
      </c>
      <c r="L75" s="66">
        <v>1E-3</v>
      </c>
      <c r="M75" s="66">
        <v>1.8E-3</v>
      </c>
      <c r="N75" s="66">
        <v>5.9999999999999995E-4</v>
      </c>
    </row>
    <row r="76" spans="1:14">
      <c r="A76" t="s">
        <v>579</v>
      </c>
      <c r="B76" t="s">
        <v>580</v>
      </c>
      <c r="C76" t="s">
        <v>99</v>
      </c>
      <c r="D76" t="s">
        <v>122</v>
      </c>
      <c r="E76" t="s">
        <v>581</v>
      </c>
      <c r="F76" t="s">
        <v>582</v>
      </c>
      <c r="G76" t="s">
        <v>101</v>
      </c>
      <c r="H76" s="65">
        <v>45000</v>
      </c>
      <c r="I76" s="65">
        <v>678.5</v>
      </c>
      <c r="J76" s="65">
        <v>0</v>
      </c>
      <c r="K76" s="65">
        <v>305.32499999999999</v>
      </c>
      <c r="L76" s="66">
        <v>6.4999999999999997E-3</v>
      </c>
      <c r="M76" s="66">
        <v>3.0999999999999999E-3</v>
      </c>
      <c r="N76" s="66">
        <v>1E-3</v>
      </c>
    </row>
    <row r="77" spans="1:14">
      <c r="A77" t="s">
        <v>583</v>
      </c>
      <c r="B77" t="s">
        <v>584</v>
      </c>
      <c r="C77" t="s">
        <v>99</v>
      </c>
      <c r="D77" t="s">
        <v>122</v>
      </c>
      <c r="E77" t="s">
        <v>585</v>
      </c>
      <c r="F77" t="s">
        <v>345</v>
      </c>
      <c r="G77" t="s">
        <v>101</v>
      </c>
      <c r="H77" s="65">
        <v>203532</v>
      </c>
      <c r="I77" s="65">
        <v>1002</v>
      </c>
      <c r="J77" s="65">
        <v>0</v>
      </c>
      <c r="K77" s="65">
        <v>2039.3906400000001</v>
      </c>
      <c r="L77" s="66">
        <v>2E-3</v>
      </c>
      <c r="M77" s="66">
        <v>2.0400000000000001E-2</v>
      </c>
      <c r="N77" s="66">
        <v>6.6E-3</v>
      </c>
    </row>
    <row r="78" spans="1:14">
      <c r="A78" t="s">
        <v>586</v>
      </c>
      <c r="B78" t="s">
        <v>587</v>
      </c>
      <c r="C78" t="s">
        <v>99</v>
      </c>
      <c r="D78" t="s">
        <v>122</v>
      </c>
      <c r="E78" t="s">
        <v>588</v>
      </c>
      <c r="F78" t="s">
        <v>345</v>
      </c>
      <c r="G78" t="s">
        <v>101</v>
      </c>
      <c r="H78" s="65">
        <v>57500</v>
      </c>
      <c r="I78" s="65">
        <v>996.1</v>
      </c>
      <c r="J78" s="65">
        <v>0</v>
      </c>
      <c r="K78" s="65">
        <v>572.75750000000005</v>
      </c>
      <c r="L78" s="66">
        <v>6.9999999999999999E-4</v>
      </c>
      <c r="M78" s="66">
        <v>5.7000000000000002E-3</v>
      </c>
      <c r="N78" s="66">
        <v>1.9E-3</v>
      </c>
    </row>
    <row r="79" spans="1:14">
      <c r="A79" t="s">
        <v>589</v>
      </c>
      <c r="B79" t="s">
        <v>590</v>
      </c>
      <c r="C79" t="s">
        <v>99</v>
      </c>
      <c r="D79" t="s">
        <v>122</v>
      </c>
      <c r="E79" t="s">
        <v>591</v>
      </c>
      <c r="F79" t="s">
        <v>488</v>
      </c>
      <c r="G79" t="s">
        <v>101</v>
      </c>
      <c r="H79" s="65">
        <v>55000</v>
      </c>
      <c r="I79" s="65">
        <v>1768</v>
      </c>
      <c r="J79" s="65">
        <v>0</v>
      </c>
      <c r="K79" s="65">
        <v>972.4</v>
      </c>
      <c r="L79" s="66">
        <v>2.0999999999999999E-3</v>
      </c>
      <c r="M79" s="66">
        <v>9.7000000000000003E-3</v>
      </c>
      <c r="N79" s="66">
        <v>3.0999999999999999E-3</v>
      </c>
    </row>
    <row r="80" spans="1:14">
      <c r="A80" t="s">
        <v>592</v>
      </c>
      <c r="B80" t="s">
        <v>593</v>
      </c>
      <c r="C80" t="s">
        <v>99</v>
      </c>
      <c r="D80" t="s">
        <v>122</v>
      </c>
      <c r="E80" t="s">
        <v>594</v>
      </c>
      <c r="F80" t="s">
        <v>431</v>
      </c>
      <c r="G80" t="s">
        <v>101</v>
      </c>
      <c r="H80" s="65">
        <v>70130</v>
      </c>
      <c r="I80" s="65">
        <v>1673</v>
      </c>
      <c r="J80" s="65">
        <v>0</v>
      </c>
      <c r="K80" s="65">
        <v>1173.2748999999999</v>
      </c>
      <c r="L80" s="66">
        <v>3.0000000000000001E-3</v>
      </c>
      <c r="M80" s="66">
        <v>1.17E-2</v>
      </c>
      <c r="N80" s="66">
        <v>3.8E-3</v>
      </c>
    </row>
    <row r="81" spans="1:14">
      <c r="A81" t="s">
        <v>595</v>
      </c>
      <c r="B81" t="s">
        <v>596</v>
      </c>
      <c r="C81" t="s">
        <v>99</v>
      </c>
      <c r="D81" t="s">
        <v>122</v>
      </c>
      <c r="E81" t="s">
        <v>597</v>
      </c>
      <c r="F81" t="s">
        <v>431</v>
      </c>
      <c r="G81" t="s">
        <v>101</v>
      </c>
      <c r="H81" s="65">
        <v>216578</v>
      </c>
      <c r="I81" s="65">
        <v>620</v>
      </c>
      <c r="J81" s="65">
        <v>0</v>
      </c>
      <c r="K81" s="65">
        <v>1342.7836</v>
      </c>
      <c r="L81" s="66">
        <v>1.4E-3</v>
      </c>
      <c r="M81" s="66">
        <v>1.34E-2</v>
      </c>
      <c r="N81" s="66">
        <v>4.3E-3</v>
      </c>
    </row>
    <row r="82" spans="1:14">
      <c r="A82" t="s">
        <v>598</v>
      </c>
      <c r="B82" t="s">
        <v>599</v>
      </c>
      <c r="C82" t="s">
        <v>99</v>
      </c>
      <c r="D82" t="s">
        <v>122</v>
      </c>
      <c r="E82" t="s">
        <v>600</v>
      </c>
      <c r="F82" t="s">
        <v>431</v>
      </c>
      <c r="G82" t="s">
        <v>101</v>
      </c>
      <c r="H82" s="65">
        <v>3100</v>
      </c>
      <c r="I82" s="65">
        <v>43280</v>
      </c>
      <c r="J82" s="65">
        <v>0</v>
      </c>
      <c r="K82" s="65">
        <v>1341.68</v>
      </c>
      <c r="L82" s="66">
        <v>2.5000000000000001E-3</v>
      </c>
      <c r="M82" s="66">
        <v>1.34E-2</v>
      </c>
      <c r="N82" s="66">
        <v>4.3E-3</v>
      </c>
    </row>
    <row r="83" spans="1:14">
      <c r="A83" t="s">
        <v>601</v>
      </c>
      <c r="B83" t="s">
        <v>602</v>
      </c>
      <c r="C83" t="s">
        <v>99</v>
      </c>
      <c r="D83" t="s">
        <v>122</v>
      </c>
      <c r="E83" t="s">
        <v>603</v>
      </c>
      <c r="F83" t="s">
        <v>431</v>
      </c>
      <c r="G83" t="s">
        <v>101</v>
      </c>
      <c r="H83" s="65">
        <v>20800</v>
      </c>
      <c r="I83" s="65">
        <v>6467</v>
      </c>
      <c r="J83" s="65">
        <v>0</v>
      </c>
      <c r="K83" s="65">
        <v>1345.136</v>
      </c>
      <c r="L83" s="66">
        <v>8.0000000000000004E-4</v>
      </c>
      <c r="M83" s="66">
        <v>1.35E-2</v>
      </c>
      <c r="N83" s="66">
        <v>4.3E-3</v>
      </c>
    </row>
    <row r="84" spans="1:14">
      <c r="A84" t="s">
        <v>604</v>
      </c>
      <c r="B84" t="s">
        <v>605</v>
      </c>
      <c r="C84" t="s">
        <v>99</v>
      </c>
      <c r="D84" t="s">
        <v>122</v>
      </c>
      <c r="E84" t="s">
        <v>606</v>
      </c>
      <c r="F84" t="s">
        <v>431</v>
      </c>
      <c r="G84" t="s">
        <v>101</v>
      </c>
      <c r="H84" s="65">
        <v>8087</v>
      </c>
      <c r="I84" s="65">
        <v>8333</v>
      </c>
      <c r="J84" s="65">
        <v>0</v>
      </c>
      <c r="K84" s="65">
        <v>673.88971000000004</v>
      </c>
      <c r="L84" s="66">
        <v>6.9999999999999999E-4</v>
      </c>
      <c r="M84" s="66">
        <v>6.7000000000000002E-3</v>
      </c>
      <c r="N84" s="66">
        <v>2.2000000000000001E-3</v>
      </c>
    </row>
    <row r="85" spans="1:14">
      <c r="A85" t="s">
        <v>607</v>
      </c>
      <c r="B85" t="s">
        <v>608</v>
      </c>
      <c r="C85" t="s">
        <v>99</v>
      </c>
      <c r="D85" t="s">
        <v>122</v>
      </c>
      <c r="E85" t="s">
        <v>609</v>
      </c>
      <c r="F85" t="s">
        <v>431</v>
      </c>
      <c r="G85" t="s">
        <v>101</v>
      </c>
      <c r="H85" s="65">
        <v>39577</v>
      </c>
      <c r="I85" s="65">
        <v>1540</v>
      </c>
      <c r="J85" s="65">
        <v>0</v>
      </c>
      <c r="K85" s="65">
        <v>609.48580000000004</v>
      </c>
      <c r="L85" s="66">
        <v>1.9E-3</v>
      </c>
      <c r="M85" s="66">
        <v>6.1000000000000004E-3</v>
      </c>
      <c r="N85" s="66">
        <v>2E-3</v>
      </c>
    </row>
    <row r="86" spans="1:14">
      <c r="A86" t="s">
        <v>610</v>
      </c>
      <c r="B86" t="s">
        <v>611</v>
      </c>
      <c r="C86" t="s">
        <v>99</v>
      </c>
      <c r="D86" t="s">
        <v>122</v>
      </c>
      <c r="E86" t="s">
        <v>612</v>
      </c>
      <c r="F86" t="s">
        <v>304</v>
      </c>
      <c r="G86" t="s">
        <v>101</v>
      </c>
      <c r="H86" s="65">
        <v>1500</v>
      </c>
      <c r="I86" s="65">
        <v>30820</v>
      </c>
      <c r="J86" s="65">
        <v>0</v>
      </c>
      <c r="K86" s="65">
        <v>462.3</v>
      </c>
      <c r="L86" s="66">
        <v>2.0000000000000001E-4</v>
      </c>
      <c r="M86" s="66">
        <v>4.5999999999999999E-3</v>
      </c>
      <c r="N86" s="66">
        <v>1.5E-3</v>
      </c>
    </row>
    <row r="87" spans="1:14">
      <c r="A87" t="s">
        <v>613</v>
      </c>
      <c r="B87" t="s">
        <v>614</v>
      </c>
      <c r="C87" t="s">
        <v>99</v>
      </c>
      <c r="D87" t="s">
        <v>122</v>
      </c>
      <c r="E87" t="s">
        <v>303</v>
      </c>
      <c r="F87" t="s">
        <v>304</v>
      </c>
      <c r="G87" t="s">
        <v>101</v>
      </c>
      <c r="H87" s="65">
        <v>51391</v>
      </c>
      <c r="I87" s="65">
        <v>448.6</v>
      </c>
      <c r="J87" s="65">
        <v>0</v>
      </c>
      <c r="K87" s="65">
        <v>230.54002600000001</v>
      </c>
      <c r="L87" s="66">
        <v>4.0000000000000002E-4</v>
      </c>
      <c r="M87" s="66">
        <v>2.3E-3</v>
      </c>
      <c r="N87" s="66">
        <v>6.9999999999999999E-4</v>
      </c>
    </row>
    <row r="88" spans="1:14">
      <c r="A88" t="s">
        <v>615</v>
      </c>
      <c r="B88" t="s">
        <v>616</v>
      </c>
      <c r="C88" t="s">
        <v>99</v>
      </c>
      <c r="D88" t="s">
        <v>122</v>
      </c>
      <c r="E88" t="s">
        <v>617</v>
      </c>
      <c r="F88" t="s">
        <v>618</v>
      </c>
      <c r="G88" t="s">
        <v>101</v>
      </c>
      <c r="H88" s="65">
        <v>104000</v>
      </c>
      <c r="I88" s="65">
        <v>235.7</v>
      </c>
      <c r="J88" s="65">
        <v>0</v>
      </c>
      <c r="K88" s="65">
        <v>245.12799999999999</v>
      </c>
      <c r="L88" s="66">
        <v>8.9999999999999998E-4</v>
      </c>
      <c r="M88" s="66">
        <v>2.5000000000000001E-3</v>
      </c>
      <c r="N88" s="66">
        <v>8.0000000000000004E-4</v>
      </c>
    </row>
    <row r="89" spans="1:14">
      <c r="A89" t="s">
        <v>619</v>
      </c>
      <c r="B89" t="s">
        <v>620</v>
      </c>
      <c r="C89" t="s">
        <v>99</v>
      </c>
      <c r="D89" t="s">
        <v>122</v>
      </c>
      <c r="E89" t="s">
        <v>621</v>
      </c>
      <c r="F89" t="s">
        <v>618</v>
      </c>
      <c r="G89" t="s">
        <v>101</v>
      </c>
      <c r="H89" s="65">
        <v>1450000</v>
      </c>
      <c r="I89" s="65">
        <v>64</v>
      </c>
      <c r="J89" s="65">
        <v>0</v>
      </c>
      <c r="K89" s="65">
        <v>928</v>
      </c>
      <c r="L89" s="66">
        <v>4.3E-3</v>
      </c>
      <c r="M89" s="66">
        <v>9.2999999999999992E-3</v>
      </c>
      <c r="N89" s="66">
        <v>3.0000000000000001E-3</v>
      </c>
    </row>
    <row r="90" spans="1:14">
      <c r="A90" t="s">
        <v>622</v>
      </c>
      <c r="B90" t="s">
        <v>623</v>
      </c>
      <c r="C90" t="s">
        <v>99</v>
      </c>
      <c r="D90" t="s">
        <v>122</v>
      </c>
      <c r="E90" t="s">
        <v>624</v>
      </c>
      <c r="F90" t="s">
        <v>625</v>
      </c>
      <c r="G90" t="s">
        <v>101</v>
      </c>
      <c r="H90" s="65">
        <v>94041</v>
      </c>
      <c r="I90" s="65">
        <v>390.5</v>
      </c>
      <c r="J90" s="65">
        <v>0</v>
      </c>
      <c r="K90" s="65">
        <v>367.23010499999998</v>
      </c>
      <c r="L90" s="66">
        <v>1.8E-3</v>
      </c>
      <c r="M90" s="66">
        <v>3.7000000000000002E-3</v>
      </c>
      <c r="N90" s="66">
        <v>1.1999999999999999E-3</v>
      </c>
    </row>
    <row r="91" spans="1:14">
      <c r="A91" t="s">
        <v>626</v>
      </c>
      <c r="B91" t="s">
        <v>627</v>
      </c>
      <c r="C91" t="s">
        <v>99</v>
      </c>
      <c r="D91" t="s">
        <v>122</v>
      </c>
      <c r="E91" t="s">
        <v>628</v>
      </c>
      <c r="F91" t="s">
        <v>625</v>
      </c>
      <c r="G91" t="s">
        <v>101</v>
      </c>
      <c r="H91" s="65">
        <v>15131</v>
      </c>
      <c r="I91" s="65">
        <v>2527</v>
      </c>
      <c r="J91" s="65">
        <v>0</v>
      </c>
      <c r="K91" s="65">
        <v>382.36036999999999</v>
      </c>
      <c r="L91" s="66">
        <v>1.9E-3</v>
      </c>
      <c r="M91" s="66">
        <v>3.8E-3</v>
      </c>
      <c r="N91" s="66">
        <v>1.1999999999999999E-3</v>
      </c>
    </row>
    <row r="92" spans="1:14">
      <c r="A92" t="s">
        <v>629</v>
      </c>
      <c r="B92" t="s">
        <v>630</v>
      </c>
      <c r="C92" t="s">
        <v>99</v>
      </c>
      <c r="D92" t="s">
        <v>122</v>
      </c>
      <c r="E92" t="s">
        <v>631</v>
      </c>
      <c r="F92" t="s">
        <v>355</v>
      </c>
      <c r="G92" t="s">
        <v>101</v>
      </c>
      <c r="H92" s="65">
        <v>44841</v>
      </c>
      <c r="I92" s="65">
        <v>816.6</v>
      </c>
      <c r="J92" s="65">
        <v>0</v>
      </c>
      <c r="K92" s="65">
        <v>366.171606</v>
      </c>
      <c r="L92" s="66">
        <v>5.1999999999999998E-3</v>
      </c>
      <c r="M92" s="66">
        <v>3.7000000000000002E-3</v>
      </c>
      <c r="N92" s="66">
        <v>1.1999999999999999E-3</v>
      </c>
    </row>
    <row r="93" spans="1:14">
      <c r="A93" t="s">
        <v>632</v>
      </c>
      <c r="B93" t="s">
        <v>633</v>
      </c>
      <c r="C93" t="s">
        <v>99</v>
      </c>
      <c r="D93" t="s">
        <v>122</v>
      </c>
      <c r="E93" t="s">
        <v>634</v>
      </c>
      <c r="F93" t="s">
        <v>355</v>
      </c>
      <c r="G93" t="s">
        <v>101</v>
      </c>
      <c r="H93" s="65">
        <v>23563</v>
      </c>
      <c r="I93" s="65">
        <v>2387</v>
      </c>
      <c r="J93" s="65">
        <v>0</v>
      </c>
      <c r="K93" s="65">
        <v>562.44880999999998</v>
      </c>
      <c r="L93" s="66">
        <v>5.0000000000000001E-4</v>
      </c>
      <c r="M93" s="66">
        <v>5.5999999999999999E-3</v>
      </c>
      <c r="N93" s="66">
        <v>1.8E-3</v>
      </c>
    </row>
    <row r="94" spans="1:14" s="73" customFormat="1">
      <c r="A94" s="70" t="s">
        <v>635</v>
      </c>
      <c r="B94" s="70">
        <v>11035060</v>
      </c>
      <c r="C94" s="70" t="s">
        <v>99</v>
      </c>
      <c r="D94" s="70" t="s">
        <v>122</v>
      </c>
      <c r="E94" s="70" t="s">
        <v>636</v>
      </c>
      <c r="F94" s="70" t="s">
        <v>546</v>
      </c>
      <c r="G94" s="70" t="s">
        <v>101</v>
      </c>
      <c r="H94" s="71">
        <v>37000</v>
      </c>
      <c r="I94" s="71">
        <f>K94*1000/H94*100</f>
        <v>3170.4918032787027</v>
      </c>
      <c r="J94" s="71">
        <v>0</v>
      </c>
      <c r="K94" s="71">
        <f>1173081.96721312/1000</f>
        <v>1173.0819672131202</v>
      </c>
      <c r="L94" s="72">
        <v>2.2000000000000001E-3</v>
      </c>
      <c r="M94" s="72">
        <v>1.2699999999999999E-2</v>
      </c>
      <c r="N94" s="72">
        <v>4.1000000000000003E-3</v>
      </c>
    </row>
    <row r="95" spans="1:14" s="73" customFormat="1">
      <c r="A95" s="70" t="s">
        <v>635</v>
      </c>
      <c r="B95" s="70">
        <v>1103506</v>
      </c>
      <c r="C95" s="70" t="s">
        <v>99</v>
      </c>
      <c r="D95" s="70" t="s">
        <v>122</v>
      </c>
      <c r="E95" s="70" t="s">
        <v>636</v>
      </c>
      <c r="F95" s="70" t="s">
        <v>546</v>
      </c>
      <c r="G95" s="70" t="s">
        <v>101</v>
      </c>
      <c r="H95" s="71">
        <v>359</v>
      </c>
      <c r="I95" s="71">
        <f>K95*1000/H95*100</f>
        <v>3390</v>
      </c>
      <c r="J95" s="71">
        <v>0</v>
      </c>
      <c r="K95" s="71">
        <f>12170.1/1000</f>
        <v>12.1701</v>
      </c>
      <c r="L95" s="72">
        <v>0</v>
      </c>
      <c r="M95" s="72">
        <v>-8.0000000000000004E-4</v>
      </c>
      <c r="N95" s="72">
        <v>-2.9999999999999997E-4</v>
      </c>
    </row>
    <row r="96" spans="1:14" s="73" customFormat="1">
      <c r="A96" s="70" t="s">
        <v>637</v>
      </c>
      <c r="B96" s="70" t="s">
        <v>638</v>
      </c>
      <c r="C96" s="70" t="s">
        <v>99</v>
      </c>
      <c r="D96" s="70" t="s">
        <v>122</v>
      </c>
      <c r="E96" s="70" t="s">
        <v>639</v>
      </c>
      <c r="F96" s="70" t="s">
        <v>546</v>
      </c>
      <c r="G96" s="70" t="s">
        <v>101</v>
      </c>
      <c r="H96" s="71">
        <v>32089</v>
      </c>
      <c r="I96" s="71">
        <v>392.2</v>
      </c>
      <c r="J96" s="71">
        <v>0</v>
      </c>
      <c r="K96" s="71">
        <v>125.853058</v>
      </c>
      <c r="L96" s="72">
        <v>4.0000000000000002E-4</v>
      </c>
      <c r="M96" s="72">
        <v>1.2999999999999999E-3</v>
      </c>
      <c r="N96" s="72">
        <v>4.0000000000000002E-4</v>
      </c>
    </row>
    <row r="97" spans="1:14" s="73" customFormat="1">
      <c r="A97" s="70" t="s">
        <v>640</v>
      </c>
      <c r="B97" s="70">
        <v>11383790</v>
      </c>
      <c r="C97" s="70" t="s">
        <v>99</v>
      </c>
      <c r="D97" s="70" t="s">
        <v>122</v>
      </c>
      <c r="E97" s="70" t="s">
        <v>641</v>
      </c>
      <c r="F97" s="70" t="s">
        <v>546</v>
      </c>
      <c r="G97" s="70" t="s">
        <v>101</v>
      </c>
      <c r="H97" s="71">
        <v>35000</v>
      </c>
      <c r="I97" s="71">
        <f>K97*1000/H97*100</f>
        <v>2160.9289617486338</v>
      </c>
      <c r="J97" s="71">
        <v>0</v>
      </c>
      <c r="K97" s="71">
        <f>756325.136612022/1000</f>
        <v>756.32513661202199</v>
      </c>
      <c r="L97" s="72">
        <v>4.1999999999999997E-3</v>
      </c>
      <c r="M97" s="72">
        <v>9.7000000000000003E-3</v>
      </c>
      <c r="N97" s="72">
        <v>3.0999999999999999E-3</v>
      </c>
    </row>
    <row r="98" spans="1:14" s="73" customFormat="1">
      <c r="A98" s="70" t="s">
        <v>640</v>
      </c>
      <c r="B98" s="70">
        <v>1138379</v>
      </c>
      <c r="C98" s="70" t="s">
        <v>99</v>
      </c>
      <c r="D98" s="70" t="s">
        <v>122</v>
      </c>
      <c r="E98" s="70" t="s">
        <v>641</v>
      </c>
      <c r="F98" s="70" t="s">
        <v>546</v>
      </c>
      <c r="G98" s="70" t="s">
        <v>101</v>
      </c>
      <c r="H98" s="71">
        <v>6000</v>
      </c>
      <c r="I98" s="71">
        <f>K98*1000/H98*100</f>
        <v>2354</v>
      </c>
      <c r="J98" s="71">
        <v>0</v>
      </c>
      <c r="K98" s="71">
        <f>141240/1000</f>
        <v>141.24</v>
      </c>
      <c r="L98" s="72">
        <v>0</v>
      </c>
      <c r="M98" s="72">
        <v>-6.9999999999999999E-4</v>
      </c>
      <c r="N98" s="72">
        <v>-2.0000000000000001E-4</v>
      </c>
    </row>
    <row r="99" spans="1:14" s="73" customFormat="1">
      <c r="A99" s="70" t="s">
        <v>642</v>
      </c>
      <c r="B99" s="70" t="s">
        <v>643</v>
      </c>
      <c r="C99" s="70" t="s">
        <v>99</v>
      </c>
      <c r="D99" s="70" t="s">
        <v>122</v>
      </c>
      <c r="E99" s="70" t="s">
        <v>644</v>
      </c>
      <c r="F99" s="70" t="s">
        <v>645</v>
      </c>
      <c r="G99" s="70" t="s">
        <v>101</v>
      </c>
      <c r="H99" s="71">
        <v>68759</v>
      </c>
      <c r="I99" s="71">
        <v>330.1</v>
      </c>
      <c r="J99" s="71">
        <v>0</v>
      </c>
      <c r="K99" s="71">
        <v>226.97345899999999</v>
      </c>
      <c r="L99" s="72">
        <v>6.9999999999999999E-4</v>
      </c>
      <c r="M99" s="72">
        <v>2.3E-3</v>
      </c>
      <c r="N99" s="72">
        <v>6.9999999999999999E-4</v>
      </c>
    </row>
    <row r="100" spans="1:14">
      <c r="A100" t="s">
        <v>646</v>
      </c>
      <c r="B100" t="s">
        <v>647</v>
      </c>
      <c r="C100" t="s">
        <v>99</v>
      </c>
      <c r="D100" t="s">
        <v>122</v>
      </c>
      <c r="E100" t="s">
        <v>648</v>
      </c>
      <c r="F100" t="s">
        <v>645</v>
      </c>
      <c r="G100" t="s">
        <v>101</v>
      </c>
      <c r="H100" s="65">
        <v>95273</v>
      </c>
      <c r="I100" s="65">
        <v>1215</v>
      </c>
      <c r="J100" s="65">
        <v>0</v>
      </c>
      <c r="K100" s="65">
        <v>1157.5669499999999</v>
      </c>
      <c r="L100" s="66">
        <v>1.6000000000000001E-3</v>
      </c>
      <c r="M100" s="66">
        <v>1.1599999999999999E-2</v>
      </c>
      <c r="N100" s="66">
        <v>3.7000000000000002E-3</v>
      </c>
    </row>
    <row r="101" spans="1:14">
      <c r="A101" t="s">
        <v>649</v>
      </c>
      <c r="B101" t="s">
        <v>650</v>
      </c>
      <c r="C101" t="s">
        <v>99</v>
      </c>
      <c r="D101" t="s">
        <v>122</v>
      </c>
      <c r="E101" t="s">
        <v>651</v>
      </c>
      <c r="F101" t="s">
        <v>128</v>
      </c>
      <c r="G101" t="s">
        <v>101</v>
      </c>
      <c r="H101" s="65">
        <v>2000</v>
      </c>
      <c r="I101" s="65">
        <v>2556</v>
      </c>
      <c r="J101" s="65">
        <v>0</v>
      </c>
      <c r="K101" s="65">
        <v>51.12</v>
      </c>
      <c r="L101" s="66">
        <v>2.0000000000000001E-4</v>
      </c>
      <c r="M101" s="66">
        <v>5.0000000000000001E-4</v>
      </c>
      <c r="N101" s="66">
        <v>2.0000000000000001E-4</v>
      </c>
    </row>
    <row r="102" spans="1:14">
      <c r="A102" t="s">
        <v>652</v>
      </c>
      <c r="B102" t="s">
        <v>653</v>
      </c>
      <c r="C102" t="s">
        <v>99</v>
      </c>
      <c r="D102" t="s">
        <v>122</v>
      </c>
      <c r="E102" t="s">
        <v>654</v>
      </c>
      <c r="F102" t="s">
        <v>128</v>
      </c>
      <c r="G102" t="s">
        <v>101</v>
      </c>
      <c r="H102" s="65">
        <v>6000</v>
      </c>
      <c r="I102" s="65">
        <v>613.79999999999995</v>
      </c>
      <c r="J102" s="65">
        <v>0</v>
      </c>
      <c r="K102" s="65">
        <v>36.828000000000003</v>
      </c>
      <c r="L102" s="66">
        <v>1E-4</v>
      </c>
      <c r="M102" s="66">
        <v>4.0000000000000002E-4</v>
      </c>
      <c r="N102" s="66">
        <v>1E-4</v>
      </c>
    </row>
    <row r="103" spans="1:14">
      <c r="A103" t="s">
        <v>655</v>
      </c>
      <c r="B103" t="s">
        <v>656</v>
      </c>
      <c r="C103" t="s">
        <v>99</v>
      </c>
      <c r="D103" t="s">
        <v>122</v>
      </c>
      <c r="E103" t="s">
        <v>657</v>
      </c>
      <c r="F103" t="s">
        <v>128</v>
      </c>
      <c r="G103" t="s">
        <v>101</v>
      </c>
      <c r="H103" s="65">
        <v>24220</v>
      </c>
      <c r="I103" s="65">
        <v>643.79999999999995</v>
      </c>
      <c r="J103" s="65">
        <v>0</v>
      </c>
      <c r="K103" s="65">
        <v>155.92836</v>
      </c>
      <c r="L103" s="66">
        <v>1.1000000000000001E-3</v>
      </c>
      <c r="M103" s="66">
        <v>1.6000000000000001E-3</v>
      </c>
      <c r="N103" s="66">
        <v>5.0000000000000001E-4</v>
      </c>
    </row>
    <row r="104" spans="1:14">
      <c r="A104" t="s">
        <v>658</v>
      </c>
      <c r="B104" t="s">
        <v>659</v>
      </c>
      <c r="C104" t="s">
        <v>99</v>
      </c>
      <c r="D104" t="s">
        <v>122</v>
      </c>
      <c r="E104" t="s">
        <v>660</v>
      </c>
      <c r="F104" t="s">
        <v>128</v>
      </c>
      <c r="G104" t="s">
        <v>101</v>
      </c>
      <c r="H104" s="65">
        <v>55300</v>
      </c>
      <c r="I104" s="65">
        <v>1000</v>
      </c>
      <c r="J104" s="65">
        <v>0</v>
      </c>
      <c r="K104" s="65">
        <v>553</v>
      </c>
      <c r="L104" s="66">
        <v>3.0999999999999999E-3</v>
      </c>
      <c r="M104" s="66">
        <v>5.4999999999999997E-3</v>
      </c>
      <c r="N104" s="66">
        <v>1.8E-3</v>
      </c>
    </row>
    <row r="105" spans="1:14">
      <c r="A105" t="s">
        <v>661</v>
      </c>
      <c r="B105" t="s">
        <v>662</v>
      </c>
      <c r="C105" t="s">
        <v>99</v>
      </c>
      <c r="D105" t="s">
        <v>122</v>
      </c>
      <c r="E105" t="s">
        <v>663</v>
      </c>
      <c r="F105" t="s">
        <v>128</v>
      </c>
      <c r="G105" t="s">
        <v>101</v>
      </c>
      <c r="H105" s="65">
        <v>58300</v>
      </c>
      <c r="I105" s="65">
        <v>2867</v>
      </c>
      <c r="J105" s="65">
        <v>0</v>
      </c>
      <c r="K105" s="65">
        <v>1671.461</v>
      </c>
      <c r="L105" s="66">
        <v>5.1999999999999998E-3</v>
      </c>
      <c r="M105" s="66">
        <v>1.67E-2</v>
      </c>
      <c r="N105" s="66">
        <v>5.4000000000000003E-3</v>
      </c>
    </row>
    <row r="106" spans="1:14">
      <c r="A106" t="s">
        <v>664</v>
      </c>
      <c r="B106" t="s">
        <v>665</v>
      </c>
      <c r="C106" t="s">
        <v>99</v>
      </c>
      <c r="D106" t="s">
        <v>122</v>
      </c>
      <c r="E106" t="s">
        <v>666</v>
      </c>
      <c r="F106" t="s">
        <v>128</v>
      </c>
      <c r="G106" t="s">
        <v>101</v>
      </c>
      <c r="H106" s="65">
        <v>6681</v>
      </c>
      <c r="I106" s="65">
        <v>5101</v>
      </c>
      <c r="J106" s="65">
        <v>0</v>
      </c>
      <c r="K106" s="65">
        <v>340.79781000000003</v>
      </c>
      <c r="L106" s="66">
        <v>2.3999999999999998E-3</v>
      </c>
      <c r="M106" s="66">
        <v>3.3999999999999998E-3</v>
      </c>
      <c r="N106" s="66">
        <v>1.1000000000000001E-3</v>
      </c>
    </row>
    <row r="107" spans="1:14">
      <c r="A107" t="s">
        <v>667</v>
      </c>
      <c r="B107" t="s">
        <v>668</v>
      </c>
      <c r="C107" t="s">
        <v>99</v>
      </c>
      <c r="D107" t="s">
        <v>122</v>
      </c>
      <c r="E107" t="s">
        <v>669</v>
      </c>
      <c r="F107" t="s">
        <v>131</v>
      </c>
      <c r="G107" t="s">
        <v>101</v>
      </c>
      <c r="H107" s="65">
        <v>156600</v>
      </c>
      <c r="I107" s="65">
        <v>97.2</v>
      </c>
      <c r="J107" s="65">
        <v>0</v>
      </c>
      <c r="K107" s="65">
        <v>152.21520000000001</v>
      </c>
      <c r="L107" s="66">
        <v>2.7000000000000001E-3</v>
      </c>
      <c r="M107" s="66">
        <v>1.5E-3</v>
      </c>
      <c r="N107" s="66">
        <v>5.0000000000000001E-4</v>
      </c>
    </row>
    <row r="108" spans="1:14">
      <c r="A108" s="67" t="s">
        <v>670</v>
      </c>
      <c r="D108" s="14"/>
      <c r="E108" s="14"/>
      <c r="F108" s="14"/>
      <c r="H108" s="69">
        <v>0</v>
      </c>
      <c r="J108" s="69">
        <v>0</v>
      </c>
      <c r="K108" s="69">
        <v>0</v>
      </c>
      <c r="M108" s="68">
        <v>0</v>
      </c>
      <c r="N108" s="68">
        <v>0</v>
      </c>
    </row>
    <row r="109" spans="1:14">
      <c r="A109" t="s">
        <v>222</v>
      </c>
      <c r="B109" t="s">
        <v>222</v>
      </c>
      <c r="D109" s="14"/>
      <c r="E109" s="14"/>
      <c r="F109" t="s">
        <v>222</v>
      </c>
      <c r="G109" t="s">
        <v>222</v>
      </c>
      <c r="H109" s="65">
        <v>0</v>
      </c>
      <c r="I109" s="65">
        <v>0</v>
      </c>
      <c r="K109" s="65">
        <v>0</v>
      </c>
      <c r="L109" s="66">
        <v>0</v>
      </c>
      <c r="M109" s="66">
        <v>0</v>
      </c>
      <c r="N109" s="66">
        <v>0</v>
      </c>
    </row>
    <row r="110" spans="1:14">
      <c r="A110" s="67" t="s">
        <v>227</v>
      </c>
      <c r="D110" s="14"/>
      <c r="E110" s="14"/>
      <c r="F110" s="14"/>
      <c r="H110" s="69">
        <v>362269</v>
      </c>
      <c r="J110" s="69">
        <v>6.2612899999999998</v>
      </c>
      <c r="K110" s="69">
        <v>26698.158552454999</v>
      </c>
      <c r="M110" s="68">
        <v>0.26729999999999998</v>
      </c>
      <c r="N110" s="68">
        <v>8.6300000000000002E-2</v>
      </c>
    </row>
    <row r="111" spans="1:14">
      <c r="A111" s="67" t="s">
        <v>272</v>
      </c>
      <c r="D111" s="14"/>
      <c r="E111" s="14"/>
      <c r="F111" s="14"/>
      <c r="H111" s="69">
        <v>112581</v>
      </c>
      <c r="J111" s="69">
        <v>0</v>
      </c>
      <c r="K111" s="69">
        <v>5720.33759156</v>
      </c>
      <c r="M111" s="68">
        <v>5.7299999999999997E-2</v>
      </c>
      <c r="N111" s="68">
        <v>1.8499999999999999E-2</v>
      </c>
    </row>
    <row r="112" spans="1:14">
      <c r="A112" t="s">
        <v>671</v>
      </c>
      <c r="B112" t="s">
        <v>672</v>
      </c>
      <c r="C112" t="s">
        <v>673</v>
      </c>
      <c r="D112" t="s">
        <v>674</v>
      </c>
      <c r="E112" t="s">
        <v>675</v>
      </c>
      <c r="F112" t="s">
        <v>676</v>
      </c>
      <c r="G112" t="s">
        <v>105</v>
      </c>
      <c r="H112" s="65">
        <v>36</v>
      </c>
      <c r="I112" s="65">
        <v>2284</v>
      </c>
      <c r="J112" s="65">
        <v>0</v>
      </c>
      <c r="K112" s="65">
        <v>2.7413481599999998</v>
      </c>
      <c r="L112" s="66">
        <v>0</v>
      </c>
      <c r="M112" s="66">
        <v>0</v>
      </c>
      <c r="N112" s="66">
        <v>0</v>
      </c>
    </row>
    <row r="113" spans="1:14">
      <c r="A113" t="s">
        <v>677</v>
      </c>
      <c r="B113" t="s">
        <v>678</v>
      </c>
      <c r="C113" t="s">
        <v>122</v>
      </c>
      <c r="D113" t="s">
        <v>674</v>
      </c>
      <c r="E113" t="s">
        <v>679</v>
      </c>
      <c r="F113" t="s">
        <v>680</v>
      </c>
      <c r="G113" t="s">
        <v>199</v>
      </c>
      <c r="H113" s="65">
        <v>46115</v>
      </c>
      <c r="I113" s="65">
        <v>1120</v>
      </c>
      <c r="J113" s="65">
        <v>0</v>
      </c>
      <c r="K113" s="65">
        <v>1827.6960856000001</v>
      </c>
      <c r="L113" s="66">
        <v>3.2000000000000002E-3</v>
      </c>
      <c r="M113" s="66">
        <v>1.83E-2</v>
      </c>
      <c r="N113" s="66">
        <v>5.8999999999999999E-3</v>
      </c>
    </row>
    <row r="114" spans="1:14">
      <c r="A114" t="s">
        <v>681</v>
      </c>
      <c r="B114" t="s">
        <v>682</v>
      </c>
      <c r="C114" t="s">
        <v>673</v>
      </c>
      <c r="D114" t="s">
        <v>674</v>
      </c>
      <c r="E114" t="s">
        <v>487</v>
      </c>
      <c r="F114" t="s">
        <v>680</v>
      </c>
      <c r="G114" t="s">
        <v>105</v>
      </c>
      <c r="H114" s="65">
        <v>4300</v>
      </c>
      <c r="I114" s="65">
        <v>2395</v>
      </c>
      <c r="J114" s="65">
        <v>0</v>
      </c>
      <c r="K114" s="65">
        <v>343.35199</v>
      </c>
      <c r="L114" s="66">
        <v>2.9999999999999997E-4</v>
      </c>
      <c r="M114" s="66">
        <v>3.3999999999999998E-3</v>
      </c>
      <c r="N114" s="66">
        <v>1.1000000000000001E-3</v>
      </c>
    </row>
    <row r="115" spans="1:14">
      <c r="A115" t="s">
        <v>683</v>
      </c>
      <c r="B115" t="s">
        <v>684</v>
      </c>
      <c r="C115" t="s">
        <v>685</v>
      </c>
      <c r="D115" t="s">
        <v>674</v>
      </c>
      <c r="E115" t="s">
        <v>686</v>
      </c>
      <c r="F115" t="s">
        <v>687</v>
      </c>
      <c r="G115" t="s">
        <v>105</v>
      </c>
      <c r="H115" s="65">
        <v>3500</v>
      </c>
      <c r="I115" s="65">
        <v>9912</v>
      </c>
      <c r="J115" s="65">
        <v>0</v>
      </c>
      <c r="K115" s="65">
        <v>1156.6312800000001</v>
      </c>
      <c r="L115" s="66">
        <v>1E-4</v>
      </c>
      <c r="M115" s="66">
        <v>1.1599999999999999E-2</v>
      </c>
      <c r="N115" s="66">
        <v>3.7000000000000002E-3</v>
      </c>
    </row>
    <row r="116" spans="1:14">
      <c r="A116" t="s">
        <v>688</v>
      </c>
      <c r="B116" t="s">
        <v>689</v>
      </c>
      <c r="C116" t="s">
        <v>673</v>
      </c>
      <c r="D116" t="s">
        <v>674</v>
      </c>
      <c r="E116" t="s">
        <v>690</v>
      </c>
      <c r="F116" t="s">
        <v>687</v>
      </c>
      <c r="G116" t="s">
        <v>105</v>
      </c>
      <c r="H116" s="65">
        <v>17150</v>
      </c>
      <c r="I116" s="65">
        <v>1201</v>
      </c>
      <c r="J116" s="65">
        <v>0</v>
      </c>
      <c r="K116" s="65">
        <v>686.70898099999999</v>
      </c>
      <c r="L116" s="66">
        <v>2.9999999999999997E-4</v>
      </c>
      <c r="M116" s="66">
        <v>6.8999999999999999E-3</v>
      </c>
      <c r="N116" s="66">
        <v>2.2000000000000001E-3</v>
      </c>
    </row>
    <row r="117" spans="1:14">
      <c r="A117" t="s">
        <v>691</v>
      </c>
      <c r="B117" t="s">
        <v>692</v>
      </c>
      <c r="C117" t="s">
        <v>685</v>
      </c>
      <c r="D117" t="s">
        <v>674</v>
      </c>
      <c r="E117" t="s">
        <v>693</v>
      </c>
      <c r="F117" t="s">
        <v>694</v>
      </c>
      <c r="G117" t="s">
        <v>105</v>
      </c>
      <c r="H117" s="65">
        <v>39000</v>
      </c>
      <c r="I117" s="65">
        <v>446</v>
      </c>
      <c r="J117" s="65">
        <v>0</v>
      </c>
      <c r="K117" s="65">
        <v>579.91596000000004</v>
      </c>
      <c r="L117" s="66">
        <v>8.9999999999999998E-4</v>
      </c>
      <c r="M117" s="66">
        <v>5.7999999999999996E-3</v>
      </c>
      <c r="N117" s="66">
        <v>1.9E-3</v>
      </c>
    </row>
    <row r="118" spans="1:14">
      <c r="A118" t="s">
        <v>695</v>
      </c>
      <c r="B118" t="s">
        <v>696</v>
      </c>
      <c r="C118" t="s">
        <v>685</v>
      </c>
      <c r="D118" t="s">
        <v>674</v>
      </c>
      <c r="E118" t="s">
        <v>697</v>
      </c>
      <c r="F118" t="s">
        <v>698</v>
      </c>
      <c r="G118" t="s">
        <v>105</v>
      </c>
      <c r="H118" s="65">
        <v>1500</v>
      </c>
      <c r="I118" s="65">
        <v>7375</v>
      </c>
      <c r="J118" s="65">
        <v>0</v>
      </c>
      <c r="K118" s="65">
        <v>368.82375000000002</v>
      </c>
      <c r="L118" s="66">
        <v>0</v>
      </c>
      <c r="M118" s="66">
        <v>3.7000000000000002E-3</v>
      </c>
      <c r="N118" s="66">
        <v>1.1999999999999999E-3</v>
      </c>
    </row>
    <row r="119" spans="1:14">
      <c r="A119" t="s">
        <v>699</v>
      </c>
      <c r="B119" t="s">
        <v>700</v>
      </c>
      <c r="C119" t="s">
        <v>685</v>
      </c>
      <c r="D119" t="s">
        <v>674</v>
      </c>
      <c r="E119" t="s">
        <v>701</v>
      </c>
      <c r="F119" t="s">
        <v>702</v>
      </c>
      <c r="G119" t="s">
        <v>105</v>
      </c>
      <c r="H119" s="65">
        <v>780</v>
      </c>
      <c r="I119" s="65">
        <v>28744</v>
      </c>
      <c r="J119" s="65">
        <v>0</v>
      </c>
      <c r="K119" s="65">
        <v>747.49346879999996</v>
      </c>
      <c r="L119" s="66">
        <v>0</v>
      </c>
      <c r="M119" s="66">
        <v>7.4999999999999997E-3</v>
      </c>
      <c r="N119" s="66">
        <v>2.3999999999999998E-3</v>
      </c>
    </row>
    <row r="120" spans="1:14">
      <c r="A120" t="s">
        <v>703</v>
      </c>
      <c r="B120" t="s">
        <v>704</v>
      </c>
      <c r="C120" t="s">
        <v>673</v>
      </c>
      <c r="D120" t="s">
        <v>674</v>
      </c>
      <c r="E120" t="s">
        <v>705</v>
      </c>
      <c r="F120" t="s">
        <v>702</v>
      </c>
      <c r="G120" t="s">
        <v>105</v>
      </c>
      <c r="H120" s="65">
        <v>200</v>
      </c>
      <c r="I120" s="65">
        <v>1046</v>
      </c>
      <c r="J120" s="65">
        <v>0</v>
      </c>
      <c r="K120" s="65">
        <v>6.9747279999999998</v>
      </c>
      <c r="L120" s="66">
        <v>0</v>
      </c>
      <c r="M120" s="66">
        <v>1E-4</v>
      </c>
      <c r="N120" s="66">
        <v>0</v>
      </c>
    </row>
    <row r="121" spans="1:14">
      <c r="A121" s="67" t="s">
        <v>273</v>
      </c>
      <c r="D121" s="14"/>
      <c r="E121" s="14"/>
      <c r="F121" s="14"/>
      <c r="H121" s="69">
        <v>249688</v>
      </c>
      <c r="J121" s="69">
        <v>6.2612899999999998</v>
      </c>
      <c r="K121" s="69">
        <v>20977.820960894998</v>
      </c>
      <c r="M121" s="68">
        <v>0.21</v>
      </c>
      <c r="N121" s="68">
        <v>6.7799999999999999E-2</v>
      </c>
    </row>
    <row r="122" spans="1:14">
      <c r="A122" t="s">
        <v>706</v>
      </c>
      <c r="B122" t="s">
        <v>707</v>
      </c>
      <c r="C122" t="s">
        <v>673</v>
      </c>
      <c r="D122" t="s">
        <v>674</v>
      </c>
      <c r="E122" t="s">
        <v>708</v>
      </c>
      <c r="F122" t="s">
        <v>709</v>
      </c>
      <c r="G122" t="s">
        <v>105</v>
      </c>
      <c r="H122" s="65">
        <v>850</v>
      </c>
      <c r="I122" s="65">
        <v>34524</v>
      </c>
      <c r="J122" s="65">
        <v>0</v>
      </c>
      <c r="K122" s="65">
        <v>978.37563599999999</v>
      </c>
      <c r="L122" s="66">
        <v>0</v>
      </c>
      <c r="M122" s="66">
        <v>9.7999999999999997E-3</v>
      </c>
      <c r="N122" s="66">
        <v>3.2000000000000002E-3</v>
      </c>
    </row>
    <row r="123" spans="1:14">
      <c r="A123" t="s">
        <v>710</v>
      </c>
      <c r="B123" t="s">
        <v>711</v>
      </c>
      <c r="C123" t="s">
        <v>122</v>
      </c>
      <c r="D123" t="s">
        <v>674</v>
      </c>
      <c r="E123" t="s">
        <v>712</v>
      </c>
      <c r="F123" t="s">
        <v>713</v>
      </c>
      <c r="G123" t="s">
        <v>109</v>
      </c>
      <c r="H123" s="65">
        <v>4200</v>
      </c>
      <c r="I123" s="65">
        <v>4275</v>
      </c>
      <c r="J123" s="65">
        <v>0</v>
      </c>
      <c r="K123" s="65">
        <v>702.52528500000005</v>
      </c>
      <c r="L123" s="66">
        <v>0</v>
      </c>
      <c r="M123" s="66">
        <v>7.0000000000000001E-3</v>
      </c>
      <c r="N123" s="66">
        <v>2.3E-3</v>
      </c>
    </row>
    <row r="124" spans="1:14">
      <c r="A124" t="s">
        <v>714</v>
      </c>
      <c r="B124" t="s">
        <v>715</v>
      </c>
      <c r="C124" t="s">
        <v>122</v>
      </c>
      <c r="D124" t="s">
        <v>674</v>
      </c>
      <c r="E124" t="s">
        <v>712</v>
      </c>
      <c r="F124" t="s">
        <v>713</v>
      </c>
      <c r="G124" t="s">
        <v>109</v>
      </c>
      <c r="H124" s="65">
        <v>4200</v>
      </c>
      <c r="I124" s="65">
        <v>281.3</v>
      </c>
      <c r="J124" s="65">
        <v>0</v>
      </c>
      <c r="K124" s="65">
        <v>46.226985419999998</v>
      </c>
      <c r="L124" s="66">
        <v>0</v>
      </c>
      <c r="M124" s="66">
        <v>5.0000000000000001E-4</v>
      </c>
      <c r="N124" s="66">
        <v>1E-4</v>
      </c>
    </row>
    <row r="125" spans="1:14">
      <c r="A125" t="s">
        <v>716</v>
      </c>
      <c r="B125" t="s">
        <v>717</v>
      </c>
      <c r="C125" t="s">
        <v>122</v>
      </c>
      <c r="D125" t="s">
        <v>674</v>
      </c>
      <c r="E125" t="s">
        <v>718</v>
      </c>
      <c r="F125" t="s">
        <v>713</v>
      </c>
      <c r="G125" t="s">
        <v>200</v>
      </c>
      <c r="H125" s="65">
        <v>900</v>
      </c>
      <c r="I125" s="65">
        <v>102450</v>
      </c>
      <c r="J125" s="65">
        <v>0</v>
      </c>
      <c r="K125" s="65">
        <v>485.09050500000001</v>
      </c>
      <c r="L125" s="66">
        <v>0</v>
      </c>
      <c r="M125" s="66">
        <v>4.8999999999999998E-3</v>
      </c>
      <c r="N125" s="66">
        <v>1.6000000000000001E-3</v>
      </c>
    </row>
    <row r="126" spans="1:14">
      <c r="A126" t="s">
        <v>719</v>
      </c>
      <c r="B126" t="s">
        <v>720</v>
      </c>
      <c r="C126" t="s">
        <v>122</v>
      </c>
      <c r="D126" t="s">
        <v>674</v>
      </c>
      <c r="E126" t="s">
        <v>721</v>
      </c>
      <c r="F126" t="s">
        <v>713</v>
      </c>
      <c r="G126" t="s">
        <v>109</v>
      </c>
      <c r="H126" s="65">
        <v>6000</v>
      </c>
      <c r="I126" s="65">
        <v>3325</v>
      </c>
      <c r="J126" s="65">
        <v>0</v>
      </c>
      <c r="K126" s="65">
        <v>780.58365000000003</v>
      </c>
      <c r="L126" s="66">
        <v>0</v>
      </c>
      <c r="M126" s="66">
        <v>7.7999999999999996E-3</v>
      </c>
      <c r="N126" s="66">
        <v>2.5000000000000001E-3</v>
      </c>
    </row>
    <row r="127" spans="1:14">
      <c r="A127" t="s">
        <v>722</v>
      </c>
      <c r="B127" t="s">
        <v>720</v>
      </c>
      <c r="C127" t="s">
        <v>122</v>
      </c>
      <c r="D127" t="s">
        <v>674</v>
      </c>
      <c r="E127" t="s">
        <v>721</v>
      </c>
      <c r="F127" t="s">
        <v>713</v>
      </c>
      <c r="G127" t="s">
        <v>109</v>
      </c>
      <c r="H127" s="65">
        <v>6000</v>
      </c>
      <c r="I127" s="65">
        <v>3342</v>
      </c>
      <c r="J127" s="65">
        <v>0</v>
      </c>
      <c r="K127" s="65">
        <v>784.57460400000002</v>
      </c>
      <c r="L127" s="66">
        <v>0</v>
      </c>
      <c r="M127" s="66">
        <v>7.9000000000000008E-3</v>
      </c>
      <c r="N127" s="66">
        <v>2.5000000000000001E-3</v>
      </c>
    </row>
    <row r="128" spans="1:14">
      <c r="A128" t="s">
        <v>723</v>
      </c>
      <c r="B128" t="s">
        <v>724</v>
      </c>
      <c r="C128" t="s">
        <v>122</v>
      </c>
      <c r="D128" t="s">
        <v>674</v>
      </c>
      <c r="E128" t="s">
        <v>725</v>
      </c>
      <c r="F128" t="s">
        <v>713</v>
      </c>
      <c r="G128" t="s">
        <v>109</v>
      </c>
      <c r="H128" s="65">
        <v>21071</v>
      </c>
      <c r="I128" s="65">
        <v>2090</v>
      </c>
      <c r="J128" s="65">
        <v>0</v>
      </c>
      <c r="K128" s="65">
        <v>1723.0900855299999</v>
      </c>
      <c r="L128" s="66">
        <v>5.9999999999999995E-4</v>
      </c>
      <c r="M128" s="66">
        <v>1.72E-2</v>
      </c>
      <c r="N128" s="66">
        <v>5.5999999999999999E-3</v>
      </c>
    </row>
    <row r="129" spans="1:14">
      <c r="A129" t="s">
        <v>726</v>
      </c>
      <c r="B129" t="s">
        <v>727</v>
      </c>
      <c r="C129" t="s">
        <v>673</v>
      </c>
      <c r="D129" t="s">
        <v>674</v>
      </c>
      <c r="E129" t="s">
        <v>728</v>
      </c>
      <c r="F129" t="s">
        <v>680</v>
      </c>
      <c r="G129" t="s">
        <v>105</v>
      </c>
      <c r="H129" s="65">
        <v>28000</v>
      </c>
      <c r="I129" s="65">
        <v>1926</v>
      </c>
      <c r="J129" s="65">
        <v>0</v>
      </c>
      <c r="K129" s="65">
        <v>1797.9595200000001</v>
      </c>
      <c r="L129" s="66">
        <v>1.8E-3</v>
      </c>
      <c r="M129" s="66">
        <v>1.7999999999999999E-2</v>
      </c>
      <c r="N129" s="66">
        <v>5.7999999999999996E-3</v>
      </c>
    </row>
    <row r="130" spans="1:14">
      <c r="A130" t="s">
        <v>729</v>
      </c>
      <c r="B130" t="s">
        <v>730</v>
      </c>
      <c r="C130" t="s">
        <v>685</v>
      </c>
      <c r="D130" t="s">
        <v>674</v>
      </c>
      <c r="E130" t="s">
        <v>731</v>
      </c>
      <c r="F130" t="s">
        <v>694</v>
      </c>
      <c r="G130" t="s">
        <v>105</v>
      </c>
      <c r="H130" s="65">
        <v>7500</v>
      </c>
      <c r="I130" s="65">
        <v>4972</v>
      </c>
      <c r="J130" s="65">
        <v>0</v>
      </c>
      <c r="K130" s="65">
        <v>1243.2485999999999</v>
      </c>
      <c r="L130" s="66">
        <v>0</v>
      </c>
      <c r="M130" s="66">
        <v>1.24E-2</v>
      </c>
      <c r="N130" s="66">
        <v>4.0000000000000001E-3</v>
      </c>
    </row>
    <row r="131" spans="1:14">
      <c r="A131" t="s">
        <v>732</v>
      </c>
      <c r="B131" t="s">
        <v>733</v>
      </c>
      <c r="C131" t="s">
        <v>685</v>
      </c>
      <c r="D131" t="s">
        <v>674</v>
      </c>
      <c r="E131" t="s">
        <v>734</v>
      </c>
      <c r="F131" t="s">
        <v>694</v>
      </c>
      <c r="G131" t="s">
        <v>105</v>
      </c>
      <c r="H131" s="65">
        <v>13200</v>
      </c>
      <c r="I131" s="65">
        <v>3623</v>
      </c>
      <c r="J131" s="65">
        <v>0</v>
      </c>
      <c r="K131" s="65">
        <v>1594.4388240000001</v>
      </c>
      <c r="L131" s="66">
        <v>0</v>
      </c>
      <c r="M131" s="66">
        <v>1.6E-2</v>
      </c>
      <c r="N131" s="66">
        <v>5.1999999999999998E-3</v>
      </c>
    </row>
    <row r="132" spans="1:14">
      <c r="A132" t="s">
        <v>735</v>
      </c>
      <c r="B132" t="s">
        <v>736</v>
      </c>
      <c r="C132" t="s">
        <v>685</v>
      </c>
      <c r="D132" t="s">
        <v>674</v>
      </c>
      <c r="E132" t="s">
        <v>737</v>
      </c>
      <c r="F132" t="s">
        <v>698</v>
      </c>
      <c r="G132" t="s">
        <v>105</v>
      </c>
      <c r="H132" s="65">
        <v>1800</v>
      </c>
      <c r="I132" s="65">
        <v>10822</v>
      </c>
      <c r="J132" s="65">
        <v>0</v>
      </c>
      <c r="K132" s="65">
        <v>649.44986400000005</v>
      </c>
      <c r="L132" s="66">
        <v>0</v>
      </c>
      <c r="M132" s="66">
        <v>6.4999999999999997E-3</v>
      </c>
      <c r="N132" s="66">
        <v>2.0999999999999999E-3</v>
      </c>
    </row>
    <row r="133" spans="1:14">
      <c r="A133" t="s">
        <v>738</v>
      </c>
      <c r="B133" t="s">
        <v>739</v>
      </c>
      <c r="C133" t="s">
        <v>740</v>
      </c>
      <c r="D133" t="s">
        <v>674</v>
      </c>
      <c r="E133" t="s">
        <v>741</v>
      </c>
      <c r="F133" t="s">
        <v>742</v>
      </c>
      <c r="G133" t="s">
        <v>109</v>
      </c>
      <c r="H133" s="65">
        <v>65400</v>
      </c>
      <c r="I133" s="65">
        <v>607</v>
      </c>
      <c r="J133" s="65">
        <v>0</v>
      </c>
      <c r="K133" s="65">
        <v>1553.2558206000001</v>
      </c>
      <c r="L133" s="66">
        <v>0</v>
      </c>
      <c r="M133" s="66">
        <v>1.55E-2</v>
      </c>
      <c r="N133" s="66">
        <v>5.0000000000000001E-3</v>
      </c>
    </row>
    <row r="134" spans="1:14">
      <c r="A134" t="s">
        <v>743</v>
      </c>
      <c r="B134" t="s">
        <v>744</v>
      </c>
      <c r="C134" t="s">
        <v>685</v>
      </c>
      <c r="D134" t="s">
        <v>674</v>
      </c>
      <c r="E134" t="s">
        <v>745</v>
      </c>
      <c r="F134" t="s">
        <v>742</v>
      </c>
      <c r="G134" t="s">
        <v>105</v>
      </c>
      <c r="H134" s="65">
        <v>1500</v>
      </c>
      <c r="I134" s="65">
        <v>10126</v>
      </c>
      <c r="J134" s="65">
        <v>3.6602999999999999</v>
      </c>
      <c r="K134" s="65">
        <v>510.06155999999999</v>
      </c>
      <c r="L134" s="66">
        <v>0</v>
      </c>
      <c r="M134" s="66">
        <v>5.1000000000000004E-3</v>
      </c>
      <c r="N134" s="66">
        <v>1.6000000000000001E-3</v>
      </c>
    </row>
    <row r="135" spans="1:14">
      <c r="A135" t="s">
        <v>746</v>
      </c>
      <c r="B135" t="s">
        <v>747</v>
      </c>
      <c r="C135" t="s">
        <v>748</v>
      </c>
      <c r="D135" t="s">
        <v>674</v>
      </c>
      <c r="E135" t="s">
        <v>749</v>
      </c>
      <c r="F135" t="s">
        <v>742</v>
      </c>
      <c r="G135" t="s">
        <v>112</v>
      </c>
      <c r="H135" s="65">
        <v>3343</v>
      </c>
      <c r="I135" s="65">
        <v>1505</v>
      </c>
      <c r="J135" s="65">
        <v>0</v>
      </c>
      <c r="K135" s="65">
        <v>230.77680083499999</v>
      </c>
      <c r="L135" s="66">
        <v>1E-4</v>
      </c>
      <c r="M135" s="66">
        <v>2.3E-3</v>
      </c>
      <c r="N135" s="66">
        <v>6.9999999999999999E-4</v>
      </c>
    </row>
    <row r="136" spans="1:14">
      <c r="A136" t="s">
        <v>750</v>
      </c>
      <c r="B136" t="s">
        <v>751</v>
      </c>
      <c r="C136" t="s">
        <v>122</v>
      </c>
      <c r="D136" t="s">
        <v>674</v>
      </c>
      <c r="E136" t="s">
        <v>752</v>
      </c>
      <c r="F136" t="s">
        <v>742</v>
      </c>
      <c r="G136" t="s">
        <v>105</v>
      </c>
      <c r="H136" s="65">
        <v>41559</v>
      </c>
      <c r="I136" s="65">
        <v>86</v>
      </c>
      <c r="J136" s="65">
        <v>0</v>
      </c>
      <c r="K136" s="65">
        <v>119.15962716</v>
      </c>
      <c r="L136" s="66">
        <v>0</v>
      </c>
      <c r="M136" s="66">
        <v>1.1999999999999999E-3</v>
      </c>
      <c r="N136" s="66">
        <v>4.0000000000000002E-4</v>
      </c>
    </row>
    <row r="137" spans="1:14">
      <c r="A137" t="s">
        <v>753</v>
      </c>
      <c r="B137" t="s">
        <v>754</v>
      </c>
      <c r="D137" t="s">
        <v>674</v>
      </c>
      <c r="E137" t="s">
        <v>755</v>
      </c>
      <c r="F137" t="s">
        <v>756</v>
      </c>
      <c r="G137" t="s">
        <v>109</v>
      </c>
      <c r="H137" s="65">
        <v>2065</v>
      </c>
      <c r="I137" s="65">
        <v>17430</v>
      </c>
      <c r="J137" s="65">
        <v>0</v>
      </c>
      <c r="K137" s="65">
        <v>1408.2961546500001</v>
      </c>
      <c r="L137" s="66">
        <v>1E-4</v>
      </c>
      <c r="M137" s="66">
        <v>1.41E-2</v>
      </c>
      <c r="N137" s="66">
        <v>4.5999999999999999E-3</v>
      </c>
    </row>
    <row r="138" spans="1:14">
      <c r="A138" t="s">
        <v>757</v>
      </c>
      <c r="B138" t="s">
        <v>758</v>
      </c>
      <c r="C138" t="s">
        <v>685</v>
      </c>
      <c r="D138" t="s">
        <v>674</v>
      </c>
      <c r="E138" t="s">
        <v>759</v>
      </c>
      <c r="F138" t="s">
        <v>756</v>
      </c>
      <c r="G138" t="s">
        <v>105</v>
      </c>
      <c r="H138" s="65">
        <v>2800</v>
      </c>
      <c r="I138" s="65">
        <v>11828</v>
      </c>
      <c r="J138" s="65">
        <v>2.6009899999999999</v>
      </c>
      <c r="K138" s="65">
        <v>1106.768446</v>
      </c>
      <c r="L138" s="66">
        <v>0</v>
      </c>
      <c r="M138" s="66">
        <v>1.11E-2</v>
      </c>
      <c r="N138" s="66">
        <v>3.5999999999999999E-3</v>
      </c>
    </row>
    <row r="139" spans="1:14">
      <c r="A139" t="s">
        <v>760</v>
      </c>
      <c r="B139" t="s">
        <v>761</v>
      </c>
      <c r="C139" t="s">
        <v>673</v>
      </c>
      <c r="D139" t="s">
        <v>674</v>
      </c>
      <c r="E139" t="s">
        <v>762</v>
      </c>
      <c r="F139" t="s">
        <v>763</v>
      </c>
      <c r="G139" t="s">
        <v>105</v>
      </c>
      <c r="H139" s="65">
        <v>1500</v>
      </c>
      <c r="I139" s="65">
        <v>20245</v>
      </c>
      <c r="J139" s="65">
        <v>0</v>
      </c>
      <c r="K139" s="65">
        <v>1012.45245</v>
      </c>
      <c r="L139" s="66">
        <v>0</v>
      </c>
      <c r="M139" s="66">
        <v>1.01E-2</v>
      </c>
      <c r="N139" s="66">
        <v>3.3E-3</v>
      </c>
    </row>
    <row r="140" spans="1:14">
      <c r="A140" t="s">
        <v>764</v>
      </c>
      <c r="B140" t="s">
        <v>765</v>
      </c>
      <c r="C140" t="s">
        <v>685</v>
      </c>
      <c r="D140" t="s">
        <v>674</v>
      </c>
      <c r="E140" t="s">
        <v>766</v>
      </c>
      <c r="F140" t="s">
        <v>763</v>
      </c>
      <c r="G140" t="s">
        <v>105</v>
      </c>
      <c r="H140" s="65">
        <v>800</v>
      </c>
      <c r="I140" s="65">
        <v>32206</v>
      </c>
      <c r="J140" s="65">
        <v>0</v>
      </c>
      <c r="K140" s="65">
        <v>858.99843199999998</v>
      </c>
      <c r="L140" s="66">
        <v>0</v>
      </c>
      <c r="M140" s="66">
        <v>8.6E-3</v>
      </c>
      <c r="N140" s="66">
        <v>2.8E-3</v>
      </c>
    </row>
    <row r="141" spans="1:14">
      <c r="A141" t="s">
        <v>767</v>
      </c>
      <c r="B141" t="s">
        <v>768</v>
      </c>
      <c r="C141" t="s">
        <v>673</v>
      </c>
      <c r="D141" t="s">
        <v>122</v>
      </c>
      <c r="E141" t="s">
        <v>769</v>
      </c>
      <c r="F141" t="s">
        <v>763</v>
      </c>
      <c r="G141" t="s">
        <v>105</v>
      </c>
      <c r="H141" s="65">
        <v>12000</v>
      </c>
      <c r="I141" s="65">
        <v>1832</v>
      </c>
      <c r="J141" s="65">
        <v>0</v>
      </c>
      <c r="K141" s="65">
        <v>732.94655999999998</v>
      </c>
      <c r="L141" s="66">
        <v>1E-4</v>
      </c>
      <c r="M141" s="66">
        <v>7.3000000000000001E-3</v>
      </c>
      <c r="N141" s="66">
        <v>2.3999999999999998E-3</v>
      </c>
    </row>
    <row r="142" spans="1:14">
      <c r="A142" t="s">
        <v>770</v>
      </c>
      <c r="B142" t="s">
        <v>771</v>
      </c>
      <c r="C142" t="s">
        <v>122</v>
      </c>
      <c r="D142" t="s">
        <v>674</v>
      </c>
      <c r="E142" t="s">
        <v>772</v>
      </c>
      <c r="F142" t="s">
        <v>702</v>
      </c>
      <c r="G142" t="s">
        <v>109</v>
      </c>
      <c r="H142" s="65">
        <v>2000</v>
      </c>
      <c r="I142" s="65">
        <v>6038</v>
      </c>
      <c r="J142" s="65">
        <v>0</v>
      </c>
      <c r="K142" s="65">
        <v>472.49765200000002</v>
      </c>
      <c r="L142" s="66">
        <v>0</v>
      </c>
      <c r="M142" s="66">
        <v>4.7000000000000002E-3</v>
      </c>
      <c r="N142" s="66">
        <v>1.5E-3</v>
      </c>
    </row>
    <row r="143" spans="1:14">
      <c r="A143" t="s">
        <v>773</v>
      </c>
      <c r="B143" t="s">
        <v>774</v>
      </c>
      <c r="C143" t="s">
        <v>673</v>
      </c>
      <c r="D143" t="s">
        <v>674</v>
      </c>
      <c r="E143" t="s">
        <v>775</v>
      </c>
      <c r="F143" t="s">
        <v>776</v>
      </c>
      <c r="G143" t="s">
        <v>105</v>
      </c>
      <c r="H143" s="65">
        <v>6000</v>
      </c>
      <c r="I143" s="65">
        <v>8109</v>
      </c>
      <c r="J143" s="65">
        <v>0</v>
      </c>
      <c r="K143" s="65">
        <v>1622.12436</v>
      </c>
      <c r="L143" s="66">
        <v>0</v>
      </c>
      <c r="M143" s="66">
        <v>1.6199999999999999E-2</v>
      </c>
      <c r="N143" s="66">
        <v>5.1999999999999998E-3</v>
      </c>
    </row>
    <row r="144" spans="1:14">
      <c r="A144" t="s">
        <v>777</v>
      </c>
      <c r="B144" t="s">
        <v>778</v>
      </c>
      <c r="C144" t="s">
        <v>122</v>
      </c>
      <c r="D144" t="s">
        <v>674</v>
      </c>
      <c r="E144" t="s">
        <v>779</v>
      </c>
      <c r="F144" t="s">
        <v>780</v>
      </c>
      <c r="G144" t="s">
        <v>109</v>
      </c>
      <c r="H144" s="65">
        <v>17000</v>
      </c>
      <c r="I144" s="65">
        <v>849.3</v>
      </c>
      <c r="J144" s="65">
        <v>0</v>
      </c>
      <c r="K144" s="65">
        <v>564.91953869999998</v>
      </c>
      <c r="L144" s="66">
        <v>0</v>
      </c>
      <c r="M144" s="66">
        <v>5.7000000000000002E-3</v>
      </c>
      <c r="N144" s="66">
        <v>1.8E-3</v>
      </c>
    </row>
    <row r="145" spans="1:6">
      <c r="A145" s="83" t="s">
        <v>229</v>
      </c>
      <c r="D145" s="14"/>
      <c r="E145" s="14"/>
      <c r="F145" s="14"/>
    </row>
    <row r="146" spans="1:6">
      <c r="A146" s="83" t="s">
        <v>266</v>
      </c>
      <c r="D146" s="14"/>
      <c r="E146" s="14"/>
      <c r="F146" s="14"/>
    </row>
    <row r="147" spans="1:6">
      <c r="A147" s="83" t="s">
        <v>267</v>
      </c>
      <c r="D147" s="14"/>
      <c r="E147" s="14"/>
      <c r="F147" s="14"/>
    </row>
    <row r="148" spans="1:6">
      <c r="A148" s="83" t="s">
        <v>268</v>
      </c>
      <c r="D148" s="14"/>
      <c r="E148" s="14"/>
      <c r="F148" s="14"/>
    </row>
    <row r="149" spans="1:6">
      <c r="A149" s="83" t="s">
        <v>269</v>
      </c>
      <c r="D149" s="14"/>
      <c r="E149" s="14"/>
      <c r="F149" s="14"/>
    </row>
    <row r="150" spans="1:6" hidden="1">
      <c r="D150" s="14"/>
      <c r="E150" s="14"/>
      <c r="F150" s="14"/>
    </row>
    <row r="151" spans="1:6" hidden="1">
      <c r="D151" s="14"/>
      <c r="E151" s="14"/>
      <c r="F151" s="14"/>
    </row>
    <row r="152" spans="1:6" hidden="1">
      <c r="D152" s="14"/>
      <c r="E152" s="14"/>
      <c r="F152" s="14"/>
    </row>
    <row r="153" spans="1:6" hidden="1">
      <c r="D153" s="14"/>
      <c r="E153" s="14"/>
      <c r="F153" s="14"/>
    </row>
    <row r="154" spans="1:6" hidden="1">
      <c r="D154" s="14"/>
      <c r="E154" s="14"/>
      <c r="F154" s="14"/>
    </row>
    <row r="155" spans="1:6" hidden="1">
      <c r="D155" s="14"/>
      <c r="E155" s="14"/>
      <c r="F155" s="14"/>
    </row>
    <row r="156" spans="1:6" hidden="1">
      <c r="D156" s="14"/>
      <c r="E156" s="14"/>
      <c r="F156" s="14"/>
    </row>
    <row r="157" spans="1:6" hidden="1">
      <c r="D157" s="14"/>
      <c r="E157" s="14"/>
      <c r="F157" s="14"/>
    </row>
    <row r="158" spans="1:6" hidden="1">
      <c r="D158" s="14"/>
      <c r="E158" s="14"/>
      <c r="F158" s="14"/>
    </row>
    <row r="159" spans="1:6" hidden="1">
      <c r="D159" s="14"/>
      <c r="E159" s="14"/>
      <c r="F159" s="14"/>
    </row>
    <row r="160" spans="1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A5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97" t="s">
        <v>67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  <c r="BJ5" s="16"/>
    </row>
    <row r="6" spans="1:62" ht="26.25" customHeight="1">
      <c r="A6" s="97" t="s">
        <v>193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91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109251.61</v>
      </c>
      <c r="H10" s="7"/>
      <c r="I10" s="63">
        <v>0</v>
      </c>
      <c r="J10" s="63">
        <v>6957.0769738339995</v>
      </c>
      <c r="K10" s="7"/>
      <c r="L10" s="64">
        <v>1</v>
      </c>
      <c r="M10" s="64">
        <v>2.2499999999999999E-2</v>
      </c>
      <c r="N10" s="30"/>
      <c r="BG10" s="14"/>
      <c r="BH10" s="16"/>
      <c r="BJ10" s="14"/>
    </row>
    <row r="11" spans="1:62">
      <c r="A11" s="67" t="s">
        <v>201</v>
      </c>
      <c r="C11" s="14"/>
      <c r="D11" s="14"/>
      <c r="E11" s="14"/>
      <c r="F11" s="14"/>
      <c r="G11" s="69">
        <v>0</v>
      </c>
      <c r="I11" s="69">
        <v>0</v>
      </c>
      <c r="J11" s="69">
        <v>0</v>
      </c>
      <c r="L11" s="68">
        <v>0</v>
      </c>
      <c r="M11" s="68">
        <v>0</v>
      </c>
    </row>
    <row r="12" spans="1:62">
      <c r="A12" s="67" t="s">
        <v>781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782</v>
      </c>
      <c r="C14" s="14"/>
      <c r="D14" s="14"/>
      <c r="E14" s="14"/>
      <c r="F14" s="14"/>
      <c r="G14" s="69">
        <v>0</v>
      </c>
      <c r="I14" s="69">
        <v>0</v>
      </c>
      <c r="J14" s="69">
        <v>0</v>
      </c>
      <c r="L14" s="68">
        <v>0</v>
      </c>
      <c r="M14" s="68">
        <v>0</v>
      </c>
    </row>
    <row r="15" spans="1:62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G15" s="65">
        <v>0</v>
      </c>
      <c r="H15" s="65">
        <v>0</v>
      </c>
      <c r="J15" s="65">
        <v>0</v>
      </c>
      <c r="K15" s="66">
        <v>0</v>
      </c>
      <c r="L15" s="66">
        <v>0</v>
      </c>
      <c r="M15" s="66">
        <v>0</v>
      </c>
    </row>
    <row r="16" spans="1:62">
      <c r="A16" s="67" t="s">
        <v>783</v>
      </c>
      <c r="C16" s="14"/>
      <c r="D16" s="14"/>
      <c r="E16" s="14"/>
      <c r="F16" s="14"/>
      <c r="G16" s="69">
        <v>0</v>
      </c>
      <c r="I16" s="69">
        <v>0</v>
      </c>
      <c r="J16" s="69">
        <v>0</v>
      </c>
      <c r="L16" s="68">
        <v>0</v>
      </c>
      <c r="M16" s="68">
        <v>0</v>
      </c>
    </row>
    <row r="17" spans="1:13">
      <c r="A17" t="s">
        <v>222</v>
      </c>
      <c r="B17" t="s">
        <v>222</v>
      </c>
      <c r="C17" s="14"/>
      <c r="D17" s="14"/>
      <c r="E17" t="s">
        <v>222</v>
      </c>
      <c r="F17" t="s">
        <v>222</v>
      </c>
      <c r="G17" s="65">
        <v>0</v>
      </c>
      <c r="H17" s="65">
        <v>0</v>
      </c>
      <c r="J17" s="65">
        <v>0</v>
      </c>
      <c r="K17" s="66">
        <v>0</v>
      </c>
      <c r="L17" s="66">
        <v>0</v>
      </c>
      <c r="M17" s="66">
        <v>0</v>
      </c>
    </row>
    <row r="18" spans="1:13">
      <c r="A18" s="67" t="s">
        <v>784</v>
      </c>
      <c r="C18" s="14"/>
      <c r="D18" s="14"/>
      <c r="E18" s="14"/>
      <c r="F18" s="14"/>
      <c r="G18" s="69">
        <v>0</v>
      </c>
      <c r="I18" s="69">
        <v>0</v>
      </c>
      <c r="J18" s="69">
        <v>0</v>
      </c>
      <c r="L18" s="68">
        <v>0</v>
      </c>
      <c r="M18" s="68">
        <v>0</v>
      </c>
    </row>
    <row r="19" spans="1:13">
      <c r="A19" t="s">
        <v>222</v>
      </c>
      <c r="B19" t="s">
        <v>222</v>
      </c>
      <c r="C19" s="14"/>
      <c r="D19" s="14"/>
      <c r="E19" t="s">
        <v>222</v>
      </c>
      <c r="F19" t="s">
        <v>222</v>
      </c>
      <c r="G19" s="65">
        <v>0</v>
      </c>
      <c r="H19" s="65">
        <v>0</v>
      </c>
      <c r="J19" s="65">
        <v>0</v>
      </c>
      <c r="K19" s="66">
        <v>0</v>
      </c>
      <c r="L19" s="66">
        <v>0</v>
      </c>
      <c r="M19" s="66">
        <v>0</v>
      </c>
    </row>
    <row r="20" spans="1:13">
      <c r="A20" s="67" t="s">
        <v>387</v>
      </c>
      <c r="C20" s="14"/>
      <c r="D20" s="14"/>
      <c r="E20" s="14"/>
      <c r="F20" s="14"/>
      <c r="G20" s="69">
        <v>0</v>
      </c>
      <c r="I20" s="69">
        <v>0</v>
      </c>
      <c r="J20" s="69">
        <v>0</v>
      </c>
      <c r="L20" s="68">
        <v>0</v>
      </c>
      <c r="M20" s="68">
        <v>0</v>
      </c>
    </row>
    <row r="21" spans="1:13">
      <c r="A21" t="s">
        <v>222</v>
      </c>
      <c r="B21" t="s">
        <v>222</v>
      </c>
      <c r="C21" s="14"/>
      <c r="D21" s="14"/>
      <c r="E21" t="s">
        <v>222</v>
      </c>
      <c r="F21" t="s">
        <v>222</v>
      </c>
      <c r="G21" s="65">
        <v>0</v>
      </c>
      <c r="H21" s="65">
        <v>0</v>
      </c>
      <c r="J21" s="65">
        <v>0</v>
      </c>
      <c r="K21" s="66">
        <v>0</v>
      </c>
      <c r="L21" s="66">
        <v>0</v>
      </c>
      <c r="M21" s="66">
        <v>0</v>
      </c>
    </row>
    <row r="22" spans="1:13">
      <c r="A22" s="67" t="s">
        <v>785</v>
      </c>
      <c r="C22" s="14"/>
      <c r="D22" s="14"/>
      <c r="E22" s="14"/>
      <c r="F22" s="14"/>
      <c r="G22" s="69">
        <v>0</v>
      </c>
      <c r="I22" s="69">
        <v>0</v>
      </c>
      <c r="J22" s="69">
        <v>0</v>
      </c>
      <c r="L22" s="68">
        <v>0</v>
      </c>
      <c r="M22" s="68">
        <v>0</v>
      </c>
    </row>
    <row r="23" spans="1:13">
      <c r="A23" t="s">
        <v>222</v>
      </c>
      <c r="B23" t="s">
        <v>222</v>
      </c>
      <c r="C23" s="14"/>
      <c r="D23" s="14"/>
      <c r="E23" t="s">
        <v>222</v>
      </c>
      <c r="F23" t="s">
        <v>222</v>
      </c>
      <c r="G23" s="65">
        <v>0</v>
      </c>
      <c r="H23" s="65">
        <v>0</v>
      </c>
      <c r="J23" s="65">
        <v>0</v>
      </c>
      <c r="K23" s="66">
        <v>0</v>
      </c>
      <c r="L23" s="66">
        <v>0</v>
      </c>
      <c r="M23" s="66">
        <v>0</v>
      </c>
    </row>
    <row r="24" spans="1:13">
      <c r="A24" s="67" t="s">
        <v>227</v>
      </c>
      <c r="C24" s="14"/>
      <c r="D24" s="14"/>
      <c r="E24" s="14"/>
      <c r="F24" s="14"/>
      <c r="G24" s="69">
        <v>109251.61</v>
      </c>
      <c r="I24" s="69">
        <v>0</v>
      </c>
      <c r="J24" s="69">
        <v>6957.0769738339995</v>
      </c>
      <c r="L24" s="68">
        <v>1</v>
      </c>
      <c r="M24" s="68">
        <v>2.2499999999999999E-2</v>
      </c>
    </row>
    <row r="25" spans="1:13">
      <c r="A25" s="67" t="s">
        <v>786</v>
      </c>
      <c r="C25" s="14"/>
      <c r="D25" s="14"/>
      <c r="E25" s="14"/>
      <c r="F25" s="14"/>
      <c r="G25" s="69">
        <v>109251.61</v>
      </c>
      <c r="I25" s="69">
        <v>0</v>
      </c>
      <c r="J25" s="69">
        <v>6957.0769738339995</v>
      </c>
      <c r="L25" s="68">
        <v>1</v>
      </c>
      <c r="M25" s="68">
        <v>2.2499999999999999E-2</v>
      </c>
    </row>
    <row r="26" spans="1:13">
      <c r="A26" t="s">
        <v>787</v>
      </c>
      <c r="B26" t="s">
        <v>788</v>
      </c>
      <c r="C26" t="s">
        <v>789</v>
      </c>
      <c r="D26" t="s">
        <v>790</v>
      </c>
      <c r="E26" t="s">
        <v>791</v>
      </c>
      <c r="F26" t="s">
        <v>105</v>
      </c>
      <c r="G26" s="65">
        <v>109251.61</v>
      </c>
      <c r="H26" s="65">
        <v>1910</v>
      </c>
      <c r="I26" s="65">
        <v>0</v>
      </c>
      <c r="J26" s="65">
        <v>6957.0769738339995</v>
      </c>
      <c r="K26" s="66">
        <v>1E-4</v>
      </c>
      <c r="L26" s="66">
        <v>1</v>
      </c>
      <c r="M26" s="66">
        <v>2.2499999999999999E-2</v>
      </c>
    </row>
    <row r="27" spans="1:13">
      <c r="A27" s="67" t="s">
        <v>792</v>
      </c>
      <c r="C27" s="14"/>
      <c r="D27" s="14"/>
      <c r="E27" s="14"/>
      <c r="F27" s="14"/>
      <c r="G27" s="69">
        <v>0</v>
      </c>
      <c r="I27" s="69">
        <v>0</v>
      </c>
      <c r="J27" s="69">
        <v>0</v>
      </c>
      <c r="L27" s="68">
        <v>0</v>
      </c>
      <c r="M27" s="68">
        <v>0</v>
      </c>
    </row>
    <row r="28" spans="1:13">
      <c r="A28" t="s">
        <v>222</v>
      </c>
      <c r="B28" t="s">
        <v>222</v>
      </c>
      <c r="C28" s="14"/>
      <c r="D28" s="14"/>
      <c r="E28" t="s">
        <v>222</v>
      </c>
      <c r="F28" t="s">
        <v>222</v>
      </c>
      <c r="G28" s="65">
        <v>0</v>
      </c>
      <c r="H28" s="65">
        <v>0</v>
      </c>
      <c r="J28" s="65">
        <v>0</v>
      </c>
      <c r="K28" s="66">
        <v>0</v>
      </c>
      <c r="L28" s="66">
        <v>0</v>
      </c>
      <c r="M28" s="66">
        <v>0</v>
      </c>
    </row>
    <row r="29" spans="1:13">
      <c r="A29" s="67" t="s">
        <v>387</v>
      </c>
      <c r="C29" s="14"/>
      <c r="D29" s="14"/>
      <c r="E29" s="14"/>
      <c r="F29" s="14"/>
      <c r="G29" s="69">
        <v>0</v>
      </c>
      <c r="I29" s="69">
        <v>0</v>
      </c>
      <c r="J29" s="69">
        <v>0</v>
      </c>
      <c r="L29" s="68">
        <v>0</v>
      </c>
      <c r="M29" s="68">
        <v>0</v>
      </c>
    </row>
    <row r="30" spans="1:13">
      <c r="A30" t="s">
        <v>222</v>
      </c>
      <c r="B30" t="s">
        <v>222</v>
      </c>
      <c r="C30" s="14"/>
      <c r="D30" s="14"/>
      <c r="E30" t="s">
        <v>222</v>
      </c>
      <c r="F30" t="s">
        <v>222</v>
      </c>
      <c r="G30" s="65">
        <v>0</v>
      </c>
      <c r="H30" s="65">
        <v>0</v>
      </c>
      <c r="J30" s="65">
        <v>0</v>
      </c>
      <c r="K30" s="66">
        <v>0</v>
      </c>
      <c r="L30" s="66">
        <v>0</v>
      </c>
      <c r="M30" s="66">
        <v>0</v>
      </c>
    </row>
    <row r="31" spans="1:13">
      <c r="A31" s="67" t="s">
        <v>785</v>
      </c>
      <c r="C31" s="14"/>
      <c r="D31" s="14"/>
      <c r="E31" s="14"/>
      <c r="F31" s="14"/>
      <c r="G31" s="69">
        <v>0</v>
      </c>
      <c r="I31" s="69">
        <v>0</v>
      </c>
      <c r="J31" s="69">
        <v>0</v>
      </c>
      <c r="L31" s="68">
        <v>0</v>
      </c>
      <c r="M31" s="68">
        <v>0</v>
      </c>
    </row>
    <row r="32" spans="1:13">
      <c r="A32" t="s">
        <v>222</v>
      </c>
      <c r="B32" t="s">
        <v>222</v>
      </c>
      <c r="C32" s="14"/>
      <c r="D32" s="14"/>
      <c r="E32" t="s">
        <v>222</v>
      </c>
      <c r="F32" t="s">
        <v>222</v>
      </c>
      <c r="G32" s="65">
        <v>0</v>
      </c>
      <c r="H32" s="65">
        <v>0</v>
      </c>
      <c r="J32" s="65">
        <v>0</v>
      </c>
      <c r="K32" s="66">
        <v>0</v>
      </c>
      <c r="L32" s="66">
        <v>0</v>
      </c>
      <c r="M32" s="66">
        <v>0</v>
      </c>
    </row>
    <row r="33" spans="1:6">
      <c r="A33" s="83" t="s">
        <v>229</v>
      </c>
      <c r="C33" s="14"/>
      <c r="D33" s="14"/>
      <c r="E33" s="14"/>
      <c r="F33" s="14"/>
    </row>
    <row r="34" spans="1:6">
      <c r="A34" s="83" t="s">
        <v>266</v>
      </c>
      <c r="C34" s="14"/>
      <c r="D34" s="14"/>
      <c r="E34" s="14"/>
      <c r="F34" s="14"/>
    </row>
    <row r="35" spans="1:6">
      <c r="A35" s="83" t="s">
        <v>267</v>
      </c>
      <c r="C35" s="14"/>
      <c r="D35" s="14"/>
      <c r="E35" s="14"/>
      <c r="F35" s="14"/>
    </row>
    <row r="36" spans="1:6">
      <c r="A36" s="83" t="s">
        <v>268</v>
      </c>
      <c r="C36" s="14"/>
      <c r="D36" s="14"/>
      <c r="E36" s="14"/>
      <c r="F36" s="14"/>
    </row>
    <row r="37" spans="1:6">
      <c r="A37" s="83" t="s">
        <v>269</v>
      </c>
      <c r="C37" s="14"/>
      <c r="D37" s="14"/>
      <c r="E37" s="14"/>
      <c r="F37" s="14"/>
    </row>
    <row r="38" spans="1:6" hidden="1">
      <c r="C38" s="14"/>
      <c r="D38" s="14"/>
      <c r="E38" s="14"/>
      <c r="F38" s="14"/>
    </row>
    <row r="39" spans="1:6" hidden="1">
      <c r="C39" s="14"/>
      <c r="D39" s="14"/>
      <c r="E39" s="14"/>
      <c r="F39" s="14"/>
    </row>
    <row r="40" spans="1:6" hidden="1">
      <c r="C40" s="14"/>
      <c r="D40" s="14"/>
      <c r="E40" s="14"/>
      <c r="F40" s="14"/>
    </row>
    <row r="41" spans="1:6" hidden="1">
      <c r="C41" s="14"/>
      <c r="D41" s="14"/>
      <c r="E41" s="14"/>
      <c r="F41" s="14"/>
    </row>
    <row r="42" spans="1:6" hidden="1">
      <c r="C42" s="14"/>
      <c r="D42" s="14"/>
      <c r="E42" s="14"/>
      <c r="F42" s="14"/>
    </row>
    <row r="43" spans="1:6" hidden="1">
      <c r="C43" s="14"/>
      <c r="D43" s="14"/>
      <c r="E43" s="14"/>
      <c r="F43" s="14"/>
    </row>
    <row r="44" spans="1:6" hidden="1">
      <c r="C44" s="14"/>
      <c r="D44" s="14"/>
      <c r="E44" s="14"/>
      <c r="F44" s="14"/>
    </row>
    <row r="45" spans="1:6" hidden="1">
      <c r="C45" s="14"/>
      <c r="D45" s="14"/>
      <c r="E45" s="14"/>
      <c r="F45" s="14"/>
    </row>
    <row r="46" spans="1:6" hidden="1">
      <c r="C46" s="14"/>
      <c r="D46" s="14"/>
      <c r="E46" s="14"/>
      <c r="F46" s="14"/>
    </row>
    <row r="47" spans="1:6" hidden="1">
      <c r="C47" s="14"/>
      <c r="D47" s="14"/>
      <c r="E47" s="14"/>
      <c r="F47" s="14"/>
    </row>
    <row r="48" spans="1:6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7" t="s">
        <v>67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</row>
    <row r="6" spans="1:64" ht="26.25" customHeight="1">
      <c r="A6" s="97" t="s">
        <v>92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01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9367964.25</v>
      </c>
      <c r="J10" s="7"/>
      <c r="K10" s="63">
        <v>22750.50688368185</v>
      </c>
      <c r="L10" s="7"/>
      <c r="M10" s="64">
        <v>1</v>
      </c>
      <c r="N10" s="64">
        <v>7.3599999999999999E-2</v>
      </c>
      <c r="O10" s="30"/>
      <c r="BF10" s="14"/>
      <c r="BG10" s="16"/>
      <c r="BH10" s="14"/>
      <c r="BL10" s="14"/>
    </row>
    <row r="11" spans="1:64">
      <c r="A11" s="67" t="s">
        <v>201</v>
      </c>
      <c r="B11" s="14"/>
      <c r="C11" s="14"/>
      <c r="D11" s="14"/>
      <c r="I11" s="69">
        <v>9355300</v>
      </c>
      <c r="K11" s="69">
        <v>15005.094284999999</v>
      </c>
      <c r="M11" s="68">
        <v>0.65949999999999998</v>
      </c>
      <c r="N11" s="68">
        <v>4.8500000000000001E-2</v>
      </c>
    </row>
    <row r="12" spans="1:64">
      <c r="A12" s="67" t="s">
        <v>793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H13" t="s">
        <v>222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794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H15" t="s">
        <v>222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9355300</v>
      </c>
      <c r="K16" s="69">
        <v>15005.094284999999</v>
      </c>
      <c r="M16" s="68">
        <v>0.65949999999999998</v>
      </c>
      <c r="N16" s="68">
        <v>4.8500000000000001E-2</v>
      </c>
    </row>
    <row r="17" spans="1:14">
      <c r="A17" t="s">
        <v>795</v>
      </c>
      <c r="B17" t="s">
        <v>796</v>
      </c>
      <c r="C17" t="s">
        <v>99</v>
      </c>
      <c r="D17" t="s">
        <v>797</v>
      </c>
      <c r="E17" t="s">
        <v>798</v>
      </c>
      <c r="F17" t="s">
        <v>299</v>
      </c>
      <c r="G17" t="s">
        <v>207</v>
      </c>
      <c r="H17" t="s">
        <v>101</v>
      </c>
      <c r="I17" s="65">
        <v>2791810</v>
      </c>
      <c r="J17" s="65">
        <v>165.69</v>
      </c>
      <c r="K17" s="65">
        <v>4625.7499889999999</v>
      </c>
      <c r="L17" s="66">
        <v>0</v>
      </c>
      <c r="M17" s="66">
        <v>0.20330000000000001</v>
      </c>
      <c r="N17" s="66">
        <v>1.4999999999999999E-2</v>
      </c>
    </row>
    <row r="18" spans="1:14">
      <c r="A18" t="s">
        <v>799</v>
      </c>
      <c r="B18" t="s">
        <v>800</v>
      </c>
      <c r="C18" t="s">
        <v>99</v>
      </c>
      <c r="D18" t="s">
        <v>797</v>
      </c>
      <c r="E18" t="s">
        <v>798</v>
      </c>
      <c r="F18" t="s">
        <v>311</v>
      </c>
      <c r="G18" t="s">
        <v>207</v>
      </c>
      <c r="H18" t="s">
        <v>101</v>
      </c>
      <c r="I18" s="65">
        <v>1795490</v>
      </c>
      <c r="J18" s="65">
        <v>195.04</v>
      </c>
      <c r="K18" s="65">
        <v>3501.9236959999998</v>
      </c>
      <c r="L18" s="66">
        <v>0</v>
      </c>
      <c r="M18" s="66">
        <v>0.15390000000000001</v>
      </c>
      <c r="N18" s="66">
        <v>1.1299999999999999E-2</v>
      </c>
    </row>
    <row r="19" spans="1:14">
      <c r="A19" t="s">
        <v>801</v>
      </c>
      <c r="B19" t="s">
        <v>802</v>
      </c>
      <c r="C19" t="s">
        <v>99</v>
      </c>
      <c r="D19" t="s">
        <v>797</v>
      </c>
      <c r="E19" t="s">
        <v>798</v>
      </c>
      <c r="F19" t="s">
        <v>222</v>
      </c>
      <c r="G19" t="s">
        <v>376</v>
      </c>
      <c r="H19" t="s">
        <v>101</v>
      </c>
      <c r="I19" s="65">
        <v>915000</v>
      </c>
      <c r="J19" s="65">
        <v>155.69999999999999</v>
      </c>
      <c r="K19" s="65">
        <v>1424.655</v>
      </c>
      <c r="L19" s="66">
        <v>0</v>
      </c>
      <c r="M19" s="66">
        <v>6.2600000000000003E-2</v>
      </c>
      <c r="N19" s="66">
        <v>4.5999999999999999E-3</v>
      </c>
    </row>
    <row r="20" spans="1:14">
      <c r="A20" t="s">
        <v>803</v>
      </c>
      <c r="B20" t="s">
        <v>804</v>
      </c>
      <c r="C20" t="s">
        <v>99</v>
      </c>
      <c r="D20" t="s">
        <v>797</v>
      </c>
      <c r="E20" t="s">
        <v>798</v>
      </c>
      <c r="F20" t="s">
        <v>222</v>
      </c>
      <c r="G20" t="s">
        <v>376</v>
      </c>
      <c r="H20" t="s">
        <v>101</v>
      </c>
      <c r="I20" s="65">
        <v>3853000</v>
      </c>
      <c r="J20" s="65">
        <v>141.52000000000001</v>
      </c>
      <c r="K20" s="65">
        <v>5452.7655999999997</v>
      </c>
      <c r="L20" s="66">
        <v>0</v>
      </c>
      <c r="M20" s="66">
        <v>0.2397</v>
      </c>
      <c r="N20" s="66">
        <v>1.7600000000000001E-2</v>
      </c>
    </row>
    <row r="21" spans="1:14">
      <c r="A21" s="67" t="s">
        <v>387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H22" t="s">
        <v>222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227</v>
      </c>
      <c r="B23" s="14"/>
      <c r="C23" s="14"/>
      <c r="D23" s="14"/>
      <c r="I23" s="69">
        <v>12664.25</v>
      </c>
      <c r="K23" s="69">
        <v>7745.4125986818499</v>
      </c>
      <c r="M23" s="68">
        <v>0.34050000000000002</v>
      </c>
      <c r="N23" s="68">
        <v>2.5000000000000001E-2</v>
      </c>
    </row>
    <row r="24" spans="1:14">
      <c r="A24" s="67" t="s">
        <v>793</v>
      </c>
      <c r="B24" s="14"/>
      <c r="C24" s="14"/>
      <c r="D24" s="14"/>
      <c r="I24" s="69">
        <v>0</v>
      </c>
      <c r="K24" s="69">
        <v>0</v>
      </c>
      <c r="M24" s="68">
        <v>0</v>
      </c>
      <c r="N24" s="68">
        <v>0</v>
      </c>
    </row>
    <row r="25" spans="1:14">
      <c r="A25" t="s">
        <v>222</v>
      </c>
      <c r="B25" t="s">
        <v>222</v>
      </c>
      <c r="C25" s="14"/>
      <c r="D25" s="14"/>
      <c r="E25" t="s">
        <v>222</v>
      </c>
      <c r="F25" t="s">
        <v>222</v>
      </c>
      <c r="H25" t="s">
        <v>222</v>
      </c>
      <c r="I25" s="65">
        <v>0</v>
      </c>
      <c r="J25" s="65">
        <v>0</v>
      </c>
      <c r="K25" s="65">
        <v>0</v>
      </c>
      <c r="L25" s="66">
        <v>0</v>
      </c>
      <c r="M25" s="66">
        <v>0</v>
      </c>
      <c r="N25" s="66">
        <v>0</v>
      </c>
    </row>
    <row r="26" spans="1:14">
      <c r="A26" s="67" t="s">
        <v>794</v>
      </c>
      <c r="B26" s="14"/>
      <c r="C26" s="14"/>
      <c r="D26" s="14"/>
      <c r="I26" s="69">
        <v>0</v>
      </c>
      <c r="K26" s="69">
        <v>0</v>
      </c>
      <c r="M26" s="68">
        <v>0</v>
      </c>
      <c r="N26" s="68">
        <v>0</v>
      </c>
    </row>
    <row r="27" spans="1:14">
      <c r="A27" t="s">
        <v>222</v>
      </c>
      <c r="B27" t="s">
        <v>222</v>
      </c>
      <c r="C27" s="14"/>
      <c r="D27" s="14"/>
      <c r="E27" t="s">
        <v>222</v>
      </c>
      <c r="F27" t="s">
        <v>222</v>
      </c>
      <c r="H27" t="s">
        <v>222</v>
      </c>
      <c r="I27" s="65">
        <v>0</v>
      </c>
      <c r="J27" s="65">
        <v>0</v>
      </c>
      <c r="K27" s="65">
        <v>0</v>
      </c>
      <c r="L27" s="66">
        <v>0</v>
      </c>
      <c r="M27" s="66">
        <v>0</v>
      </c>
      <c r="N27" s="66">
        <v>0</v>
      </c>
    </row>
    <row r="28" spans="1:14">
      <c r="A28" s="67" t="s">
        <v>91</v>
      </c>
      <c r="B28" s="14"/>
      <c r="C28" s="14"/>
      <c r="D28" s="14"/>
      <c r="I28" s="69">
        <v>12664.25</v>
      </c>
      <c r="K28" s="69">
        <v>7745.4125986818499</v>
      </c>
      <c r="M28" s="68">
        <v>0.34050000000000002</v>
      </c>
      <c r="N28" s="68">
        <v>2.5000000000000001E-2</v>
      </c>
    </row>
    <row r="29" spans="1:14">
      <c r="A29" t="s">
        <v>805</v>
      </c>
      <c r="B29" t="s">
        <v>806</v>
      </c>
      <c r="C29" t="s">
        <v>122</v>
      </c>
      <c r="D29" t="s">
        <v>807</v>
      </c>
      <c r="E29" t="s">
        <v>808</v>
      </c>
      <c r="F29" t="s">
        <v>222</v>
      </c>
      <c r="G29" t="s">
        <v>376</v>
      </c>
      <c r="H29" t="s">
        <v>105</v>
      </c>
      <c r="I29" s="65">
        <v>12664.25</v>
      </c>
      <c r="J29" s="65">
        <v>18344.23</v>
      </c>
      <c r="K29" s="65">
        <v>7745.4125986818499</v>
      </c>
      <c r="L29" s="66">
        <v>0</v>
      </c>
      <c r="M29" s="66">
        <v>0.34050000000000002</v>
      </c>
      <c r="N29" s="66">
        <v>2.5000000000000001E-2</v>
      </c>
    </row>
    <row r="30" spans="1:14">
      <c r="A30" s="67" t="s">
        <v>387</v>
      </c>
      <c r="B30" s="14"/>
      <c r="C30" s="14"/>
      <c r="D30" s="14"/>
      <c r="I30" s="69">
        <v>0</v>
      </c>
      <c r="K30" s="69">
        <v>0</v>
      </c>
      <c r="M30" s="68">
        <v>0</v>
      </c>
      <c r="N30" s="68">
        <v>0</v>
      </c>
    </row>
    <row r="31" spans="1:14">
      <c r="A31" t="s">
        <v>222</v>
      </c>
      <c r="B31" t="s">
        <v>222</v>
      </c>
      <c r="C31" s="14"/>
      <c r="D31" s="14"/>
      <c r="E31" t="s">
        <v>222</v>
      </c>
      <c r="F31" t="s">
        <v>222</v>
      </c>
      <c r="H31" t="s">
        <v>222</v>
      </c>
      <c r="I31" s="65">
        <v>0</v>
      </c>
      <c r="J31" s="65">
        <v>0</v>
      </c>
      <c r="K31" s="65">
        <v>0</v>
      </c>
      <c r="L31" s="66">
        <v>0</v>
      </c>
      <c r="M31" s="66">
        <v>0</v>
      </c>
      <c r="N31" s="66">
        <v>0</v>
      </c>
    </row>
    <row r="32" spans="1:14">
      <c r="A32" s="83" t="s">
        <v>229</v>
      </c>
      <c r="B32" s="14"/>
      <c r="C32" s="14"/>
      <c r="D32" s="14"/>
    </row>
    <row r="33" spans="1:4">
      <c r="A33" s="83" t="s">
        <v>266</v>
      </c>
      <c r="B33" s="14"/>
      <c r="C33" s="14"/>
      <c r="D33" s="14"/>
    </row>
    <row r="34" spans="1:4">
      <c r="A34" s="83" t="s">
        <v>267</v>
      </c>
      <c r="B34" s="14"/>
      <c r="C34" s="14"/>
      <c r="D34" s="14"/>
    </row>
    <row r="35" spans="1:4">
      <c r="A35" s="83" t="s">
        <v>268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A7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4" width="10.7109375" style="13" customWidth="1"/>
    <col min="5" max="5" width="10.7109375" style="14" customWidth="1"/>
    <col min="6" max="6" width="14.7109375" style="14" customWidth="1"/>
    <col min="7" max="7" width="11.7109375" style="14" customWidth="1"/>
    <col min="8" max="8" width="14.7109375" style="14" customWidth="1"/>
    <col min="9" max="10" width="10.7109375" style="14" customWidth="1"/>
    <col min="11" max="11" width="11.8554687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7" t="s">
        <v>67</v>
      </c>
      <c r="B5" s="98"/>
      <c r="C5" s="98"/>
      <c r="D5" s="98"/>
      <c r="E5" s="98"/>
      <c r="F5" s="98"/>
      <c r="G5" s="98"/>
      <c r="H5" s="98"/>
      <c r="I5" s="98"/>
      <c r="J5" s="98"/>
      <c r="K5" s="99"/>
    </row>
    <row r="6" spans="1:59" ht="26.25" customHeight="1">
      <c r="A6" s="102" t="s">
        <v>94</v>
      </c>
      <c r="B6" s="103" t="s">
        <v>955</v>
      </c>
      <c r="C6" s="103" t="s">
        <v>956</v>
      </c>
      <c r="D6" s="103" t="s">
        <v>957</v>
      </c>
      <c r="E6" s="103" t="s">
        <v>958</v>
      </c>
      <c r="F6" s="103" t="s">
        <v>959</v>
      </c>
      <c r="G6" s="103" t="s">
        <v>960</v>
      </c>
      <c r="H6" s="103" t="s">
        <v>961</v>
      </c>
      <c r="I6" s="103" t="s">
        <v>962</v>
      </c>
      <c r="J6" s="103" t="s">
        <v>963</v>
      </c>
      <c r="K6" s="104" t="s">
        <v>964</v>
      </c>
      <c r="BG6" s="16"/>
    </row>
    <row r="7" spans="1:59" s="16" customFormat="1" ht="63">
      <c r="A7" s="4" t="s">
        <v>95</v>
      </c>
      <c r="B7" s="25" t="s">
        <v>48</v>
      </c>
      <c r="C7" s="25" t="s">
        <v>69</v>
      </c>
      <c r="D7" s="25" t="s">
        <v>83</v>
      </c>
      <c r="E7" s="25" t="s">
        <v>52</v>
      </c>
      <c r="F7" s="25" t="s">
        <v>186</v>
      </c>
      <c r="G7" s="25" t="s">
        <v>187</v>
      </c>
      <c r="H7" s="25" t="s">
        <v>55</v>
      </c>
      <c r="I7" s="25" t="s">
        <v>72</v>
      </c>
      <c r="J7" s="25" t="s">
        <v>56</v>
      </c>
      <c r="K7" s="25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1313726</v>
      </c>
      <c r="G10" s="7"/>
      <c r="H10" s="63">
        <v>1162.68388</v>
      </c>
      <c r="I10" s="22"/>
      <c r="J10" s="64">
        <v>1</v>
      </c>
      <c r="K10" s="64">
        <v>3.8E-3</v>
      </c>
      <c r="BB10" s="14"/>
      <c r="BC10" s="16"/>
      <c r="BD10" s="14"/>
      <c r="BF10" s="14"/>
    </row>
    <row r="11" spans="1:59">
      <c r="A11" s="67" t="s">
        <v>201</v>
      </c>
      <c r="C11" s="14"/>
      <c r="D11" s="14"/>
      <c r="F11" s="69">
        <v>1313726</v>
      </c>
      <c r="H11" s="69">
        <v>1162.68388</v>
      </c>
      <c r="J11" s="68">
        <v>1</v>
      </c>
      <c r="K11" s="68">
        <v>3.8E-3</v>
      </c>
    </row>
    <row r="12" spans="1:59">
      <c r="A12" s="67" t="s">
        <v>809</v>
      </c>
      <c r="C12" s="14"/>
      <c r="D12" s="14"/>
      <c r="F12" s="69">
        <v>1313726</v>
      </c>
      <c r="H12" s="69">
        <v>1162.68388</v>
      </c>
      <c r="J12" s="68">
        <v>1</v>
      </c>
      <c r="K12" s="68">
        <v>3.8E-3</v>
      </c>
    </row>
    <row r="13" spans="1:59">
      <c r="A13" t="s">
        <v>810</v>
      </c>
      <c r="B13" t="s">
        <v>811</v>
      </c>
      <c r="C13" t="s">
        <v>99</v>
      </c>
      <c r="D13" t="s">
        <v>569</v>
      </c>
      <c r="E13" t="s">
        <v>101</v>
      </c>
      <c r="F13" s="65">
        <v>21795</v>
      </c>
      <c r="G13" s="65">
        <v>398.4</v>
      </c>
      <c r="H13" s="65">
        <v>86.831280000000007</v>
      </c>
      <c r="I13" s="66">
        <v>9.4999999999999998E-3</v>
      </c>
      <c r="J13" s="66">
        <v>7.4700000000000003E-2</v>
      </c>
      <c r="K13" s="66">
        <v>2.9999999999999997E-4</v>
      </c>
    </row>
    <row r="14" spans="1:59">
      <c r="A14" t="s">
        <v>812</v>
      </c>
      <c r="B14" t="s">
        <v>813</v>
      </c>
      <c r="C14" t="s">
        <v>99</v>
      </c>
      <c r="D14" t="s">
        <v>569</v>
      </c>
      <c r="E14" t="s">
        <v>101</v>
      </c>
      <c r="F14" s="65">
        <v>525000</v>
      </c>
      <c r="G14" s="65">
        <v>18.899999999999999</v>
      </c>
      <c r="H14" s="65">
        <v>99.224999999999994</v>
      </c>
      <c r="I14" s="66">
        <v>0.03</v>
      </c>
      <c r="J14" s="66">
        <v>8.5300000000000001E-2</v>
      </c>
      <c r="K14" s="66">
        <v>2.9999999999999997E-4</v>
      </c>
    </row>
    <row r="15" spans="1:59">
      <c r="A15" t="s">
        <v>814</v>
      </c>
      <c r="B15" t="s">
        <v>815</v>
      </c>
      <c r="C15" t="s">
        <v>99</v>
      </c>
      <c r="D15" t="s">
        <v>569</v>
      </c>
      <c r="E15" t="s">
        <v>101</v>
      </c>
      <c r="F15" s="65">
        <v>535000</v>
      </c>
      <c r="G15" s="65">
        <v>26.5</v>
      </c>
      <c r="H15" s="65">
        <v>141.77500000000001</v>
      </c>
      <c r="I15" s="66">
        <v>3.0599999999999999E-2</v>
      </c>
      <c r="J15" s="66">
        <v>0.12189999999999999</v>
      </c>
      <c r="K15" s="66">
        <v>5.0000000000000001E-4</v>
      </c>
    </row>
    <row r="16" spans="1:59">
      <c r="A16" t="s">
        <v>816</v>
      </c>
      <c r="B16" t="s">
        <v>817</v>
      </c>
      <c r="C16" t="s">
        <v>99</v>
      </c>
      <c r="D16" t="s">
        <v>582</v>
      </c>
      <c r="E16" t="s">
        <v>101</v>
      </c>
      <c r="F16" s="65">
        <v>22500</v>
      </c>
      <c r="G16" s="65">
        <v>72.5</v>
      </c>
      <c r="H16" s="65">
        <v>16.3125</v>
      </c>
      <c r="I16" s="66">
        <v>6.4999999999999997E-3</v>
      </c>
      <c r="J16" s="66">
        <v>1.4E-2</v>
      </c>
      <c r="K16" s="66">
        <v>1E-4</v>
      </c>
    </row>
    <row r="17" spans="1:11">
      <c r="A17" t="s">
        <v>818</v>
      </c>
      <c r="B17" t="s">
        <v>819</v>
      </c>
      <c r="C17" t="s">
        <v>99</v>
      </c>
      <c r="D17" t="s">
        <v>582</v>
      </c>
      <c r="E17" t="s">
        <v>101</v>
      </c>
      <c r="F17" s="65">
        <v>22500</v>
      </c>
      <c r="G17" s="65">
        <v>155.1</v>
      </c>
      <c r="H17" s="65">
        <v>34.897500000000001</v>
      </c>
      <c r="I17" s="66">
        <v>6.4999999999999997E-3</v>
      </c>
      <c r="J17" s="66">
        <v>0.03</v>
      </c>
      <c r="K17" s="66">
        <v>1E-4</v>
      </c>
    </row>
    <row r="18" spans="1:11">
      <c r="A18" t="s">
        <v>820</v>
      </c>
      <c r="B18" t="s">
        <v>821</v>
      </c>
      <c r="C18" t="s">
        <v>99</v>
      </c>
      <c r="D18" t="s">
        <v>345</v>
      </c>
      <c r="E18" t="s">
        <v>101</v>
      </c>
      <c r="F18" s="65">
        <v>100000</v>
      </c>
      <c r="G18" s="65">
        <v>122.4</v>
      </c>
      <c r="H18" s="65">
        <v>122.4</v>
      </c>
      <c r="I18" s="66">
        <v>5.7999999999999996E-3</v>
      </c>
      <c r="J18" s="66">
        <v>0.1053</v>
      </c>
      <c r="K18" s="66">
        <v>4.0000000000000002E-4</v>
      </c>
    </row>
    <row r="19" spans="1:11">
      <c r="A19" t="s">
        <v>822</v>
      </c>
      <c r="B19" t="s">
        <v>823</v>
      </c>
      <c r="C19" t="s">
        <v>99</v>
      </c>
      <c r="D19" t="s">
        <v>431</v>
      </c>
      <c r="E19" t="s">
        <v>101</v>
      </c>
      <c r="F19" s="65">
        <v>23450</v>
      </c>
      <c r="G19" s="65">
        <v>317.8</v>
      </c>
      <c r="H19" s="65">
        <v>74.524100000000004</v>
      </c>
      <c r="I19" s="66">
        <v>8.9999999999999993E-3</v>
      </c>
      <c r="J19" s="66">
        <v>6.4100000000000004E-2</v>
      </c>
      <c r="K19" s="66">
        <v>2.0000000000000001E-4</v>
      </c>
    </row>
    <row r="20" spans="1:11">
      <c r="A20" t="s">
        <v>824</v>
      </c>
      <c r="B20" t="s">
        <v>825</v>
      </c>
      <c r="C20" t="s">
        <v>99</v>
      </c>
      <c r="D20" t="s">
        <v>128</v>
      </c>
      <c r="E20" t="s">
        <v>101</v>
      </c>
      <c r="F20" s="65">
        <v>27650</v>
      </c>
      <c r="G20" s="65">
        <v>300</v>
      </c>
      <c r="H20" s="65">
        <v>82.95</v>
      </c>
      <c r="I20" s="66">
        <v>1.09E-2</v>
      </c>
      <c r="J20" s="66">
        <v>7.1300000000000002E-2</v>
      </c>
      <c r="K20" s="66">
        <v>2.9999999999999997E-4</v>
      </c>
    </row>
    <row r="21" spans="1:11">
      <c r="A21" t="s">
        <v>826</v>
      </c>
      <c r="B21" t="s">
        <v>827</v>
      </c>
      <c r="C21" t="s">
        <v>99</v>
      </c>
      <c r="D21" t="s">
        <v>128</v>
      </c>
      <c r="E21" t="s">
        <v>101</v>
      </c>
      <c r="F21" s="65">
        <v>29150</v>
      </c>
      <c r="G21" s="65">
        <v>1499</v>
      </c>
      <c r="H21" s="65">
        <v>436.95850000000002</v>
      </c>
      <c r="I21" s="66">
        <v>1.2500000000000001E-2</v>
      </c>
      <c r="J21" s="66">
        <v>0.37580000000000002</v>
      </c>
      <c r="K21" s="66">
        <v>1.4E-3</v>
      </c>
    </row>
    <row r="22" spans="1:11">
      <c r="A22" t="s">
        <v>828</v>
      </c>
      <c r="B22" t="s">
        <v>829</v>
      </c>
      <c r="C22" t="s">
        <v>99</v>
      </c>
      <c r="D22" t="s">
        <v>128</v>
      </c>
      <c r="E22" t="s">
        <v>101</v>
      </c>
      <c r="F22" s="65">
        <v>6681</v>
      </c>
      <c r="G22" s="65">
        <v>1000</v>
      </c>
      <c r="H22" s="65">
        <v>66.81</v>
      </c>
      <c r="I22" s="66">
        <v>6.4999999999999997E-3</v>
      </c>
      <c r="J22" s="66">
        <v>5.7500000000000002E-2</v>
      </c>
      <c r="K22" s="66">
        <v>2.0000000000000001E-4</v>
      </c>
    </row>
    <row r="23" spans="1:11">
      <c r="A23" s="67" t="s">
        <v>227</v>
      </c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s="67" t="s">
        <v>830</v>
      </c>
      <c r="C24" s="14"/>
      <c r="D24" s="14"/>
      <c r="F24" s="69">
        <v>0</v>
      </c>
      <c r="H24" s="69">
        <v>0</v>
      </c>
      <c r="J24" s="68">
        <v>0</v>
      </c>
      <c r="K24" s="68">
        <v>0</v>
      </c>
    </row>
    <row r="25" spans="1:11">
      <c r="A25" t="s">
        <v>222</v>
      </c>
      <c r="B25" t="s">
        <v>222</v>
      </c>
      <c r="C25" s="14"/>
      <c r="D25" t="s">
        <v>222</v>
      </c>
      <c r="E25" t="s">
        <v>222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  <c r="K25" s="66">
        <v>0</v>
      </c>
    </row>
    <row r="26" spans="1:11">
      <c r="A26" s="83" t="s">
        <v>229</v>
      </c>
      <c r="C26" s="14"/>
      <c r="D26" s="14"/>
    </row>
    <row r="27" spans="1:11">
      <c r="A27" s="83" t="s">
        <v>266</v>
      </c>
      <c r="C27" s="14"/>
      <c r="D27" s="14"/>
    </row>
    <row r="28" spans="1:11">
      <c r="A28" s="83" t="s">
        <v>267</v>
      </c>
      <c r="C28" s="14"/>
      <c r="D28" s="14"/>
    </row>
    <row r="29" spans="1:11">
      <c r="A29" s="83" t="s">
        <v>268</v>
      </c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FED4315C-3979-4A7E-A824-B2F9B11A01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8303BD-6083-476D-8E0E-A8D7D89B09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A93927-873F-440A-B3E3-068ADE0A3F67}">
  <ds:schemaRefs>
    <ds:schemaRef ds:uri="http://www.w3.org/XML/1998/namespace"/>
    <ds:schemaRef ds:uri="http://purl.org/dc/dcmitype/"/>
    <ds:schemaRef ds:uri="1ca4df27-5183-4bee-9dbd-0c46c9c4aa40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520042177_b12938_0121</dc:title>
  <dc:creator>Yuli</dc:creator>
  <cp:lastModifiedBy>User</cp:lastModifiedBy>
  <dcterms:created xsi:type="dcterms:W3CDTF">2015-11-10T09:34:27Z</dcterms:created>
  <dcterms:modified xsi:type="dcterms:W3CDTF">2022-01-27T13:06:10Z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