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0490" windowHeight="6975" tabRatio="930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קונצרני'!$A$10:$BM$10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62913"/>
</workbook>
</file>

<file path=xl/calcChain.xml><?xml version="1.0" encoding="utf-8"?>
<calcChain xmlns="http://schemas.openxmlformats.org/spreadsheetml/2006/main">
  <c r="N10" i="5" l="1"/>
  <c r="N12" i="22"/>
  <c r="J18" i="18" l="1"/>
  <c r="H18" i="18"/>
  <c r="H11" i="18" s="1"/>
  <c r="F18" i="18"/>
  <c r="F11" i="18" s="1"/>
  <c r="I13" i="2" l="1"/>
  <c r="I11" i="2" s="1"/>
  <c r="I10" i="2" s="1"/>
</calcChain>
</file>

<file path=xl/sharedStrings.xml><?xml version="1.0" encoding="utf-8"?>
<sst xmlns="http://schemas.openxmlformats.org/spreadsheetml/2006/main" count="4393" uniqueCount="962">
  <si>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</si>
  <si>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</si>
  <si>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</si>
  <si>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</si>
  <si>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</si>
  <si>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</si>
  <si>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</si>
  <si>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</si>
  <si>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</si>
  <si>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</si>
  <si>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</si>
  <si>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</si>
  <si>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</si>
  <si>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</si>
  <si>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</si>
  <si>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</si>
  <si>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</si>
  <si>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</si>
  <si>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</si>
  <si>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</si>
  <si>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</si>
  <si>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</si>
  <si>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</si>
  <si>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</si>
  <si>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</si>
  <si>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</si>
  <si>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</si>
  <si>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</si>
  <si>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</si>
  <si>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</si>
  <si>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</si>
  <si>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</si>
  <si>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</si>
  <si>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</si>
  <si>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</si>
  <si>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</si>
  <si>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</si>
  <si>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</si>
  <si>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</si>
  <si>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</si>
  <si>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</si>
  <si>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</si>
  <si>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</si>
  <si>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</si>
  <si>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</si>
  <si>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</si>
  <si>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</si>
  <si>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</si>
  <si>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</si>
  <si>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</si>
  <si>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</si>
  <si>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</si>
  <si>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</si>
  <si>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</si>
  <si>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</si>
  <si>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</si>
  <si>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</si>
  <si>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</si>
  <si>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</si>
  <si>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</si>
  <si>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</si>
  <si>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</si>
  <si>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</si>
  <si>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</si>
  <si>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</si>
  <si>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</si>
  <si>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</si>
  <si>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</si>
  <si>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</si>
  <si>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</si>
  <si>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</si>
  <si>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</si>
  <si>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</si>
  <si>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</si>
  <si>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</si>
  <si>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</si>
  <si>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</si>
  <si>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</si>
  <si>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</si>
  <si>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</si>
  <si>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</si>
  <si>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</si>
  <si>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</si>
  <si>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</si>
  <si>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</si>
  <si>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</si>
  <si>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</si>
  <si>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</si>
  <si>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</si>
  <si>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</si>
  <si>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</si>
  <si>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</si>
  <si>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</si>
  <si>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</si>
  <si>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</si>
  <si>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</si>
  <si>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</si>
  <si>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</si>
  <si>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</si>
  <si>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</si>
  <si>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</si>
  <si>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</si>
  <si>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</si>
  <si>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</si>
  <si>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</si>
  <si>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</si>
  <si>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</si>
  <si>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</si>
  <si>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</si>
  <si>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</si>
  <si>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</si>
  <si>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</si>
  <si>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</si>
  <si>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</si>
  <si>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</si>
  <si>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</si>
  <si>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</si>
  <si>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</si>
  <si>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</si>
  <si>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</si>
  <si>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</si>
  <si>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</si>
  <si>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</si>
  <si>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</si>
  <si>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</si>
  <si>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</si>
  <si>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</si>
  <si>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</si>
  <si>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</si>
  <si>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</si>
  <si>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</si>
  <si>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</si>
  <si>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</si>
  <si>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</si>
  <si>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</si>
  <si>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</si>
  <si>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</si>
  <si>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</si>
  <si>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</si>
  <si>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</si>
  <si>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</si>
  <si>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</si>
  <si>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</si>
  <si>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</si>
  <si>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</si>
  <si>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</si>
  <si>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</si>
  <si>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</si>
  <si>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</si>
  <si>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</si>
  <si>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</si>
  <si>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</si>
  <si>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</si>
  <si>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</si>
  <si>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</si>
  <si>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</si>
  <si>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</si>
  <si>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</si>
  <si>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</si>
  <si>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</si>
  <si>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</si>
  <si>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</si>
  <si>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</si>
  <si>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</si>
  <si>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</si>
  <si>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</si>
  <si>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</si>
  <si>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</si>
  <si>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</si>
  <si>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</si>
  <si>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</si>
  <si>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</si>
  <si>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</si>
  <si>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</si>
  <si>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</si>
  <si>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</si>
  <si>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</si>
  <si>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</si>
  <si>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</si>
  <si>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</si>
  <si>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</si>
  <si>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</si>
  <si>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</si>
  <si>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</si>
  <si>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</si>
  <si>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</si>
  <si>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</si>
  <si>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</si>
  <si>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</si>
  <si>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</si>
  <si>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</si>
  <si>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</si>
  <si>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</si>
  <si>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</si>
  <si>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</si>
  <si>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</si>
  <si>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מור כללי</t>
  </si>
  <si>
    <t>בהתאם לשיטה שיושמה בדוח הכספי *</t>
  </si>
  <si>
    <t>סה"כ בישראל</t>
  </si>
  <si>
    <t>סה"כ יתרת מזומנים ועו"ש בש"ח</t>
  </si>
  <si>
    <t>123456789- 20- בנק מזרחי</t>
  </si>
  <si>
    <t>20</t>
  </si>
  <si>
    <t>0</t>
  </si>
  <si>
    <t>לא מדורג</t>
  </si>
  <si>
    <t>עו'ש- בנק מזרחי</t>
  </si>
  <si>
    <t>1111111111- 20- בנק מזרחי</t>
  </si>
  <si>
    <t>S&amp;P מעלות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</si>
  <si>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</si>
  <si>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</si>
  <si>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</si>
  <si>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</si>
  <si>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אירו-100(לשלם)- בנק מזרחי</t>
  </si>
  <si>
    <t>דולר -20001- בנק מזרחי</t>
  </si>
  <si>
    <t>20001- 20- בנק מזרחי</t>
  </si>
  <si>
    <t>דולר -20001(לשלם)- בנק מזרחי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</si>
  <si>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</si>
  <si>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</si>
  <si>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</si>
  <si>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</si>
  <si>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</si>
  <si>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</si>
  <si>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</si>
  <si>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</si>
  <si>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</si>
  <si>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</si>
  <si>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</si>
  <si>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</si>
  <si>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</si>
  <si>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30/06/20</t>
  </si>
  <si>
    <t>ממצמ 0536- האוצר - ממשלתית צמודה</t>
  </si>
  <si>
    <t>1097708</t>
  </si>
  <si>
    <t>14/05/20</t>
  </si>
  <si>
    <t>ממצמ0922- האוצר - ממשלתית צמודה</t>
  </si>
  <si>
    <t>1124056</t>
  </si>
  <si>
    <t>31/05/20</t>
  </si>
  <si>
    <t>ממשל צמודה 1025- האוצר - ממשלתית צמודה</t>
  </si>
  <si>
    <t>1135912</t>
  </si>
  <si>
    <t>25/06/20</t>
  </si>
  <si>
    <t>ממשלתי צמוד 0527- האוצר - ממשלתית צמודה</t>
  </si>
  <si>
    <t>1140847</t>
  </si>
  <si>
    <t>24/06/20</t>
  </si>
  <si>
    <t>צמוד 1020</t>
  </si>
  <si>
    <t>1137181</t>
  </si>
  <si>
    <t>05/03/20</t>
  </si>
  <si>
    <t>סה"כ לא צמודות</t>
  </si>
  <si>
    <t>סה"כ מלווה קצר מועד</t>
  </si>
  <si>
    <t>סה"כ שחר</t>
  </si>
  <si>
    <t>ממשל שקלית 0722- האוצר - ממשלתית שקלית</t>
  </si>
  <si>
    <t>1158104</t>
  </si>
  <si>
    <t>ממשל שקלית 0928</t>
  </si>
  <si>
    <t>1150879</t>
  </si>
  <si>
    <t>08/06/20</t>
  </si>
  <si>
    <t>ממשלתי 0122- האוצר - ממשלתית שקלית</t>
  </si>
  <si>
    <t>1123272</t>
  </si>
  <si>
    <t>12/02/20</t>
  </si>
  <si>
    <t>ממשלתי 0323</t>
  </si>
  <si>
    <t>1126747</t>
  </si>
  <si>
    <t>20/05/20</t>
  </si>
  <si>
    <t>ממשלתי 0825- האוצר - ממשלתית שקלית</t>
  </si>
  <si>
    <t>1135557</t>
  </si>
  <si>
    <t>ממשק 1026- האוצר - ממשלתית שקלית</t>
  </si>
  <si>
    <t>1099456</t>
  </si>
  <si>
    <t>22/06/20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</si>
  <si>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</si>
  <si>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</si>
  <si>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</si>
  <si>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</si>
  <si>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</si>
  <si>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</si>
  <si>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B 0 03/12/20</t>
  </si>
  <si>
    <t>US912796TU31</t>
  </si>
  <si>
    <t>S&amp;P</t>
  </si>
  <si>
    <t>12/06/20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</si>
  <si>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</si>
  <si>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</si>
  <si>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</si>
  <si>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</si>
  <si>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</si>
  <si>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</si>
  <si>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</si>
  <si>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</si>
  <si>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יא- בינלאומי הנפקות</t>
  </si>
  <si>
    <t>513141879</t>
  </si>
  <si>
    <t>בנקים</t>
  </si>
  <si>
    <t>23/06/20</t>
  </si>
  <si>
    <t>דקסיה הנ אג7- דקסיה ישראל הנפק</t>
  </si>
  <si>
    <t>513704304</t>
  </si>
  <si>
    <t>לאומי אג"ח 181- לאומי</t>
  </si>
  <si>
    <t>520018078</t>
  </si>
  <si>
    <t>17/06/20</t>
  </si>
  <si>
    <t>מז טפ הנפק   46- מזרחי טפחות הנפק</t>
  </si>
  <si>
    <t>520032046</t>
  </si>
  <si>
    <t>מזרחי  הנפקות אגח 38- מזרחי טפחות הנפק</t>
  </si>
  <si>
    <t>16/02/20</t>
  </si>
  <si>
    <t>מזרחי  טפ הנפק   43</t>
  </si>
  <si>
    <t>24/02/20</t>
  </si>
  <si>
    <t>מזרחי טפחות  הנפקות אג"ח 44</t>
  </si>
  <si>
    <t>01/06/20</t>
  </si>
  <si>
    <t>פועלים הנ אג34- פועלים הנפקות</t>
  </si>
  <si>
    <t>520032640</t>
  </si>
  <si>
    <t>11/03/20</t>
  </si>
  <si>
    <t>פועלים הנפ אג32- פועלים הנפקות</t>
  </si>
  <si>
    <t>09/06/20</t>
  </si>
  <si>
    <t>פועלים הנפקות  אג"ח 36- פועלים הנפקות</t>
  </si>
  <si>
    <t>02/06/20</t>
  </si>
  <si>
    <t>דיסקונט הת 10- דיסקונט</t>
  </si>
  <si>
    <t>520007030</t>
  </si>
  <si>
    <t>AA+.IL</t>
  </si>
  <si>
    <t>03/02/20</t>
  </si>
  <si>
    <t>דיסקונט מנפיקים 4- דיסקונט מנפיקים</t>
  </si>
  <si>
    <t>520029935</t>
  </si>
  <si>
    <t>02/02/20</t>
  </si>
  <si>
    <t>לאומי התח נד יד- לאומי</t>
  </si>
  <si>
    <t>18/02/20</t>
  </si>
  <si>
    <t>עזריאלי אג"ח ה- קבוצת עזריאלי</t>
  </si>
  <si>
    <t>510960719</t>
  </si>
  <si>
    <t>22/04/20</t>
  </si>
  <si>
    <t>עזריאלי אג2- קבוצת עזריאלי</t>
  </si>
  <si>
    <t>אמות אג2- אמות</t>
  </si>
  <si>
    <t>520026683</t>
  </si>
  <si>
    <t>אמות אג3- אמות</t>
  </si>
  <si>
    <t>02/04/20</t>
  </si>
  <si>
    <t>בל"ל ש"ה נד 200- לאומי</t>
  </si>
  <si>
    <t>25/02/20</t>
  </si>
  <si>
    <t>גב ים אג"ח 6- גב-ים</t>
  </si>
  <si>
    <t>520001736</t>
  </si>
  <si>
    <t>לאומי שה נד 300- לאומי</t>
  </si>
  <si>
    <t>31/03/20</t>
  </si>
  <si>
    <t>מליסרון  אגח יד</t>
  </si>
  <si>
    <t>520037789</t>
  </si>
  <si>
    <t>13/04/20</t>
  </si>
  <si>
    <t>מליסרון אג10- מליסרון</t>
  </si>
  <si>
    <t>מליסרון אג8- מליסרון</t>
  </si>
  <si>
    <t>19/05/20</t>
  </si>
  <si>
    <t>פועלים הנ שה נד 1- פועלים הנפקות</t>
  </si>
  <si>
    <t>16/04/20</t>
  </si>
  <si>
    <t>ריט 1     אגח ו</t>
  </si>
  <si>
    <t>513821488</t>
  </si>
  <si>
    <t>21/04/20</t>
  </si>
  <si>
    <t>ריט אג"ח 4- ריט1</t>
  </si>
  <si>
    <t>03/06/20</t>
  </si>
  <si>
    <t>אגוד הנפ  אגח ט- אגוד הנפקות</t>
  </si>
  <si>
    <t>513668277</t>
  </si>
  <si>
    <t>03/03/20</t>
  </si>
  <si>
    <t>אגוד הנפקות אג"ח י</t>
  </si>
  <si>
    <t>01/03/20</t>
  </si>
  <si>
    <t>אדמה אגח  2</t>
  </si>
  <si>
    <t>520043605</t>
  </si>
  <si>
    <t>כימיה, גומי ופלסטיק</t>
  </si>
  <si>
    <t>AA-.IL</t>
  </si>
  <si>
    <t>06/05/20</t>
  </si>
  <si>
    <t>אלון ריבוע כחול אג"ח ז</t>
  </si>
  <si>
    <t>513765859</t>
  </si>
  <si>
    <t>30/04/20</t>
  </si>
  <si>
    <t>אלוני חץ אג8- אלוני חץ</t>
  </si>
  <si>
    <t>520038506</t>
  </si>
  <si>
    <t>08/03/20</t>
  </si>
  <si>
    <t>בזק אגח 10- בזק</t>
  </si>
  <si>
    <t>520031931</t>
  </si>
  <si>
    <t>16/06/20</t>
  </si>
  <si>
    <t>בזק.ק6- בזק</t>
  </si>
  <si>
    <t>ביג אג5- ביג</t>
  </si>
  <si>
    <t>513623314</t>
  </si>
  <si>
    <t>גזית גלוב אגח 4- גזית גלוב</t>
  </si>
  <si>
    <t>520033234</t>
  </si>
  <si>
    <t>הראל הנפקות אגח ה- הראל הנפקות</t>
  </si>
  <si>
    <t>513834200</t>
  </si>
  <si>
    <t>ביטוח</t>
  </si>
  <si>
    <t>ירושלים הנפקות אג"ח ט- ירושלים הנפקות</t>
  </si>
  <si>
    <t>513682146</t>
  </si>
  <si>
    <t>04/03/20</t>
  </si>
  <si>
    <t>ישרס  אגח יג- ישרס</t>
  </si>
  <si>
    <t>520017807</t>
  </si>
  <si>
    <t>23/01/20</t>
  </si>
  <si>
    <t>כלל ביטוח אגח 3- כללביט מימון</t>
  </si>
  <si>
    <t>513754069</t>
  </si>
  <si>
    <t>13/02/20</t>
  </si>
  <si>
    <t>מזרחי טפחות שה 1</t>
  </si>
  <si>
    <t>520000522</t>
  </si>
  <si>
    <t>מליסרון   אגח ו- מליסרון</t>
  </si>
  <si>
    <t>מליסרון אג"ח יג- מליסרון</t>
  </si>
  <si>
    <t>05/05/20</t>
  </si>
  <si>
    <t>סלע נדל"ן אג1- סלע קפיטל נדל"ן</t>
  </si>
  <si>
    <t>513992529</t>
  </si>
  <si>
    <t>שלמה החז אגח טז</t>
  </si>
  <si>
    <t>520034372</t>
  </si>
  <si>
    <t>15/03/20</t>
  </si>
  <si>
    <t>אגוד הנפ התח יט- אגוד הנפקות</t>
  </si>
  <si>
    <t>A1.IL</t>
  </si>
  <si>
    <t>21/01/20</t>
  </si>
  <si>
    <t>מבני תעשיה אגח כג- מבני תעשיה</t>
  </si>
  <si>
    <t>520024126</t>
  </si>
  <si>
    <t>רבוע נדלן אג"ח 5</t>
  </si>
  <si>
    <t>22/01/20</t>
  </si>
  <si>
    <t>אזורים  אגח 9- אזורים</t>
  </si>
  <si>
    <t>520025990</t>
  </si>
  <si>
    <t>A2.IL</t>
  </si>
  <si>
    <t>16/01/20</t>
  </si>
  <si>
    <t>אשטרום נכ אגח 12- אשטרום נכסים</t>
  </si>
  <si>
    <t>520036617</t>
  </si>
  <si>
    <t>A.IL</t>
  </si>
  <si>
    <t>אשטרום נכסים אגח 8- אשטרום נכסים</t>
  </si>
  <si>
    <t>דיסקונט שה א</t>
  </si>
  <si>
    <t>10/06/20</t>
  </si>
  <si>
    <t>חברה לישראל אג"ח 7- חברה לישראל</t>
  </si>
  <si>
    <t>520028010</t>
  </si>
  <si>
    <t>השקעה ואחזקות</t>
  </si>
  <si>
    <t>27/05/20</t>
  </si>
  <si>
    <t>ירושלים הנפקות אג"ח 10- ירושלים הנפקות</t>
  </si>
  <si>
    <t>שיכון ובינוי אגח 5- שיכון ובינוי</t>
  </si>
  <si>
    <t>520036104</t>
  </si>
  <si>
    <t>רני צים אגח א- רני צים</t>
  </si>
  <si>
    <t>514353671</t>
  </si>
  <si>
    <t>28/01/20</t>
  </si>
  <si>
    <t>דיסקונט מנפיקים אג"ח יג</t>
  </si>
  <si>
    <t>11/06/20</t>
  </si>
  <si>
    <t>דיסקונט מנפיקים אג"ח יד</t>
  </si>
  <si>
    <t>לאומי   אגח 178- לאומי</t>
  </si>
  <si>
    <t>לאומי אג"ח 180- לאומי</t>
  </si>
  <si>
    <t>מזרחי  טפ הנפק   40</t>
  </si>
  <si>
    <t>14/06/20</t>
  </si>
  <si>
    <t>מזרחי הנפקות אג"ח   41- מזרחי טפחות הנפק</t>
  </si>
  <si>
    <t>04/06/20</t>
  </si>
  <si>
    <t>מרכנתיל הנפקות אגח ב</t>
  </si>
  <si>
    <t>513686154</t>
  </si>
  <si>
    <t>עמידר אגח א- עמידר</t>
  </si>
  <si>
    <t>520017393</t>
  </si>
  <si>
    <t>דיסקונט הת11- דיסקונט</t>
  </si>
  <si>
    <t>נמלי ישראל אג"ח ג- נמלי ישראל</t>
  </si>
  <si>
    <t>513569780</t>
  </si>
  <si>
    <t>סאמיט אג8- סאמיט</t>
  </si>
  <si>
    <t>520043720</t>
  </si>
  <si>
    <t>21/06/20</t>
  </si>
  <si>
    <t>פועלים הנפקות הת 16- פועלים הנפקות</t>
  </si>
  <si>
    <t>21/05/20</t>
  </si>
  <si>
    <t>שטראוס    אגח ה- שטראוס גרופ</t>
  </si>
  <si>
    <t>520003781</t>
  </si>
  <si>
    <t>מזון</t>
  </si>
  <si>
    <t>שטראוס גרופ אג"ח ד</t>
  </si>
  <si>
    <t>24/05/20</t>
  </si>
  <si>
    <t>אמות      אגח ה- אמות</t>
  </si>
  <si>
    <t>אקויטל    אגח 2- אקויטל</t>
  </si>
  <si>
    <t>520030859</t>
  </si>
  <si>
    <t>וילאר אגח 7- וילאר</t>
  </si>
  <si>
    <t>520038910</t>
  </si>
  <si>
    <t>26/05/20</t>
  </si>
  <si>
    <t>וילאר אגח ח- וילאר</t>
  </si>
  <si>
    <t>12/03/20</t>
  </si>
  <si>
    <t>זה זראסאי אג4- דה זראסאי גרופ</t>
  </si>
  <si>
    <t>1744984</t>
  </si>
  <si>
    <t>חשמל     אגח 26- חשמל</t>
  </si>
  <si>
    <t>520000472</t>
  </si>
  <si>
    <t>אנרגיה</t>
  </si>
  <si>
    <t>חשמל     אגח 28- חשמל</t>
  </si>
  <si>
    <t>23/02/20</t>
  </si>
  <si>
    <t>חשמל אג"ח 30- חשמל</t>
  </si>
  <si>
    <t>כיל       אגח ה</t>
  </si>
  <si>
    <t>520027830</t>
  </si>
  <si>
    <t>לאומי ש"ה  201- לאומי</t>
  </si>
  <si>
    <t>מנורה מב  אגח ג- מנורה מבטחים החזקות</t>
  </si>
  <si>
    <t>520007469</t>
  </si>
  <si>
    <t>נפטא אגח ח- נפטא</t>
  </si>
  <si>
    <t>520020942</t>
  </si>
  <si>
    <t>חיפושי נפט וגז</t>
  </si>
  <si>
    <t>סאמיט אג11- סאמיט</t>
  </si>
  <si>
    <t>20/02/20</t>
  </si>
  <si>
    <t>סאמיט אג6- סאמיט</t>
  </si>
  <si>
    <t>20/04/20</t>
  </si>
  <si>
    <t>שופרסל אג5- שופרסל</t>
  </si>
  <si>
    <t>520022732</t>
  </si>
  <si>
    <t>מסחר</t>
  </si>
  <si>
    <t>תעשיה אוירית אג"ח 4</t>
  </si>
  <si>
    <t>520027194</t>
  </si>
  <si>
    <t>ביטחוניות</t>
  </si>
  <si>
    <t>05/02/20</t>
  </si>
  <si>
    <t>אלוני חץ אג9- אלוני חץ</t>
  </si>
  <si>
    <t>04/05/20</t>
  </si>
  <si>
    <t>ביג אג6- ביג</t>
  </si>
  <si>
    <t>ווסטדייל  אגח א- ווסטדייל אמריקה</t>
  </si>
  <si>
    <t>1772</t>
  </si>
  <si>
    <t>טאואר     אגח ז</t>
  </si>
  <si>
    <t>520041997</t>
  </si>
  <si>
    <t>מוליכים למחצה</t>
  </si>
  <si>
    <t>ישרס אג"ח 14- ישרס</t>
  </si>
  <si>
    <t>כלל ביטוח אג"ח 8- כללביט מימון</t>
  </si>
  <si>
    <t>כללביט אגח  י- כללביט מימון</t>
  </si>
  <si>
    <t>מגדל הון  אגח ה</t>
  </si>
  <si>
    <t>513230029</t>
  </si>
  <si>
    <t>27/02/20</t>
  </si>
  <si>
    <t>מגדל הון  אגח ו- מגדל ביטוח הון</t>
  </si>
  <si>
    <t>מגדל הון אג"ח 3- מגדל ביטוח הון</t>
  </si>
  <si>
    <t>מליסרון אגח טו</t>
  </si>
  <si>
    <t>פורמולה אג"ח 1- פורמולה מערכות</t>
  </si>
  <si>
    <t>520036690</t>
  </si>
  <si>
    <t>שירותי מידע</t>
  </si>
  <si>
    <t>פז נפט אג5- פז נפט</t>
  </si>
  <si>
    <t>510216054</t>
  </si>
  <si>
    <t>11/02/20</t>
  </si>
  <si>
    <t>פניקס הון אג"ח 4- הפניקס גיוסי הון</t>
  </si>
  <si>
    <t>514290345</t>
  </si>
  <si>
    <t>פניקס הון אגח ו- הפניקס גיוסי הון</t>
  </si>
  <si>
    <t>פרמולה אג"ח ג'- פורמולה מערכות</t>
  </si>
  <si>
    <t>קרסו      אגח ג- קרסו מוטורס</t>
  </si>
  <si>
    <t>514065283</t>
  </si>
  <si>
    <t>אלקו אגח יג- אלקו</t>
  </si>
  <si>
    <t>520025370</t>
  </si>
  <si>
    <t>13/05/20</t>
  </si>
  <si>
    <t>אלקו החזקות אג11- אלקו</t>
  </si>
  <si>
    <t>אמ.ג'יג'י אגח ב- אמ.ג'י.ג'י</t>
  </si>
  <si>
    <t>1761</t>
  </si>
  <si>
    <t>20/01/20</t>
  </si>
  <si>
    <t>לוינשטיין הנדסה  אגח ג</t>
  </si>
  <si>
    <t>520033424</t>
  </si>
  <si>
    <t>לידר אגח ז- לידר השקעות</t>
  </si>
  <si>
    <t>520037664</t>
  </si>
  <si>
    <t>18/03/20</t>
  </si>
  <si>
    <t>ספנסר אגח ג- ספנסר אקוויטי</t>
  </si>
  <si>
    <t>1838863</t>
  </si>
  <si>
    <t>קרסו אגח ב- קרסו מוטורס</t>
  </si>
  <si>
    <t>שפיר הנדס אגח ב- שפיר הנדסה</t>
  </si>
  <si>
    <t>514892801</t>
  </si>
  <si>
    <t>מתכת ומוצרי בניה</t>
  </si>
  <si>
    <t>תדיראן הול אגח3</t>
  </si>
  <si>
    <t>520036732</t>
  </si>
  <si>
    <t>28/06/20</t>
  </si>
  <si>
    <t>חברה לישראל אגח14- חברה לישראל</t>
  </si>
  <si>
    <t>ארקו אגח 3- ארקו החזקות</t>
  </si>
  <si>
    <t>520037367</t>
  </si>
  <si>
    <t>דור אלון  אגח ה- דור אלון</t>
  </si>
  <si>
    <t>520043878</t>
  </si>
  <si>
    <t>מויניאן   אגח ב- מויניאן לימיטד</t>
  </si>
  <si>
    <t>1643</t>
  </si>
  <si>
    <t>קופרליין  אגח א- קופרליין</t>
  </si>
  <si>
    <t>1648</t>
  </si>
  <si>
    <t>23/03/20</t>
  </si>
  <si>
    <t>אלון רבוע כחול אג"ח ה- אלון רבוע כחול</t>
  </si>
  <si>
    <t>520042847</t>
  </si>
  <si>
    <t>אלקטרה נדלן אגח ה- אלקטרה נדל"ן</t>
  </si>
  <si>
    <t>510607328</t>
  </si>
  <si>
    <t>אמ.די.ג'י אגח ב- אמ.די.ג'י</t>
  </si>
  <si>
    <t>1632</t>
  </si>
  <si>
    <t>25/05/20</t>
  </si>
  <si>
    <t>חג'ג' אג6</t>
  </si>
  <si>
    <t>520033309</t>
  </si>
  <si>
    <t>מלרן אגח א- מלרן פרוייקטים</t>
  </si>
  <si>
    <t>514097591</t>
  </si>
  <si>
    <t>19/03/20</t>
  </si>
  <si>
    <t>שוהם ביזנס אג2- שוהם ביזנס</t>
  </si>
  <si>
    <t>520043860</t>
  </si>
  <si>
    <t>אורון  אגח ב- אורון קבוצה</t>
  </si>
  <si>
    <t>513432765</t>
  </si>
  <si>
    <t>BBB.IL</t>
  </si>
  <si>
    <t>גיבוי אחזקות אגח א- גיבוי אחזקות בע"מ</t>
  </si>
  <si>
    <t>520039314</t>
  </si>
  <si>
    <t>18/05/20</t>
  </si>
  <si>
    <t>ג'נריישן קפ אגח א- ג'נריישן קפיטל</t>
  </si>
  <si>
    <t>515846558</t>
  </si>
  <si>
    <t>חנן מור אגח י- חנן מור</t>
  </si>
  <si>
    <t>513605519</t>
  </si>
  <si>
    <t>ישראמקו אג1- ישראמקו יהש</t>
  </si>
  <si>
    <t>550010003</t>
  </si>
  <si>
    <t>15/06/20</t>
  </si>
  <si>
    <t>חברה לישראל אג"ח 11</t>
  </si>
  <si>
    <t>07/05/20</t>
  </si>
  <si>
    <t>פננטפארק  אגח א- פננטפארק</t>
  </si>
  <si>
    <t>1504619</t>
  </si>
  <si>
    <t>סה"כ אחר</t>
  </si>
  <si>
    <t>MSFT 2.875 06/02/24</t>
  </si>
  <si>
    <t>US594918BX11</t>
  </si>
  <si>
    <t>בלומברג</t>
  </si>
  <si>
    <t>5083</t>
  </si>
  <si>
    <t>Technology Hardware &amp; Equipment</t>
  </si>
  <si>
    <t>AAA</t>
  </si>
  <si>
    <t>AAPL 2.85 23/02/23</t>
  </si>
  <si>
    <t>US037833BU32</t>
  </si>
  <si>
    <t>930</t>
  </si>
  <si>
    <t>AA+</t>
  </si>
  <si>
    <t>XOM 2.709 06/03/25</t>
  </si>
  <si>
    <t>US30231GAF90</t>
  </si>
  <si>
    <t>5186</t>
  </si>
  <si>
    <t>Energy</t>
  </si>
  <si>
    <t>BRK 3.125 15/03/26</t>
  </si>
  <si>
    <t>US084670BS67</t>
  </si>
  <si>
    <t>3045</t>
  </si>
  <si>
    <t>Diversified Financials</t>
  </si>
  <si>
    <t>AA</t>
  </si>
  <si>
    <t>06/04/20</t>
  </si>
  <si>
    <t>WMT 2.85 08/07/24</t>
  </si>
  <si>
    <t>US931142EL30</t>
  </si>
  <si>
    <t>5184</t>
  </si>
  <si>
    <t>Retailing</t>
  </si>
  <si>
    <t>NESNVX 3.5 24/09/25</t>
  </si>
  <si>
    <t>USU74078BY87</t>
  </si>
  <si>
    <t>3125</t>
  </si>
  <si>
    <t>Food, Beverage &amp; Tobacco</t>
  </si>
  <si>
    <t>AA-</t>
  </si>
  <si>
    <t>V 2.8 14/12/22</t>
  </si>
  <si>
    <t>US92826CAC64</t>
  </si>
  <si>
    <t>5089</t>
  </si>
  <si>
    <t>Consumer Durables &amp; Apparel</t>
  </si>
  <si>
    <t>MMM 2.75 01/03/22</t>
  </si>
  <si>
    <t>US88579YBF79</t>
  </si>
  <si>
    <t>5148</t>
  </si>
  <si>
    <t>Materials</t>
  </si>
  <si>
    <t>A1</t>
  </si>
  <si>
    <t>Moodys</t>
  </si>
  <si>
    <t>PFIZER 2.95 15/03/24</t>
  </si>
  <si>
    <t>US717081ES88</t>
  </si>
  <si>
    <t>1190</t>
  </si>
  <si>
    <t>Pharmaceuticals &amp; Biotechnology</t>
  </si>
  <si>
    <t>WFC 2.393 02/06/28</t>
  </si>
  <si>
    <t>US95000U2S19</t>
  </si>
  <si>
    <t>NYSE</t>
  </si>
  <si>
    <t>5085</t>
  </si>
  <si>
    <t>Banks</t>
  </si>
  <si>
    <t>A-</t>
  </si>
  <si>
    <t>DOX 2.538 15/06/30</t>
  </si>
  <si>
    <t>US02342TAE91</t>
  </si>
  <si>
    <t>5113</t>
  </si>
  <si>
    <t>BBB</t>
  </si>
  <si>
    <t>PRGO 3.15 15/06/30</t>
  </si>
  <si>
    <t>US71429MAC91</t>
  </si>
  <si>
    <t>5221</t>
  </si>
  <si>
    <t>BBB-</t>
  </si>
  <si>
    <t>סה"כ תל אביב 35</t>
  </si>
  <si>
    <t>פניקס    1- הפניקס</t>
  </si>
  <si>
    <t>520017450</t>
  </si>
  <si>
    <t>הראל     1- הראל השקעות</t>
  </si>
  <si>
    <t>520033986</t>
  </si>
  <si>
    <t>אלביט מערכות</t>
  </si>
  <si>
    <t>520043027</t>
  </si>
  <si>
    <t>בינלאומי 5- בינלאומי</t>
  </si>
  <si>
    <t>520029083</t>
  </si>
  <si>
    <t>דיסקונט- דיסקונט</t>
  </si>
  <si>
    <t>לאומי- לאומי</t>
  </si>
  <si>
    <t>מזרחי- מזרחי טפחות</t>
  </si>
  <si>
    <t>פועלים</t>
  </si>
  <si>
    <t>520000118</t>
  </si>
  <si>
    <t>אנרג'יאן- אנרג'יאן</t>
  </si>
  <si>
    <t>560033185</t>
  </si>
  <si>
    <t>איי.סי.אל- איי.סי.אל</t>
  </si>
  <si>
    <t>שטראוס- שטראוס גרופ</t>
  </si>
  <si>
    <t>פתאל החזקות- פתאל החזקות</t>
  </si>
  <si>
    <t>512607888</t>
  </si>
  <si>
    <t>מלונאות ותיירות</t>
  </si>
  <si>
    <t>שופרסל- שופרסל</t>
  </si>
  <si>
    <t>אלוני חץ- אלוני חץ</t>
  </si>
  <si>
    <t>מבני תעשיה- מבני תעשיה</t>
  </si>
  <si>
    <t>מליסרון- מליסרון</t>
  </si>
  <si>
    <t>עזריאלי קבוצה</t>
  </si>
  <si>
    <t>שיכון ובינוי- שיכון ובינוי</t>
  </si>
  <si>
    <t>טבע- טבע</t>
  </si>
  <si>
    <t>520013954</t>
  </si>
  <si>
    <t>פארמה</t>
  </si>
  <si>
    <t>אורמת טכנו- אורמת טכנו</t>
  </si>
  <si>
    <t>880326081</t>
  </si>
  <si>
    <t>נייס</t>
  </si>
  <si>
    <t>520036872</t>
  </si>
  <si>
    <t>בזק- בזק</t>
  </si>
  <si>
    <t>סה"כ תל אביב 90</t>
  </si>
  <si>
    <t>פוקס- פוקס</t>
  </si>
  <si>
    <t>512157603</t>
  </si>
  <si>
    <t>אדגר- אדגר השקעות</t>
  </si>
  <si>
    <t>520035171</t>
  </si>
  <si>
    <t>אפריקה נכסים- אפי נכסים</t>
  </si>
  <si>
    <t>510560188</t>
  </si>
  <si>
    <t>סאמיט</t>
  </si>
  <si>
    <t>איידיאיי ביטוח</t>
  </si>
  <si>
    <t>513910703</t>
  </si>
  <si>
    <t>אייאיאס תעש- אייאיאס</t>
  </si>
  <si>
    <t>520039132</t>
  </si>
  <si>
    <t>נאוויטס פטר יהש- נאוויטס פטרו</t>
  </si>
  <si>
    <t>550263107</t>
  </si>
  <si>
    <t>קמטק- קמטק</t>
  </si>
  <si>
    <t>511235434</t>
  </si>
  <si>
    <t>ויקטורי</t>
  </si>
  <si>
    <t>514068980</t>
  </si>
  <si>
    <t>נטו מלינדה 1- נטו מלינדה</t>
  </si>
  <si>
    <t>511725459</t>
  </si>
  <si>
    <t>פרשמרקט- פרשמרקט</t>
  </si>
  <si>
    <t>513226050</t>
  </si>
  <si>
    <t>תדיראן הולדינגס- תדיראן הולדינגס</t>
  </si>
  <si>
    <t>אינרום</t>
  </si>
  <si>
    <t>515001659</t>
  </si>
  <si>
    <t>ביג</t>
  </si>
  <si>
    <t>גב ים    1- גב-ים</t>
  </si>
  <si>
    <t>ישראל קנדה- ישראל קנדה</t>
  </si>
  <si>
    <t>520039298</t>
  </si>
  <si>
    <t>סלע נדל"ן- סלע קפיטל נדל"ן</t>
  </si>
  <si>
    <t>ריט 1- ריט1</t>
  </si>
  <si>
    <t>דנאל כא- דנאל כא</t>
  </si>
  <si>
    <t>520037565</t>
  </si>
  <si>
    <t>ישראכרט- ישראכרט</t>
  </si>
  <si>
    <t>510706153</t>
  </si>
  <si>
    <t>סה"כ מניות היתר</t>
  </si>
  <si>
    <t>רובוגרופ ט.א.ק- רובוגרופ</t>
  </si>
  <si>
    <t>520034984</t>
  </si>
  <si>
    <t>אלקטרוניקה ואופטיקה</t>
  </si>
  <si>
    <t>ג'נריישן קפיטל- ג'נריישן קפיטל</t>
  </si>
  <si>
    <t>סופרגז- סופרגז אנרגיה</t>
  </si>
  <si>
    <t>516077989</t>
  </si>
  <si>
    <t>מיט-טק- מיט-טק</t>
  </si>
  <si>
    <t>520041955</t>
  </si>
  <si>
    <t>השקעות בהיי-טק</t>
  </si>
  <si>
    <t>סנו- סנו</t>
  </si>
  <si>
    <t>520032988</t>
  </si>
  <si>
    <t>פלרם- פלרם</t>
  </si>
  <si>
    <t>520039843</t>
  </si>
  <si>
    <t>נטו- נטו אחזקות</t>
  </si>
  <si>
    <t>520034109</t>
  </si>
  <si>
    <t>איתמר</t>
  </si>
  <si>
    <t>512434218</t>
  </si>
  <si>
    <t>מכשור רפואי</t>
  </si>
  <si>
    <t>גלוברנדס- גלוברנדס גרופ</t>
  </si>
  <si>
    <t>515809499</t>
  </si>
  <si>
    <t>גלוברנדס-פרמיה- גלוברנדס גרופ</t>
  </si>
  <si>
    <t>חמת- חמת</t>
  </si>
  <si>
    <t>520038530</t>
  </si>
  <si>
    <t>חג'ג' נדל"ן- חג'ג' נדלן</t>
  </si>
  <si>
    <t>רני צים- רני צים</t>
  </si>
  <si>
    <t>שניב- שניב</t>
  </si>
  <si>
    <t>520041732</t>
  </si>
  <si>
    <t>עץ, נייר ודפוס</t>
  </si>
  <si>
    <t>פנאקסיה ישראל- פנאקסיה ישראל</t>
  </si>
  <si>
    <t>513673970</t>
  </si>
  <si>
    <t>שיח מדיקל- שיח מדיקל</t>
  </si>
  <si>
    <t>520036567</t>
  </si>
  <si>
    <t>סייברוואן- סייברוואן</t>
  </si>
  <si>
    <t>515154607</t>
  </si>
  <si>
    <t>ציוד תקשורת</t>
  </si>
  <si>
    <t>דוראל אנרגיה- דוראל אנרגיה</t>
  </si>
  <si>
    <t>515364891</t>
  </si>
  <si>
    <t>משק אנרגיה- משק אנרגיה</t>
  </si>
  <si>
    <t>516167343</t>
  </si>
  <si>
    <t>סולגרין  זכו' 3- סולגרין</t>
  </si>
  <si>
    <t>512882747</t>
  </si>
  <si>
    <t>סולגרין- סולגרין</t>
  </si>
  <si>
    <t>איאלדי (ALD)- אי.אל.די</t>
  </si>
  <si>
    <t>511029373</t>
  </si>
  <si>
    <t>אמת- אמת</t>
  </si>
  <si>
    <t>520038514</t>
  </si>
  <si>
    <t>טלדור- טלדור</t>
  </si>
  <si>
    <t>520039710</t>
  </si>
  <si>
    <t>אסאר אקורד- אס.אר אקורד</t>
  </si>
  <si>
    <t>520038670</t>
  </si>
  <si>
    <t>שוהם ביזנס- שוהם ביזנס</t>
  </si>
  <si>
    <t>טופ מערכות- טופ מערכות</t>
  </si>
  <si>
    <t>520044231</t>
  </si>
  <si>
    <t>סאטקום מערכות- סאטקום מערכות</t>
  </si>
  <si>
    <t>520041674</t>
  </si>
  <si>
    <t>סה"כ call 001 אופציות</t>
  </si>
  <si>
    <t>G WILLI FOOD INTERNATIONAL</t>
  </si>
  <si>
    <t>IL0010828585</t>
  </si>
  <si>
    <t>NASDAQ</t>
  </si>
  <si>
    <t>5195</t>
  </si>
  <si>
    <t>Food &amp; Staples Retailing</t>
  </si>
  <si>
    <t>Itamar Medical ADR</t>
  </si>
  <si>
    <t>US4654371016</t>
  </si>
  <si>
    <t>Health Care Equipment &amp; Services</t>
  </si>
  <si>
    <t>KORNIT DIGITAL-KRNT</t>
  </si>
  <si>
    <t>IL0011216723</t>
  </si>
  <si>
    <t>1564</t>
  </si>
  <si>
    <t>Other</t>
  </si>
  <si>
    <t>Rada Electronic Industries</t>
  </si>
  <si>
    <t>IL0010826506</t>
  </si>
  <si>
    <t>5204</t>
  </si>
  <si>
    <t>IL0010827181</t>
  </si>
  <si>
    <t>TARO PHARMACEUTICAL INDUSTRIES</t>
  </si>
  <si>
    <t>5188</t>
  </si>
  <si>
    <t>Protalix Biotherapeutics Inc</t>
  </si>
  <si>
    <t>US74365A3095</t>
  </si>
  <si>
    <t>1554</t>
  </si>
  <si>
    <t>NEOEN FP</t>
  </si>
  <si>
    <t>FR0011675362</t>
  </si>
  <si>
    <t>5175</t>
  </si>
  <si>
    <t>AROUNDTOWN PROP</t>
  </si>
  <si>
    <t>LU1673108939</t>
  </si>
  <si>
    <t>FWB</t>
  </si>
  <si>
    <t>4845</t>
  </si>
  <si>
    <t>Real Estate</t>
  </si>
  <si>
    <t>BOSTON PROPERTIES</t>
  </si>
  <si>
    <t>US1011211018</t>
  </si>
  <si>
    <t>5214</t>
  </si>
  <si>
    <t>PRIME US REIT</t>
  </si>
  <si>
    <t>SGXC75818630</t>
  </si>
  <si>
    <t>5197</t>
  </si>
  <si>
    <t>SOLAREDGE</t>
  </si>
  <si>
    <t>US83417M1045</t>
  </si>
  <si>
    <t>4744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</si>
  <si>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</si>
  <si>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</si>
  <si>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</si>
  <si>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</si>
  <si>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</si>
  <si>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</si>
  <si>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</si>
  <si>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</si>
  <si>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</si>
  <si>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מור מניות ישראל- מור קרנות נאמנות</t>
  </si>
  <si>
    <t>5119466</t>
  </si>
  <si>
    <t>514884485</t>
  </si>
  <si>
    <t>מניות</t>
  </si>
  <si>
    <t>מור יתר- מור קרנות נאמנות</t>
  </si>
  <si>
    <t>5124326</t>
  </si>
  <si>
    <t>מור אנרגיה נקיה- מור קרנות נאמנות</t>
  </si>
  <si>
    <t>5131040</t>
  </si>
  <si>
    <t>אג"ח</t>
  </si>
  <si>
    <t>מור מניות טכנולוגיה- מור קרנות נאמנות</t>
  </si>
  <si>
    <t>5128962</t>
  </si>
  <si>
    <t>BBB-.IL</t>
  </si>
  <si>
    <t>מור השקעות קרן גמישה- מור קרנות נאמנות</t>
  </si>
  <si>
    <t>5127725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</si>
  <si>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</si>
  <si>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</si>
  <si>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</si>
  <si>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</si>
  <si>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</si>
  <si>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</si>
  <si>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</si>
  <si>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 DFWU0 - 18/9/2020</t>
  </si>
  <si>
    <t>DE000C4SA606</t>
  </si>
  <si>
    <t>DJIA-DMU0-18/09/20</t>
  </si>
  <si>
    <t>BBG00Q7B25N1</t>
  </si>
  <si>
    <t>FUT VAL EUR HSB -רוו"ה מח</t>
  </si>
  <si>
    <t>333740</t>
  </si>
  <si>
    <t>FUT VAL USD - רוו"ה מחוזים</t>
  </si>
  <si>
    <t>415349</t>
  </si>
  <si>
    <t>MINI NASDAQ-NQU0- 18/09/2020</t>
  </si>
  <si>
    <t>BBG00PFD3Y10</t>
  </si>
  <si>
    <t>MONEY EUR HSBC -בטחונות</t>
  </si>
  <si>
    <t>327064</t>
  </si>
  <si>
    <t>S&amp;P500 E-MINI -ESU0-18/09/2020</t>
  </si>
  <si>
    <t>BBG00PFD3XR4</t>
  </si>
  <si>
    <t>STOXX 600- SXOU0-12/09/20</t>
  </si>
  <si>
    <t>DE000C4SA8F7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</si>
  <si>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</si>
  <si>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</si>
  <si>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</si>
  <si>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</si>
  <si>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</si>
  <si>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</si>
  <si>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</si>
  <si>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</si>
  <si>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</si>
  <si>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</si>
  <si>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</si>
  <si>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</si>
  <si>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</si>
  <si>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</si>
  <si>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</si>
  <si>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</si>
  <si>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</si>
  <si>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</si>
  <si>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</si>
  <si>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</si>
  <si>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</si>
  <si>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אליהו הנפקות אג"ח א'-רמ- אליהו הנפקות</t>
  </si>
  <si>
    <t>1142009</t>
  </si>
  <si>
    <t>515703528</t>
  </si>
  <si>
    <t>ביטוח ישיר אג"ח 11</t>
  </si>
  <si>
    <t>1138825</t>
  </si>
  <si>
    <t>520044439</t>
  </si>
  <si>
    <t>27/04/20</t>
  </si>
  <si>
    <t>אלעד גר אגחא-רמ- אלעד גרופ יו.אס</t>
  </si>
  <si>
    <t>1162205</t>
  </si>
  <si>
    <t>1789</t>
  </si>
  <si>
    <t>אורמת אגח 3 -רמ</t>
  </si>
  <si>
    <t>1139179</t>
  </si>
  <si>
    <t>11/05/20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</si>
  <si>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</si>
  <si>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</si>
  <si>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</si>
  <si>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</si>
  <si>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</si>
  <si>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</si>
  <si>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</si>
  <si>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</si>
  <si>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</si>
  <si>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מיט-טק אופציה לא סחירה 18/05/2023- מיט-טק</t>
  </si>
  <si>
    <t>10807201</t>
  </si>
  <si>
    <t>פנאקסיה ישראל אופציה לא סחירה 09/03/2022- פנאקסיה ישראל</t>
  </si>
  <si>
    <t>11043631</t>
  </si>
  <si>
    <t>שיח מדיקל אופציה א' לא סחירה 10/06/21- שיח מדיקל</t>
  </si>
  <si>
    <t>2490111</t>
  </si>
  <si>
    <t>שיח מדיקל אופציה ב' לא סחירה 10/07/22- שיח מדיקל</t>
  </si>
  <si>
    <t>24901111</t>
  </si>
  <si>
    <t>איאלדי (ALD) אופציה לא סחירה 15/02/24- אי.אל.די</t>
  </si>
  <si>
    <t>10840031</t>
  </si>
  <si>
    <t>17/02/20</t>
  </si>
  <si>
    <t>סאטקום אופציה לא סחירה 20/1/22- סאטקום מערכות</t>
  </si>
  <si>
    <t>10805971</t>
  </si>
  <si>
    <t>סה"כ מט"ח/מט"ח</t>
  </si>
  <si>
    <t>סה"כ כנגד חסכון עמיתים/מבוטחים</t>
  </si>
  <si>
    <t>996791</t>
  </si>
  <si>
    <t>לא</t>
  </si>
  <si>
    <t>4340</t>
  </si>
  <si>
    <t>04/02/20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</si>
  <si>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</si>
  <si>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</si>
  <si>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</si>
  <si>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</si>
  <si>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</si>
  <si>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</si>
  <si>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</si>
  <si>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</si>
  <si>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</si>
  <si>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</si>
  <si>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</si>
  <si>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</si>
  <si>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</si>
  <si>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</si>
  <si>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עו"ש - בנק מזרחי</t>
  </si>
  <si>
    <t>ilAAA</t>
  </si>
  <si>
    <t>ilAA+</t>
  </si>
  <si>
    <t>ilAA</t>
  </si>
  <si>
    <t>Aa3.il</t>
  </si>
  <si>
    <t>ilAA-</t>
  </si>
  <si>
    <t>A1.il</t>
  </si>
  <si>
    <t>ilA+</t>
  </si>
  <si>
    <t>A2.il</t>
  </si>
  <si>
    <t>ilA</t>
  </si>
  <si>
    <t>Baa1.il</t>
  </si>
  <si>
    <t>Aa1.il</t>
  </si>
  <si>
    <t>Aa2.il</t>
  </si>
  <si>
    <t>A3.il</t>
  </si>
  <si>
    <t>ilA-</t>
  </si>
  <si>
    <t>ilBBB+</t>
  </si>
  <si>
    <t>ilBBB</t>
  </si>
  <si>
    <t>Baa2.il</t>
  </si>
  <si>
    <t>ilB+</t>
  </si>
  <si>
    <t>נדל"ן מניב בישראל</t>
  </si>
  <si>
    <t>בנייה</t>
  </si>
  <si>
    <t>ענף משק</t>
  </si>
  <si>
    <t>מזומנים</t>
  </si>
  <si>
    <t>תעודות התחייבות ממשלתיות</t>
  </si>
  <si>
    <t>תעודות חוב מסחריות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</si>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</sst>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  <xf numFmtId="9" fontId="18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NumberFormat="1"/>
    <xf numFmtId="0" fontId="0" fillId="0" borderId="0" xfId="0" applyFill="1"/>
    <xf numFmtId="0" fontId="0" fillId="0" borderId="0" xfId="0" applyNumberFormat="1" applyFill="1"/>
    <xf numFmtId="4" fontId="0" fillId="0" borderId="0" xfId="0" applyNumberFormat="1" applyFont="1" applyFill="1"/>
    <xf numFmtId="167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17" fillId="0" borderId="0" xfId="0" applyFont="1" applyFill="1"/>
    <xf numFmtId="4" fontId="17" fillId="0" borderId="0" xfId="0" applyNumberFormat="1" applyFont="1" applyFill="1"/>
    <xf numFmtId="167" fontId="17" fillId="0" borderId="0" xfId="0" applyNumberFormat="1" applyFont="1" applyFill="1"/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9" fontId="2" fillId="0" borderId="0" xfId="11" applyFont="1" applyAlignment="1">
      <alignment horizontal="center"/>
    </xf>
    <xf numFmtId="10" fontId="2" fillId="0" borderId="0" xfId="11" applyNumberFormat="1" applyFont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2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1" builtinId="5"/>
    <cellStyle name="Percent 2" xfId="9"/>
    <cellStyle name="Text" xfId="10"/>
    <cellStyle name="היפר-קישור" xfId="2" builtinId="8"/>
  </cellStyles>
  <dxfs count="43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9" tableBorderDxfId="428">
  <autoFilter ref="B6:D42">
    <filterColumn colId="0" hiddenButton="1"/>
    <filterColumn colId="1" hiddenButton="1"/>
    <filterColumn colId="2" hiddenButton="1"/>
  </autoFilter>
  <tableColumns count="3">
    <tableColumn id="1" name="עמודה1" dataDxfId="427" dataCellStyle="Normal_2007-16618"/>
    <tableColumn id="2" name="שווי הוגן" dataDxfId="426"/>
    <tableColumn id="3" name="שעור מנכסי השקעה*" dataDxfId="4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6" dataDxfId="287" headerRowBorderDxfId="299" tableBorderDxfId="300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8"/>
    <tableColumn id="2" name="מספר ני&quot;ע" dataDxfId="297"/>
    <tableColumn id="3" name="זירת מסחר" dataDxfId="296"/>
    <tableColumn id="4" name="ענף מסחר" dataDxfId="295"/>
    <tableColumn id="5" name="סוג מטבע" dataDxfId="294"/>
    <tableColumn id="6" name="ערך נקוב****" dataDxfId="293"/>
    <tableColumn id="7" name="שער***" dataDxfId="292"/>
    <tableColumn id="8" name="שווי שוק" dataDxfId="291"/>
    <tableColumn id="9" name="שעור מערך נקוב מונפק" dataDxfId="290"/>
    <tableColumn id="10" name="שעור מנכסי אפיק ההשקעה" dataDxfId="289"/>
    <tableColumn id="11" name="שעור מסך נכסי השקעה**" dataDxfId="2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5" dataDxfId="276" headerRowBorderDxfId="284" tableBorderDxfId="285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3"/>
    <tableColumn id="4" name="ענף מסחר"/>
    <tableColumn id="5" name="סוג מטבע"/>
    <tableColumn id="6" name="ערך נקוב****" dataDxfId="282"/>
    <tableColumn id="7" name="שער***" dataDxfId="281"/>
    <tableColumn id="8" name="שווי שוק" dataDxfId="280"/>
    <tableColumn id="9" name="שעור מערך נקוב מונפק" dataDxfId="279"/>
    <tableColumn id="10" name="שעור מנכסי אפיק ההשקעה" dataDxfId="278"/>
    <tableColumn id="11" name="שעור מסך נכסי השקעה**" dataDxfId="2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2" totalsRowShown="0" headerRowDxfId="266" dataDxfId="267" headerRowBorderDxfId="273" tableBorderDxfId="274">
  <autoFilter ref="A7:J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72"/>
    <tableColumn id="7" name="שער***" dataDxfId="271"/>
    <tableColumn id="8" name="שווי שוק" dataDxfId="270"/>
    <tableColumn id="9" name="שעור מנכסי אפיק ההשקעה" dataDxfId="269"/>
    <tableColumn id="10" name="שעור מסך נכסי השקעה**" dataDxfId="2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50" dataDxfId="251" headerRowBorderDxfId="264" tableBorderDxfId="265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3"/>
    <tableColumn id="4" name="דירוג"/>
    <tableColumn id="5" name="שם מדרג" dataDxfId="262"/>
    <tableColumn id="6" name="תאריך רכישה" dataDxfId="261"/>
    <tableColumn id="7" name="מח&quot;מ" dataDxfId="260"/>
    <tableColumn id="8" name="סוג מטבע"/>
    <tableColumn id="9" name="שיעור ריבית" dataDxfId="259"/>
    <tableColumn id="10" name="תשואה לפידיון" dataDxfId="258"/>
    <tableColumn id="11" name="ערך נקוב****" dataDxfId="257"/>
    <tableColumn id="12" name="שער***" dataDxfId="256"/>
    <tableColumn id="13" name="שווי שוק" dataDxfId="255"/>
    <tableColumn id="14" name="שעור מערך נקוב מונפק" dataDxfId="254"/>
    <tableColumn id="15" name="שעור מנכסי אפיק ההשקעה" dataDxfId="253"/>
    <tableColumn id="16" name="שעור מסך נכסי השקעה**" dataDxfId="2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31" dataDxfId="232" headerRowBorderDxfId="248" tableBorderDxfId="24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7"/>
    <tableColumn id="2" name="מספר ני&quot;ע" dataDxfId="246"/>
    <tableColumn id="3" name="דירוג" dataDxfId="245"/>
    <tableColumn id="4" name="שם מדרג" dataDxfId="244"/>
    <tableColumn id="5" name="תאריך רכישה" dataDxfId="243"/>
    <tableColumn id="6" name="מח&quot;מ" dataDxfId="242"/>
    <tableColumn id="7" name="סוג מטבע" dataDxfId="241"/>
    <tableColumn id="8" name="שיעור ריבית" dataDxfId="240"/>
    <tableColumn id="9" name="תשואה לפידיון" dataDxfId="239"/>
    <tableColumn id="10" name="ערך נקוב****" dataDxfId="238"/>
    <tableColumn id="11" name="שער***" dataDxfId="237"/>
    <tableColumn id="12" name="שווי הוגן" dataDxfId="236"/>
    <tableColumn id="13" name="שעור מערך נקוב מונפק" dataDxfId="235"/>
    <tableColumn id="14" name="שעור מנכסי אפיק ההשקעה" dataDxfId="234"/>
    <tableColumn id="15" name="שעור מסך נכסי השקעה**" dataDxfId="2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9" dataDxfId="210" headerRowBorderDxfId="229" tableBorderDxfId="23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8"/>
    <tableColumn id="2" name="מספר ני&quot;ע" dataDxfId="227"/>
    <tableColumn id="3" name="ספק המידע" dataDxfId="226"/>
    <tableColumn id="4" name="מספר מנפיק" dataDxfId="225"/>
    <tableColumn id="5" name="ענף מסחר" dataDxfId="224"/>
    <tableColumn id="6" name="דירוג" dataDxfId="223"/>
    <tableColumn id="7" name="שם מדרג" dataDxfId="222"/>
    <tableColumn id="8" name="תאריך רכישה" dataDxfId="221"/>
    <tableColumn id="9" name="מח&quot;מ" dataDxfId="220"/>
    <tableColumn id="10" name="סוג מטבע" dataDxfId="219"/>
    <tableColumn id="11" name="שיעור ריבית" dataDxfId="218"/>
    <tableColumn id="12" name="תשואה לפידיון" dataDxfId="217"/>
    <tableColumn id="13" name="ערך נקוב****" dataDxfId="216"/>
    <tableColumn id="14" name="שער***" dataDxfId="215"/>
    <tableColumn id="15" name="שווי הוגן" dataDxfId="214"/>
    <tableColumn id="16" name="שעור מערך נקוב מונפק" dataDxfId="213"/>
    <tableColumn id="17" name="שעור מנכסי אפיק ההשקעה" dataDxfId="212"/>
    <tableColumn id="18" name="שעור מסך נכסי השקעה**" dataDxfId="2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6" totalsRowShown="0" headerRowDxfId="187" dataDxfId="188" headerRowBorderDxfId="207" tableBorderDxfId="208">
  <autoFilter ref="A7:R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6"/>
    <tableColumn id="2" name="מספר ני&quot;ע" dataDxfId="205"/>
    <tableColumn id="3" name="ספק המידע" dataDxfId="204"/>
    <tableColumn id="4" name="מספר מנפיק" dataDxfId="203"/>
    <tableColumn id="5" name="ענף מסחר" dataDxfId="202"/>
    <tableColumn id="6" name="דירוג" dataDxfId="201"/>
    <tableColumn id="7" name="שם מדרג" dataDxfId="200"/>
    <tableColumn id="8" name="תאריך רכישה" dataDxfId="199"/>
    <tableColumn id="9" name="מח&quot;מ" dataDxfId="198"/>
    <tableColumn id="10" name="סוג מטבע" dataDxfId="197"/>
    <tableColumn id="11" name="שיעור ריבית" dataDxfId="196"/>
    <tableColumn id="12" name="תשואה לפידיון" dataDxfId="195"/>
    <tableColumn id="13" name="ערך נקוב****" dataDxfId="194"/>
    <tableColumn id="14" name="שער***" dataDxfId="193"/>
    <tableColumn id="15" name="שווי הוגן" dataDxfId="192"/>
    <tableColumn id="16" name="שעור מערך נקוב מונפק" dataDxfId="191"/>
    <tableColumn id="17" name="שעור מנכסי אפיק ההשקעה" dataDxfId="190"/>
    <tableColumn id="18" name="שעור מסך נכסי השקעה**" dataDxfId="1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1" dataDxfId="172" headerRowBorderDxfId="185" tableBorderDxfId="18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4"/>
    <tableColumn id="2" name="מספר ני&quot;ע" dataDxfId="183"/>
    <tableColumn id="3" name="ספק המידע" dataDxfId="182"/>
    <tableColumn id="4" name="מספר מנפיק" dataDxfId="181"/>
    <tableColumn id="5" name="ענף מסחר" dataDxfId="180"/>
    <tableColumn id="6" name="סוג מטבע" dataDxfId="179"/>
    <tableColumn id="7" name="ערך נקוב****" dataDxfId="178"/>
    <tableColumn id="8" name="שער***" dataDxfId="177"/>
    <tableColumn id="9" name="שווי הוגן" dataDxfId="176"/>
    <tableColumn id="10" name="שעור מערך נקוב מונפק" dataDxfId="175"/>
    <tableColumn id="11" name="שעור מנכסי אפיק ההשקעה" dataDxfId="174"/>
    <tableColumn id="12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0" dataDxfId="161" headerRowBorderDxfId="169" tableBorderDxfId="17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8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9" totalsRowShown="0" headerRowDxfId="150" dataDxfId="151" headerRowBorderDxfId="158" tableBorderDxfId="159">
  <autoFilter ref="A7:K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/>
    <tableColumn id="6" name="ערך נקוב****" dataDxfId="157"/>
    <tableColumn id="7" name="שער***" dataDxfId="156"/>
    <tableColumn id="8" name="שווי הוגן" dataDxfId="155"/>
    <tableColumn id="9" name="שעור מערך נקוב מונפק" dataDxfId="154"/>
    <tableColumn id="10" name="שעור מנכסי אפיק ההשקעה" dataDxfId="153"/>
    <tableColumn id="11" name="שעור מסך נכסי השקעה**" dataDxfId="1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8" totalsRowShown="0" headerRowDxfId="424" headerRowBorderDxfId="423" tableBorderDxfId="422" headerRowCellStyle="Normal_2007-16618">
  <autoFilter ref="C44:D48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9" dataDxfId="140" headerRowBorderDxfId="148" tableBorderDxfId="149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7"/>
    <tableColumn id="6" name="ערך נקוב****" dataDxfId="146"/>
    <tableColumn id="7" name="שער***" dataDxfId="145"/>
    <tableColumn id="8" name="שווי הוגן" dataDxfId="144"/>
    <tableColumn id="9" name="שעור מערך נקוב מונפק" dataDxfId="143"/>
    <tableColumn id="10" name="שעור מנכסי אפיק ההשקעה" dataDxfId="142"/>
    <tableColumn id="11" name="שעור מסך נכסי השקעה**" dataDxfId="1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9" dataDxfId="130" headerRowBorderDxfId="137" tableBorderDxfId="138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6"/>
    <tableColumn id="6" name="ערך נקוב****" dataDxfId="135"/>
    <tableColumn id="7" name="שער***" dataDxfId="134"/>
    <tableColumn id="8" name="שווי הוגן" dataDxfId="133"/>
    <tableColumn id="9" name="שעור מנכסי אפיק ההשקעה" dataDxfId="132"/>
    <tableColumn id="10" name="שעור מסך נכסי השקעה**" dataDxfId="1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3" dataDxfId="114" headerRowBorderDxfId="127" tableBorderDxfId="12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6"/>
    <tableColumn id="4" name="דירוג"/>
    <tableColumn id="5" name="שם מדרג" dataDxfId="125"/>
    <tableColumn id="6" name="תאריך רכישה" dataDxfId="124"/>
    <tableColumn id="7" name="מח&quot;מ" dataDxfId="123"/>
    <tableColumn id="8" name="סוג מטבע"/>
    <tableColumn id="9" name="שיעור ריבית" dataDxfId="122"/>
    <tableColumn id="10" name="תשואה לפידיון" dataDxfId="121"/>
    <tableColumn id="11" name="ערך נקוב****" dataDxfId="120"/>
    <tableColumn id="12" name="שער***" dataDxfId="119"/>
    <tableColumn id="13" name="שווי הוגן" dataDxfId="118"/>
    <tableColumn id="14" name="שעור מערך נקוב מונפק" dataDxfId="117"/>
    <tableColumn id="15" name="שעור מנכסי אפיק ההשקעה" dataDxfId="116"/>
    <tableColumn id="16" name="שעור מסך נכסי השקעה**" dataDxfId="1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1" tableBorderDxfId="112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0"/>
    <tableColumn id="3" name="מספר ני&quot;ע"/>
    <tableColumn id="4" name="מספר מנפיק" dataDxfId="109"/>
    <tableColumn id="5" name="דירוג"/>
    <tableColumn id="6" name="תאריך רכישה" dataDxfId="108"/>
    <tableColumn id="7" name="שם מדרג" dataDxfId="107"/>
    <tableColumn id="8" name="מח&quot;מ" dataDxfId="106"/>
    <tableColumn id="9" name="ענף משק" dataDxfId="105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4" totalsRowShown="0" headerRowDxfId="407" dataDxfId="408" headerRowBorderDxfId="420" tableBorderDxfId="421">
  <autoFilter ref="A6:K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9"/>
    <tableColumn id="2" name="מספר ני&quot;ע" dataDxfId="418"/>
    <tableColumn id="3" name="מספר מנפיק" dataDxfId="417"/>
    <tableColumn id="4" name="דירוג" dataDxfId="416"/>
    <tableColumn id="5" name="שם מדרג" dataDxfId="415"/>
    <tableColumn id="6" name="סוג מטבע" dataDxfId="414"/>
    <tableColumn id="7" name="שיעור ריבית" dataDxfId="413"/>
    <tableColumn id="8" name="תשואה לפידיון" dataDxfId="412"/>
    <tableColumn id="9" name="שווי שוק" dataDxfId="411"/>
    <tableColumn id="10" name="שעור מנכסי אפיק ההשקעה" dataDxfId="410"/>
    <tableColumn id="11" name="שעור מסך נכסי השקעה" dataDxfId="4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9" totalsRowShown="0" headerRowDxfId="386" dataDxfId="387" headerRowBorderDxfId="405" tableBorderDxfId="406">
  <autoFilter ref="A7:Q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04"/>
    <tableColumn id="2" name="מספר ני&quot;ע" dataDxfId="403"/>
    <tableColumn id="3" name="זירת מסחר" dataDxfId="402"/>
    <tableColumn id="4" name="דירוג" dataDxfId="401"/>
    <tableColumn id="5" name="שם מדרג" dataDxfId="400"/>
    <tableColumn id="6" name="תאריך רכישה" dataDxfId="399"/>
    <tableColumn id="7" name="מח&quot;מ" dataDxfId="398"/>
    <tableColumn id="8" name="סוג מטבע" dataDxfId="397"/>
    <tableColumn id="9" name="שיעור ריבית" dataDxfId="396"/>
    <tableColumn id="10" name="תשואה לפידיון" dataDxfId="395"/>
    <tableColumn id="11" name="ערך נקוב****" dataDxfId="394"/>
    <tableColumn id="12" name="שער***" dataDxfId="393"/>
    <tableColumn id="13" name="פדיון/ריבית/דיבידנד לקבל*****  " dataDxfId="392"/>
    <tableColumn id="14" name="שווי שוק" dataDxfId="391"/>
    <tableColumn id="15" name="שעור מערך נקוב**** מונפק" dataDxfId="390"/>
    <tableColumn id="16" name="שעור מנכסי אפיק ההשקעה" dataDxfId="389"/>
    <tableColumn id="17" name="שעור מסך נכסי השקעה**" dataDxfId="3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62" dataDxfId="363" headerRowBorderDxfId="384" tableBorderDxfId="385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83"/>
    <tableColumn id="2" name="מספר ני&quot;ע" dataDxfId="382"/>
    <tableColumn id="3" name="זירת מסחר" dataDxfId="381"/>
    <tableColumn id="4" name="ספק מידע" dataDxfId="380"/>
    <tableColumn id="5" name="מספר מנפיק" dataDxfId="379"/>
    <tableColumn id="6" name="ענף מסחר" dataDxfId="378"/>
    <tableColumn id="7" name="דירוג" dataDxfId="377"/>
    <tableColumn id="8" name="שם מדרג" dataDxfId="376"/>
    <tableColumn id="9" name="תאריך רכישה" dataDxfId="375"/>
    <tableColumn id="10" name="מח&quot;מ" dataDxfId="374"/>
    <tableColumn id="11" name="סוג מטבע" dataDxfId="373"/>
    <tableColumn id="12" name="שיעור ריבית" dataDxfId="372"/>
    <tableColumn id="13" name="תשואה לפידיון" dataDxfId="371"/>
    <tableColumn id="14" name="ערך נקוב****" dataDxfId="370"/>
    <tableColumn id="15" name="שער***" dataDxfId="369"/>
    <tableColumn id="16" name="פדיון/ריבית/דיבידנד לקבל*****  " dataDxfId="368"/>
    <tableColumn id="17" name="שווי שוק" dataDxfId="367"/>
    <tableColumn id="18" name="שעור מערך נקוב מונפק" dataDxfId="366"/>
    <tableColumn id="19" name="שעור מנכסי אפיק ההשקעה" dataDxfId="365"/>
    <tableColumn id="20" name="שעור מסך נכסי השקעה**" dataDxfId="3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161" totalsRowShown="0" headerRowDxfId="338" dataDxfId="339" headerRowBorderDxfId="360" tableBorderDxfId="361">
  <autoFilter ref="A7:T1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9"/>
    <tableColumn id="2" name="מספר ני&quot;ע" dataDxfId="358"/>
    <tableColumn id="3" name="זירת מסחר" dataDxfId="357"/>
    <tableColumn id="4" name="ספק מידע" dataDxfId="356"/>
    <tableColumn id="5" name="מספר מנפיק" dataDxfId="355"/>
    <tableColumn id="6" name="ענף מסחר" dataDxfId="354"/>
    <tableColumn id="7" name="דירוג" dataDxfId="353"/>
    <tableColumn id="8" name="שם מדרג" dataDxfId="352"/>
    <tableColumn id="9" name="תאריך רכישה" dataDxfId="351"/>
    <tableColumn id="10" name="מח&quot;מ" dataDxfId="350"/>
    <tableColumn id="11" name="סוג מטבע" dataDxfId="349"/>
    <tableColumn id="12" name="שיעור ריבית" dataDxfId="348"/>
    <tableColumn id="13" name="תשואה לפידיון" dataDxfId="347"/>
    <tableColumn id="14" name="ערך נקוב****" dataDxfId="346"/>
    <tableColumn id="15" name="שער***" dataDxfId="345"/>
    <tableColumn id="16" name="פדיון/ריבית/דיבידנד לקבל*****  " dataDxfId="344"/>
    <tableColumn id="17" name="שווי שוק" dataDxfId="343"/>
    <tableColumn id="18" name="שעור מערך נקוב מונפק" dataDxfId="342"/>
    <tableColumn id="19" name="שעור מנכסי אפיק ההשקעה" dataDxfId="341"/>
    <tableColumn id="20" name="שעור מסך נכסי השקעה**" dataDxfId="3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00" totalsRowShown="0" headerRowDxfId="327" dataDxfId="328" headerRowBorderDxfId="336" tableBorderDxfId="337">
  <autoFilter ref="A7:N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35"/>
    <tableColumn id="9" name="שער***" dataDxfId="334"/>
    <tableColumn id="10" name="פדיון/ריבית/דיבידנד לקבל*****  " dataDxfId="333"/>
    <tableColumn id="11" name="שווי שוק" dataDxfId="332"/>
    <tableColumn id="12" name="שעור מערך נקוב מונפק" dataDxfId="331"/>
    <tableColumn id="13" name="שעור מנכסי אפיק ההשקעה" dataDxfId="330"/>
    <tableColumn id="14" name="שעור מסך נכסי השקעה**" dataDxfId="3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14" dataDxfId="315" headerRowBorderDxfId="325" tableBorderDxfId="326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4"/>
    <tableColumn id="4" name="מספר מנפיק" dataDxfId="323"/>
    <tableColumn id="5" name="ענף מסחר"/>
    <tableColumn id="6" name="סוג מטבע"/>
    <tableColumn id="7" name="ערך נקוב****" dataDxfId="322"/>
    <tableColumn id="8" name="שער***" dataDxfId="321"/>
    <tableColumn id="9" name="פדיון/ריבית/דיבידנד לקבל*****  " dataDxfId="320"/>
    <tableColumn id="10" name="שווי שוק" dataDxfId="319"/>
    <tableColumn id="11" name="שעור מערך נקוב מונפק" dataDxfId="318"/>
    <tableColumn id="12" name="שעור מנכסי אפיק ההשקעה" dataDxfId="317"/>
    <tableColumn id="13" name="שעור מסך נכסי השקעה**" dataDxfId="3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0" totalsRowShown="0" headerRowDxfId="301" dataDxfId="302" headerRowBorderDxfId="312" tableBorderDxfId="313">
  <autoFilter ref="A7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11"/>
    <tableColumn id="4" name="מספר מנפיק" dataDxfId="310"/>
    <tableColumn id="5" name="ענף מסחר"/>
    <tableColumn id="6" name="דירוג"/>
    <tableColumn id="7" name="שם מדרג" dataDxfId="309"/>
    <tableColumn id="8" name="סוג מטבע"/>
    <tableColumn id="9" name="ערך נקוב****" dataDxfId="308"/>
    <tableColumn id="10" name="שער***" dataDxfId="307"/>
    <tableColumn id="11" name="שווי שוק" dataDxfId="306"/>
    <tableColumn id="12" name="שעור מערך נקוב מונפק" dataDxfId="305"/>
    <tableColumn id="13" name="שעור מנכסי אפיק ההשקעה" dataDxfId="304"/>
    <tableColumn id="14" name="שעור מסך נכסי השקעה**" dataDxfId="3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workbookViewId="0">
      <selection activeCell="C45" sqref="C45"/>
    </sheetView>
  </sheetViews>
  <sheetFormatPr defaultColWidth="0" defaultRowHeight="18" zeroHeight="1"/>
  <cols>
    <col min="1" max="1" width="28.855468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 ht="26.25" customHeight="1">
      <c r="B5" s="84" t="s">
        <v>4</v>
      </c>
      <c r="C5" s="85"/>
      <c r="D5" s="86"/>
    </row>
    <row r="6" spans="1:36" s="3" customFormat="1">
      <c r="B6" s="40" t="s">
        <v>961</v>
      </c>
      <c r="C6" s="87" t="s">
        <v>5</v>
      </c>
      <c r="D6" s="88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933</v>
      </c>
      <c r="B10" s="57" t="s">
        <v>13</v>
      </c>
      <c r="C10" s="63">
        <v>55569.668065932005</v>
      </c>
      <c r="D10" s="64">
        <v>9.4899999999999998E-2</v>
      </c>
    </row>
    <row r="11" spans="1:36">
      <c r="B11" s="57" t="s">
        <v>14</v>
      </c>
      <c r="C11" s="50"/>
      <c r="D11" s="50"/>
    </row>
    <row r="12" spans="1:36">
      <c r="A12" s="9" t="s">
        <v>934</v>
      </c>
      <c r="B12" s="58" t="s">
        <v>15</v>
      </c>
      <c r="C12" s="65">
        <v>210559.36468639999</v>
      </c>
      <c r="D12" s="66">
        <v>0.42159999999999997</v>
      </c>
    </row>
    <row r="13" spans="1:36">
      <c r="A13" s="9" t="s">
        <v>935</v>
      </c>
      <c r="B13" s="58" t="s">
        <v>16</v>
      </c>
      <c r="C13" s="65">
        <v>0</v>
      </c>
      <c r="D13" s="66">
        <v>0</v>
      </c>
    </row>
    <row r="14" spans="1:36">
      <c r="A14" s="9" t="s">
        <v>936</v>
      </c>
      <c r="B14" s="58" t="s">
        <v>17</v>
      </c>
      <c r="C14" s="65">
        <v>138017.36435785258</v>
      </c>
      <c r="D14" s="66">
        <v>0.27629999999999999</v>
      </c>
    </row>
    <row r="15" spans="1:36">
      <c r="A15" s="9" t="s">
        <v>801</v>
      </c>
      <c r="B15" s="58" t="s">
        <v>18</v>
      </c>
      <c r="C15" s="65">
        <v>61851.262136675192</v>
      </c>
      <c r="D15" s="66">
        <v>0.12379999999999999</v>
      </c>
    </row>
    <row r="16" spans="1:36">
      <c r="A16" s="9" t="s">
        <v>937</v>
      </c>
      <c r="B16" s="58" t="s">
        <v>19</v>
      </c>
      <c r="C16" s="65">
        <v>0</v>
      </c>
      <c r="D16" s="66">
        <v>0</v>
      </c>
    </row>
    <row r="17" spans="1:4">
      <c r="A17" s="9" t="s">
        <v>938</v>
      </c>
      <c r="B17" s="58" t="s">
        <v>20</v>
      </c>
      <c r="C17" s="65">
        <v>24047.910044</v>
      </c>
      <c r="D17" s="66">
        <v>4.8099999999999997E-2</v>
      </c>
    </row>
    <row r="18" spans="1:4">
      <c r="A18" s="9" t="s">
        <v>939</v>
      </c>
      <c r="B18" s="58" t="s">
        <v>21</v>
      </c>
      <c r="C18" s="65">
        <v>0</v>
      </c>
      <c r="D18" s="66">
        <v>0</v>
      </c>
    </row>
    <row r="19" spans="1:4">
      <c r="A19" s="9" t="s">
        <v>940</v>
      </c>
      <c r="B19" s="58" t="s">
        <v>22</v>
      </c>
      <c r="C19" s="65">
        <v>0</v>
      </c>
      <c r="D19" s="66">
        <v>0</v>
      </c>
    </row>
    <row r="20" spans="1:4">
      <c r="A20" s="9" t="s">
        <v>941</v>
      </c>
      <c r="B20" s="58" t="s">
        <v>23</v>
      </c>
      <c r="C20" s="65">
        <v>10751.158914663649</v>
      </c>
      <c r="D20" s="66">
        <v>2.1499999999999998E-2</v>
      </c>
    </row>
    <row r="21" spans="1:4">
      <c r="A21" s="9" t="s">
        <v>942</v>
      </c>
      <c r="B21" s="58" t="s">
        <v>24</v>
      </c>
      <c r="C21" s="65">
        <v>0</v>
      </c>
      <c r="D21" s="66">
        <v>0</v>
      </c>
    </row>
    <row r="22" spans="1:4">
      <c r="B22" s="57" t="s">
        <v>25</v>
      </c>
      <c r="C22" s="50"/>
      <c r="D22" s="50"/>
    </row>
    <row r="23" spans="1:4">
      <c r="A23" s="9" t="s">
        <v>943</v>
      </c>
      <c r="B23" s="58" t="s">
        <v>26</v>
      </c>
      <c r="C23" s="65">
        <v>0</v>
      </c>
      <c r="D23" s="66">
        <v>0</v>
      </c>
    </row>
    <row r="24" spans="1:4">
      <c r="A24" s="9" t="s">
        <v>944</v>
      </c>
      <c r="B24" s="58" t="s">
        <v>27</v>
      </c>
      <c r="C24" s="65">
        <v>0</v>
      </c>
      <c r="D24" s="66">
        <v>0</v>
      </c>
    </row>
    <row r="25" spans="1:4">
      <c r="A25" s="9" t="s">
        <v>945</v>
      </c>
      <c r="B25" s="58" t="s">
        <v>17</v>
      </c>
      <c r="C25" s="65">
        <v>3258.299853646</v>
      </c>
      <c r="D25" s="66">
        <v>6.4999999999999997E-3</v>
      </c>
    </row>
    <row r="26" spans="1:4">
      <c r="A26" s="9" t="s">
        <v>946</v>
      </c>
      <c r="B26" s="58" t="s">
        <v>28</v>
      </c>
      <c r="C26" s="65">
        <v>0</v>
      </c>
      <c r="D26" s="66">
        <v>0</v>
      </c>
    </row>
    <row r="27" spans="1:4">
      <c r="A27" s="9" t="s">
        <v>947</v>
      </c>
      <c r="B27" s="58" t="s">
        <v>29</v>
      </c>
      <c r="C27" s="65">
        <v>0</v>
      </c>
      <c r="D27" s="66">
        <v>0</v>
      </c>
    </row>
    <row r="28" spans="1:4">
      <c r="A28" s="9" t="s">
        <v>948</v>
      </c>
      <c r="B28" s="58" t="s">
        <v>30</v>
      </c>
      <c r="C28" s="65">
        <v>1618.472103633</v>
      </c>
      <c r="D28" s="66">
        <v>3.2000000000000002E-3</v>
      </c>
    </row>
    <row r="29" spans="1:4">
      <c r="A29" s="9" t="s">
        <v>949</v>
      </c>
      <c r="B29" s="58" t="s">
        <v>31</v>
      </c>
      <c r="C29" s="65">
        <v>0</v>
      </c>
      <c r="D29" s="66">
        <v>0</v>
      </c>
    </row>
    <row r="30" spans="1:4">
      <c r="A30" s="9" t="s">
        <v>950</v>
      </c>
      <c r="B30" s="58" t="s">
        <v>32</v>
      </c>
      <c r="C30" s="65">
        <v>0</v>
      </c>
      <c r="D30" s="66">
        <v>0</v>
      </c>
    </row>
    <row r="31" spans="1:4">
      <c r="A31" s="9" t="s">
        <v>951</v>
      </c>
      <c r="B31" s="58" t="s">
        <v>33</v>
      </c>
      <c r="C31" s="65">
        <v>0</v>
      </c>
      <c r="D31" s="66">
        <v>0</v>
      </c>
    </row>
    <row r="32" spans="1:4">
      <c r="A32" s="9" t="s">
        <v>952</v>
      </c>
      <c r="B32" s="57" t="s">
        <v>34</v>
      </c>
      <c r="C32" s="65">
        <v>1976.3235190000744</v>
      </c>
      <c r="D32" s="66">
        <v>4.0000000000000001E-3</v>
      </c>
    </row>
    <row r="33" spans="1:4">
      <c r="A33" s="9" t="s">
        <v>953</v>
      </c>
      <c r="B33" s="57" t="s">
        <v>35</v>
      </c>
      <c r="C33" s="65">
        <v>0</v>
      </c>
      <c r="D33" s="66">
        <v>0</v>
      </c>
    </row>
    <row r="34" spans="1:4">
      <c r="A34" s="9" t="s">
        <v>954</v>
      </c>
      <c r="B34" s="57" t="s">
        <v>36</v>
      </c>
      <c r="C34" s="65">
        <v>0</v>
      </c>
      <c r="D34" s="66">
        <v>0</v>
      </c>
    </row>
    <row r="35" spans="1:4">
      <c r="A35" s="9" t="s">
        <v>955</v>
      </c>
      <c r="B35" s="57" t="s">
        <v>37</v>
      </c>
      <c r="C35" s="65">
        <v>0</v>
      </c>
      <c r="D35" s="66">
        <v>0</v>
      </c>
    </row>
    <row r="36" spans="1:4">
      <c r="A36" s="9" t="s">
        <v>956</v>
      </c>
      <c r="B36" s="57" t="s">
        <v>38</v>
      </c>
      <c r="C36" s="65">
        <v>0</v>
      </c>
      <c r="D36" s="66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957</v>
      </c>
      <c r="B38" s="60" t="s">
        <v>40</v>
      </c>
      <c r="C38" s="65">
        <v>0</v>
      </c>
      <c r="D38" s="66">
        <v>0</v>
      </c>
    </row>
    <row r="39" spans="1:4">
      <c r="A39" s="9" t="s">
        <v>958</v>
      </c>
      <c r="B39" s="60" t="s">
        <v>41</v>
      </c>
      <c r="C39" s="65">
        <v>0</v>
      </c>
      <c r="D39" s="66">
        <v>0</v>
      </c>
    </row>
    <row r="40" spans="1:4">
      <c r="A40" s="9" t="s">
        <v>959</v>
      </c>
      <c r="B40" s="60" t="s">
        <v>42</v>
      </c>
      <c r="C40" s="65">
        <v>0</v>
      </c>
      <c r="D40" s="66">
        <v>0</v>
      </c>
    </row>
    <row r="41" spans="1:4">
      <c r="B41" s="60" t="s">
        <v>43</v>
      </c>
      <c r="C41" s="65">
        <v>507649.82368180249</v>
      </c>
      <c r="D41" s="66">
        <v>1</v>
      </c>
    </row>
    <row r="42" spans="1:4">
      <c r="A42" s="9" t="s">
        <v>960</v>
      </c>
      <c r="B42" s="61" t="s">
        <v>44</v>
      </c>
      <c r="C42" s="65">
        <v>0</v>
      </c>
      <c r="D42" s="66">
        <v>0</v>
      </c>
    </row>
    <row r="43" spans="1:4">
      <c r="B43" s="10" t="s">
        <v>197</v>
      </c>
    </row>
    <row r="44" spans="1:4">
      <c r="C44" s="89" t="s">
        <v>45</v>
      </c>
      <c r="D44" s="88" t="s">
        <v>46</v>
      </c>
    </row>
    <row r="45" spans="1:4">
      <c r="C45" s="12" t="s">
        <v>9</v>
      </c>
      <c r="D45" s="12" t="s">
        <v>10</v>
      </c>
    </row>
    <row r="46" spans="1:4">
      <c r="C46" t="s">
        <v>112</v>
      </c>
      <c r="D46">
        <v>3.8828</v>
      </c>
    </row>
    <row r="47" spans="1:4">
      <c r="C47" t="s">
        <v>125</v>
      </c>
      <c r="D47">
        <v>3.5823800000000001</v>
      </c>
    </row>
    <row r="48" spans="1:4">
      <c r="C48" t="s">
        <v>108</v>
      </c>
      <c r="D48">
        <v>3.4660000000000002</v>
      </c>
    </row>
    <row r="49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54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0" width="0" style="14" hidden="1"/>
    <col min="61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60" ht="26.25" customHeight="1">
      <c r="A6" s="108" t="s">
        <v>100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198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814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202</v>
      </c>
      <c r="B13" t="s">
        <v>202</v>
      </c>
      <c r="C13" s="14"/>
      <c r="D13" t="s">
        <v>202</v>
      </c>
      <c r="E13" t="s">
        <v>202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815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202</v>
      </c>
      <c r="B15" t="s">
        <v>202</v>
      </c>
      <c r="C15" s="14"/>
      <c r="D15" t="s">
        <v>202</v>
      </c>
      <c r="E15" t="s">
        <v>202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816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202</v>
      </c>
      <c r="B17" t="s">
        <v>202</v>
      </c>
      <c r="C17" s="14"/>
      <c r="D17" t="s">
        <v>202</v>
      </c>
      <c r="E17" t="s">
        <v>202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566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202</v>
      </c>
      <c r="B19" t="s">
        <v>202</v>
      </c>
      <c r="C19" s="14"/>
      <c r="D19" t="s">
        <v>202</v>
      </c>
      <c r="E19" t="s">
        <v>202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220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814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202</v>
      </c>
      <c r="B22" t="s">
        <v>202</v>
      </c>
      <c r="C22" s="14"/>
      <c r="D22" t="s">
        <v>202</v>
      </c>
      <c r="E22" t="s">
        <v>202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817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202</v>
      </c>
      <c r="B24" t="s">
        <v>202</v>
      </c>
      <c r="C24" s="14"/>
      <c r="D24" t="s">
        <v>202</v>
      </c>
      <c r="E24" t="s">
        <v>202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816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202</v>
      </c>
      <c r="B26" t="s">
        <v>202</v>
      </c>
      <c r="C26" s="14"/>
      <c r="D26" t="s">
        <v>202</v>
      </c>
      <c r="E26" t="s">
        <v>202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818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202</v>
      </c>
      <c r="B28" t="s">
        <v>202</v>
      </c>
      <c r="C28" s="14"/>
      <c r="D28" t="s">
        <v>202</v>
      </c>
      <c r="E28" t="s">
        <v>202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566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202</v>
      </c>
      <c r="B30" t="s">
        <v>202</v>
      </c>
      <c r="C30" s="14"/>
      <c r="D30" t="s">
        <v>202</v>
      </c>
      <c r="E30" t="s">
        <v>202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93" t="s">
        <v>222</v>
      </c>
      <c r="B31" s="14"/>
      <c r="C31" s="14"/>
      <c r="D31" s="14"/>
    </row>
    <row r="32" spans="1:11">
      <c r="A32" s="93" t="s">
        <v>273</v>
      </c>
      <c r="B32" s="14"/>
      <c r="C32" s="14"/>
      <c r="D32" s="14"/>
    </row>
    <row r="33" spans="1:4">
      <c r="A33" s="93" t="s">
        <v>274</v>
      </c>
      <c r="B33" s="14"/>
      <c r="C33" s="14"/>
      <c r="D33" s="14"/>
    </row>
    <row r="34" spans="1:4">
      <c r="A34" s="93" t="s">
        <v>275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.425781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10"/>
      <c r="BB5" s="14" t="s">
        <v>102</v>
      </c>
      <c r="BD5" s="14" t="s">
        <v>103</v>
      </c>
      <c r="BF5" s="16" t="s">
        <v>104</v>
      </c>
    </row>
    <row r="6" spans="1:58" ht="26.25" customHeight="1">
      <c r="A6" s="108" t="s">
        <v>105</v>
      </c>
      <c r="B6" s="109"/>
      <c r="C6" s="109"/>
      <c r="D6" s="109"/>
      <c r="E6" s="109"/>
      <c r="F6" s="109"/>
      <c r="G6" s="109"/>
      <c r="H6" s="109"/>
      <c r="I6" s="109"/>
      <c r="J6" s="110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3042430.66</v>
      </c>
      <c r="G10" s="22"/>
      <c r="H10" s="63">
        <v>10751.158914663649</v>
      </c>
      <c r="I10" s="64">
        <v>1</v>
      </c>
      <c r="J10" s="64">
        <v>2.1499999999999998E-2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7" t="s">
        <v>198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123</v>
      </c>
      <c r="BD11" s="14" t="s">
        <v>124</v>
      </c>
    </row>
    <row r="12" spans="1:58">
      <c r="A12" t="s">
        <v>202</v>
      </c>
      <c r="B12" t="s">
        <v>202</v>
      </c>
      <c r="C12" s="16"/>
      <c r="D12" t="s">
        <v>202</v>
      </c>
      <c r="E12" t="s">
        <v>202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125</v>
      </c>
      <c r="BC12" s="14" t="s">
        <v>126</v>
      </c>
      <c r="BD12" s="14" t="s">
        <v>127</v>
      </c>
    </row>
    <row r="13" spans="1:58">
      <c r="A13" s="67" t="s">
        <v>220</v>
      </c>
      <c r="B13" s="16"/>
      <c r="C13" s="16"/>
      <c r="D13" s="16"/>
      <c r="E13" s="16"/>
      <c r="F13" s="69">
        <v>3042430.66</v>
      </c>
      <c r="G13" s="16"/>
      <c r="H13" s="69">
        <v>10751.158914663649</v>
      </c>
      <c r="I13" s="68">
        <v>1</v>
      </c>
      <c r="J13" s="68">
        <v>2.1499999999999998E-2</v>
      </c>
      <c r="BD13" s="14" t="s">
        <v>128</v>
      </c>
    </row>
    <row r="14" spans="1:58">
      <c r="A14" t="s">
        <v>819</v>
      </c>
      <c r="B14" t="s">
        <v>820</v>
      </c>
      <c r="C14" t="s">
        <v>125</v>
      </c>
      <c r="D14" t="s">
        <v>762</v>
      </c>
      <c r="E14" t="s">
        <v>112</v>
      </c>
      <c r="F14" s="65">
        <v>44</v>
      </c>
      <c r="G14" s="65">
        <v>1.23255</v>
      </c>
      <c r="H14" s="65">
        <v>2.1057278616000001E-3</v>
      </c>
      <c r="I14" s="66">
        <v>0</v>
      </c>
      <c r="J14" s="66">
        <v>0</v>
      </c>
      <c r="BD14" s="14" t="s">
        <v>129</v>
      </c>
    </row>
    <row r="15" spans="1:58">
      <c r="A15" t="s">
        <v>821</v>
      </c>
      <c r="B15" t="s">
        <v>822</v>
      </c>
      <c r="C15" t="s">
        <v>125</v>
      </c>
      <c r="D15" t="s">
        <v>762</v>
      </c>
      <c r="E15" t="s">
        <v>108</v>
      </c>
      <c r="F15" s="65">
        <v>25</v>
      </c>
      <c r="G15" s="65">
        <v>2.5689000000000002</v>
      </c>
      <c r="H15" s="65">
        <v>2.22595185E-3</v>
      </c>
      <c r="I15" s="66">
        <v>0</v>
      </c>
      <c r="J15" s="66">
        <v>0</v>
      </c>
      <c r="BD15" s="14" t="s">
        <v>130</v>
      </c>
    </row>
    <row r="16" spans="1:58">
      <c r="A16" t="s">
        <v>823</v>
      </c>
      <c r="B16" t="s">
        <v>824</v>
      </c>
      <c r="C16" t="s">
        <v>777</v>
      </c>
      <c r="D16" t="s">
        <v>762</v>
      </c>
      <c r="E16" t="s">
        <v>112</v>
      </c>
      <c r="F16" s="65">
        <v>-13977</v>
      </c>
      <c r="G16" s="65">
        <v>100</v>
      </c>
      <c r="H16" s="65">
        <v>-54.269895599999998</v>
      </c>
      <c r="I16" s="66">
        <v>-5.0000000000000001E-3</v>
      </c>
      <c r="J16" s="66">
        <v>-1E-4</v>
      </c>
      <c r="BD16" s="14" t="s">
        <v>131</v>
      </c>
    </row>
    <row r="17" spans="1:56">
      <c r="A17" t="s">
        <v>825</v>
      </c>
      <c r="B17" t="s">
        <v>826</v>
      </c>
      <c r="C17" t="s">
        <v>125</v>
      </c>
      <c r="D17" t="s">
        <v>762</v>
      </c>
      <c r="E17" t="s">
        <v>108</v>
      </c>
      <c r="F17" s="65">
        <v>-61608.83</v>
      </c>
      <c r="G17" s="65">
        <v>100</v>
      </c>
      <c r="H17" s="65">
        <v>-213.53620477999999</v>
      </c>
      <c r="I17" s="66">
        <v>-1.9900000000000001E-2</v>
      </c>
      <c r="J17" s="66">
        <v>-4.0000000000000002E-4</v>
      </c>
      <c r="BD17" s="14" t="s">
        <v>132</v>
      </c>
    </row>
    <row r="18" spans="1:56">
      <c r="A18" t="s">
        <v>827</v>
      </c>
      <c r="B18" t="s">
        <v>828</v>
      </c>
      <c r="C18" t="s">
        <v>125</v>
      </c>
      <c r="D18" t="s">
        <v>762</v>
      </c>
      <c r="E18" t="s">
        <v>108</v>
      </c>
      <c r="F18" s="65">
        <v>19</v>
      </c>
      <c r="G18" s="65">
        <v>1.0147250000000001</v>
      </c>
      <c r="H18" s="65">
        <v>6.6823700150000001E-4</v>
      </c>
      <c r="I18" s="66">
        <v>0</v>
      </c>
      <c r="J18" s="66">
        <v>0</v>
      </c>
      <c r="BD18" s="14" t="s">
        <v>133</v>
      </c>
    </row>
    <row r="19" spans="1:56">
      <c r="A19" t="s">
        <v>829</v>
      </c>
      <c r="B19" t="s">
        <v>830</v>
      </c>
      <c r="C19" t="s">
        <v>777</v>
      </c>
      <c r="D19" t="s">
        <v>762</v>
      </c>
      <c r="E19" t="s">
        <v>112</v>
      </c>
      <c r="F19" s="65">
        <v>509869.54</v>
      </c>
      <c r="G19" s="65">
        <v>100</v>
      </c>
      <c r="H19" s="65">
        <v>1979.721449912</v>
      </c>
      <c r="I19" s="66">
        <v>0.18410000000000001</v>
      </c>
      <c r="J19" s="66">
        <v>4.0000000000000001E-3</v>
      </c>
      <c r="BD19" s="14" t="s">
        <v>134</v>
      </c>
    </row>
    <row r="20" spans="1:56">
      <c r="A20" t="s">
        <v>831</v>
      </c>
      <c r="B20" t="s">
        <v>832</v>
      </c>
      <c r="C20" t="s">
        <v>125</v>
      </c>
      <c r="D20" t="s">
        <v>762</v>
      </c>
      <c r="E20" t="s">
        <v>108</v>
      </c>
      <c r="F20" s="65">
        <v>79</v>
      </c>
      <c r="G20" s="65">
        <v>0.30902499999999999</v>
      </c>
      <c r="H20" s="65">
        <v>8.4615371349999996E-4</v>
      </c>
      <c r="I20" s="66">
        <v>0</v>
      </c>
      <c r="J20" s="66">
        <v>0</v>
      </c>
      <c r="BD20" s="14" t="s">
        <v>125</v>
      </c>
    </row>
    <row r="21" spans="1:56">
      <c r="A21" t="s">
        <v>833</v>
      </c>
      <c r="B21" t="s">
        <v>834</v>
      </c>
      <c r="C21" t="s">
        <v>125</v>
      </c>
      <c r="D21" t="s">
        <v>762</v>
      </c>
      <c r="E21" t="s">
        <v>112</v>
      </c>
      <c r="F21" s="65">
        <v>6</v>
      </c>
      <c r="G21" s="65">
        <v>3.5889999999999998E-2</v>
      </c>
      <c r="H21" s="65">
        <v>8.3612215200000007E-6</v>
      </c>
      <c r="I21" s="66">
        <v>0</v>
      </c>
      <c r="J21" s="66">
        <v>0</v>
      </c>
    </row>
    <row r="22" spans="1:56">
      <c r="A22" t="s">
        <v>835</v>
      </c>
      <c r="B22" t="s">
        <v>836</v>
      </c>
      <c r="C22" t="s">
        <v>125</v>
      </c>
      <c r="D22" t="s">
        <v>762</v>
      </c>
      <c r="E22" t="s">
        <v>108</v>
      </c>
      <c r="F22" s="65">
        <v>2607973.9500000002</v>
      </c>
      <c r="G22" s="65">
        <v>100</v>
      </c>
      <c r="H22" s="65">
        <v>9039.2377106999993</v>
      </c>
      <c r="I22" s="66">
        <v>0.84079999999999999</v>
      </c>
      <c r="J22" s="66">
        <v>1.8100000000000002E-2</v>
      </c>
    </row>
    <row r="23" spans="1:56">
      <c r="A23" s="93" t="s">
        <v>222</v>
      </c>
      <c r="B23" s="16"/>
      <c r="C23" s="16"/>
      <c r="D23" s="16"/>
      <c r="E23" s="16"/>
      <c r="F23" s="16"/>
      <c r="G23" s="16"/>
    </row>
    <row r="24" spans="1:56">
      <c r="A24" s="93" t="s">
        <v>273</v>
      </c>
      <c r="B24" s="16"/>
      <c r="C24" s="16"/>
      <c r="D24" s="16"/>
      <c r="E24" s="16"/>
      <c r="F24" s="16"/>
      <c r="G24" s="16"/>
    </row>
    <row r="25" spans="1:56">
      <c r="A25" s="93" t="s">
        <v>274</v>
      </c>
      <c r="B25" s="16"/>
      <c r="C25" s="16"/>
      <c r="D25" s="16"/>
      <c r="E25" s="16"/>
      <c r="F25" s="16"/>
      <c r="G25" s="16"/>
    </row>
    <row r="26" spans="1:56">
      <c r="A26" s="93" t="s">
        <v>275</v>
      </c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3"/>
    </row>
    <row r="4" spans="1:80">
      <c r="A4" s="2" t="s">
        <v>3</v>
      </c>
    </row>
    <row r="5" spans="1:80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</row>
    <row r="6" spans="1:80" ht="26.25" customHeight="1">
      <c r="A6" s="108" t="s">
        <v>135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198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837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202</v>
      </c>
      <c r="B13" t="s">
        <v>202</v>
      </c>
      <c r="D13" t="s">
        <v>202</v>
      </c>
      <c r="G13" s="65">
        <v>0</v>
      </c>
      <c r="H13" t="s">
        <v>202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838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202</v>
      </c>
      <c r="B15" t="s">
        <v>202</v>
      </c>
      <c r="D15" t="s">
        <v>202</v>
      </c>
      <c r="G15" s="65">
        <v>0</v>
      </c>
      <c r="H15" t="s">
        <v>202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839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840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202</v>
      </c>
      <c r="B18" t="s">
        <v>202</v>
      </c>
      <c r="D18" t="s">
        <v>202</v>
      </c>
      <c r="G18" s="65">
        <v>0</v>
      </c>
      <c r="H18" t="s">
        <v>202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841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202</v>
      </c>
      <c r="B20" t="s">
        <v>202</v>
      </c>
      <c r="D20" t="s">
        <v>202</v>
      </c>
      <c r="G20" s="65">
        <v>0</v>
      </c>
      <c r="H20" t="s">
        <v>202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842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202</v>
      </c>
      <c r="B22" t="s">
        <v>202</v>
      </c>
      <c r="D22" t="s">
        <v>202</v>
      </c>
      <c r="G22" s="65">
        <v>0</v>
      </c>
      <c r="H22" t="s">
        <v>202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843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202</v>
      </c>
      <c r="B24" t="s">
        <v>202</v>
      </c>
      <c r="D24" t="s">
        <v>202</v>
      </c>
      <c r="G24" s="65">
        <v>0</v>
      </c>
      <c r="H24" t="s">
        <v>202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220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837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202</v>
      </c>
      <c r="B27" t="s">
        <v>202</v>
      </c>
      <c r="D27" t="s">
        <v>202</v>
      </c>
      <c r="G27" s="65">
        <v>0</v>
      </c>
      <c r="H27" t="s">
        <v>202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838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202</v>
      </c>
      <c r="B29" t="s">
        <v>202</v>
      </c>
      <c r="D29" t="s">
        <v>202</v>
      </c>
      <c r="G29" s="65">
        <v>0</v>
      </c>
      <c r="H29" t="s">
        <v>202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839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840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202</v>
      </c>
      <c r="B32" t="s">
        <v>202</v>
      </c>
      <c r="D32" t="s">
        <v>202</v>
      </c>
      <c r="G32" s="65">
        <v>0</v>
      </c>
      <c r="H32" t="s">
        <v>202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841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202</v>
      </c>
      <c r="B34" t="s">
        <v>202</v>
      </c>
      <c r="D34" t="s">
        <v>202</v>
      </c>
      <c r="G34" s="65">
        <v>0</v>
      </c>
      <c r="H34" t="s">
        <v>202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842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202</v>
      </c>
      <c r="B36" t="s">
        <v>202</v>
      </c>
      <c r="D36" t="s">
        <v>202</v>
      </c>
      <c r="G36" s="65">
        <v>0</v>
      </c>
      <c r="H36" t="s">
        <v>202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843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202</v>
      </c>
      <c r="B38" t="s">
        <v>202</v>
      </c>
      <c r="D38" t="s">
        <v>202</v>
      </c>
      <c r="G38" s="65">
        <v>0</v>
      </c>
      <c r="H38" t="s">
        <v>202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93" t="s">
        <v>222</v>
      </c>
    </row>
    <row r="40" spans="1:16">
      <c r="A40" s="93" t="s">
        <v>273</v>
      </c>
    </row>
    <row r="41" spans="1:16">
      <c r="A41" s="93" t="s">
        <v>274</v>
      </c>
    </row>
    <row r="42" spans="1:16">
      <c r="A42" s="93" t="s">
        <v>275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71" ht="26.25" customHeight="1">
      <c r="A6" s="108" t="s">
        <v>69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198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844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202</v>
      </c>
      <c r="B13" t="s">
        <v>202</v>
      </c>
      <c r="C13" t="s">
        <v>202</v>
      </c>
      <c r="F13" s="65">
        <v>0</v>
      </c>
      <c r="G13" t="s">
        <v>202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845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202</v>
      </c>
      <c r="B15" t="s">
        <v>202</v>
      </c>
      <c r="C15" t="s">
        <v>202</v>
      </c>
      <c r="F15" s="65">
        <v>0</v>
      </c>
      <c r="G15" t="s">
        <v>202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846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202</v>
      </c>
      <c r="B17" t="s">
        <v>202</v>
      </c>
      <c r="C17" t="s">
        <v>202</v>
      </c>
      <c r="F17" s="65">
        <v>0</v>
      </c>
      <c r="G17" t="s">
        <v>202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847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202</v>
      </c>
      <c r="B19" t="s">
        <v>202</v>
      </c>
      <c r="C19" t="s">
        <v>202</v>
      </c>
      <c r="F19" s="65">
        <v>0</v>
      </c>
      <c r="G19" t="s">
        <v>202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566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202</v>
      </c>
      <c r="B21" t="s">
        <v>202</v>
      </c>
      <c r="C21" t="s">
        <v>202</v>
      </c>
      <c r="F21" s="65">
        <v>0</v>
      </c>
      <c r="G21" t="s">
        <v>202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220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202</v>
      </c>
      <c r="B24" t="s">
        <v>202</v>
      </c>
      <c r="C24" t="s">
        <v>202</v>
      </c>
      <c r="F24" s="65">
        <v>0</v>
      </c>
      <c r="G24" t="s">
        <v>202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848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202</v>
      </c>
      <c r="B26" t="s">
        <v>202</v>
      </c>
      <c r="C26" t="s">
        <v>202</v>
      </c>
      <c r="F26" s="65">
        <v>0</v>
      </c>
      <c r="G26" t="s">
        <v>202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93" t="s">
        <v>273</v>
      </c>
    </row>
    <row r="28" spans="1:15">
      <c r="A28" s="93" t="s">
        <v>274</v>
      </c>
    </row>
    <row r="29" spans="1:15">
      <c r="A29" s="93" t="s">
        <v>275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1:64" ht="26.25" customHeight="1">
      <c r="A6" s="108" t="s">
        <v>82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111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198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849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202</v>
      </c>
      <c r="B13" t="s">
        <v>202</v>
      </c>
      <c r="C13" s="14"/>
      <c r="D13" s="14"/>
      <c r="E13" t="s">
        <v>202</v>
      </c>
      <c r="F13" t="s">
        <v>202</v>
      </c>
      <c r="I13" s="65">
        <v>0</v>
      </c>
      <c r="J13" t="s">
        <v>202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850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202</v>
      </c>
      <c r="B15" t="s">
        <v>202</v>
      </c>
      <c r="C15" s="14"/>
      <c r="D15" s="14"/>
      <c r="E15" t="s">
        <v>202</v>
      </c>
      <c r="F15" t="s">
        <v>202</v>
      </c>
      <c r="I15" s="65">
        <v>0</v>
      </c>
      <c r="J15" t="s">
        <v>202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278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202</v>
      </c>
      <c r="B17" t="s">
        <v>202</v>
      </c>
      <c r="C17" s="14"/>
      <c r="D17" s="14"/>
      <c r="E17" t="s">
        <v>202</v>
      </c>
      <c r="F17" t="s">
        <v>202</v>
      </c>
      <c r="I17" s="65">
        <v>0</v>
      </c>
      <c r="J17" t="s">
        <v>202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566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202</v>
      </c>
      <c r="B19" t="s">
        <v>202</v>
      </c>
      <c r="C19" s="14"/>
      <c r="D19" s="14"/>
      <c r="E19" t="s">
        <v>202</v>
      </c>
      <c r="F19" t="s">
        <v>202</v>
      </c>
      <c r="I19" s="65">
        <v>0</v>
      </c>
      <c r="J19" t="s">
        <v>202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220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851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202</v>
      </c>
      <c r="B22" t="s">
        <v>202</v>
      </c>
      <c r="C22" s="14"/>
      <c r="D22" s="14"/>
      <c r="E22" t="s">
        <v>202</v>
      </c>
      <c r="F22" t="s">
        <v>202</v>
      </c>
      <c r="I22" s="65">
        <v>0</v>
      </c>
      <c r="J22" t="s">
        <v>202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852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202</v>
      </c>
      <c r="B24" t="s">
        <v>202</v>
      </c>
      <c r="C24" s="14"/>
      <c r="D24" s="14"/>
      <c r="E24" t="s">
        <v>202</v>
      </c>
      <c r="F24" t="s">
        <v>202</v>
      </c>
      <c r="I24" s="65">
        <v>0</v>
      </c>
      <c r="J24" t="s">
        <v>202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93" t="s">
        <v>222</v>
      </c>
      <c r="C25" s="14"/>
      <c r="D25" s="14"/>
      <c r="E25" s="14"/>
    </row>
    <row r="26" spans="1:18">
      <c r="A26" s="93" t="s">
        <v>273</v>
      </c>
      <c r="C26" s="14"/>
      <c r="D26" s="14"/>
      <c r="E26" s="14"/>
    </row>
    <row r="27" spans="1:18">
      <c r="A27" s="93" t="s">
        <v>274</v>
      </c>
      <c r="C27" s="14"/>
      <c r="D27" s="14"/>
      <c r="E27" s="14"/>
    </row>
    <row r="28" spans="1:18">
      <c r="A28" s="93" t="s">
        <v>275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1:80" ht="26.25" customHeight="1">
      <c r="A6" s="108" t="s">
        <v>89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111" t="s">
        <v>55</v>
      </c>
      <c r="M7" s="11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63">
        <v>2.73</v>
      </c>
      <c r="J10" s="7"/>
      <c r="K10" s="7"/>
      <c r="L10" s="64">
        <v>4.7199999999999999E-2</v>
      </c>
      <c r="M10" s="63">
        <v>2329468.2200000002</v>
      </c>
      <c r="N10" s="7"/>
      <c r="O10" s="63">
        <v>3258.299853646</v>
      </c>
      <c r="P10" s="7"/>
      <c r="Q10" s="64">
        <v>1</v>
      </c>
      <c r="R10" s="64">
        <v>6.4999999999999997E-3</v>
      </c>
      <c r="S10" s="30"/>
      <c r="BY10" s="14"/>
      <c r="CB10" s="14"/>
    </row>
    <row r="11" spans="1:80">
      <c r="A11" s="67" t="s">
        <v>198</v>
      </c>
      <c r="B11" s="14"/>
      <c r="C11" s="14"/>
      <c r="D11" s="14"/>
      <c r="I11" s="69">
        <v>2.73</v>
      </c>
      <c r="L11" s="68">
        <v>4.7199999999999999E-2</v>
      </c>
      <c r="M11" s="69">
        <v>2329468.2200000002</v>
      </c>
      <c r="O11" s="69">
        <v>3258.299853646</v>
      </c>
      <c r="Q11" s="68">
        <v>1</v>
      </c>
      <c r="R11" s="68">
        <v>6.4999999999999997E-3</v>
      </c>
    </row>
    <row r="12" spans="1:80">
      <c r="A12" s="67" t="s">
        <v>849</v>
      </c>
      <c r="B12" s="14"/>
      <c r="C12" s="14"/>
      <c r="D12" s="14"/>
      <c r="I12" s="69">
        <v>1.64</v>
      </c>
      <c r="L12" s="68">
        <v>0.1278</v>
      </c>
      <c r="M12" s="69">
        <v>85687.73</v>
      </c>
      <c r="O12" s="69">
        <v>74.642581602999996</v>
      </c>
      <c r="Q12" s="68">
        <v>2.29E-2</v>
      </c>
      <c r="R12" s="68">
        <v>1E-4</v>
      </c>
    </row>
    <row r="13" spans="1:80">
      <c r="A13" t="s">
        <v>853</v>
      </c>
      <c r="B13" t="s">
        <v>854</v>
      </c>
      <c r="C13" t="s">
        <v>125</v>
      </c>
      <c r="D13" t="s">
        <v>855</v>
      </c>
      <c r="E13" t="s">
        <v>130</v>
      </c>
      <c r="F13" t="s">
        <v>396</v>
      </c>
      <c r="G13" t="s">
        <v>152</v>
      </c>
      <c r="H13" t="s">
        <v>330</v>
      </c>
      <c r="I13" s="65">
        <v>1.64</v>
      </c>
      <c r="J13" t="s">
        <v>104</v>
      </c>
      <c r="K13" s="66">
        <v>3.15E-2</v>
      </c>
      <c r="L13" s="66">
        <v>0.1278</v>
      </c>
      <c r="M13" s="65">
        <v>85687.73</v>
      </c>
      <c r="N13" s="65">
        <v>87.11</v>
      </c>
      <c r="O13" s="65">
        <v>74.642581602999996</v>
      </c>
      <c r="P13" s="66">
        <v>2.0000000000000001E-4</v>
      </c>
      <c r="Q13" s="66">
        <v>2.29E-2</v>
      </c>
      <c r="R13" s="66">
        <v>1E-4</v>
      </c>
    </row>
    <row r="14" spans="1:80">
      <c r="A14" s="67" t="s">
        <v>850</v>
      </c>
      <c r="B14" s="14"/>
      <c r="C14" s="14"/>
      <c r="D14" s="14"/>
      <c r="I14" s="69">
        <v>3.38</v>
      </c>
      <c r="L14" s="68">
        <v>8.9200000000000002E-2</v>
      </c>
      <c r="M14" s="69">
        <v>1773780.49</v>
      </c>
      <c r="O14" s="69">
        <v>1614.0965020430001</v>
      </c>
      <c r="Q14" s="68">
        <v>0.49540000000000001</v>
      </c>
      <c r="R14" s="68">
        <v>3.2000000000000002E-3</v>
      </c>
    </row>
    <row r="15" spans="1:80">
      <c r="A15" t="s">
        <v>856</v>
      </c>
      <c r="B15" t="s">
        <v>857</v>
      </c>
      <c r="C15" t="s">
        <v>125</v>
      </c>
      <c r="D15" t="s">
        <v>858</v>
      </c>
      <c r="E15" t="s">
        <v>406</v>
      </c>
      <c r="F15" t="s">
        <v>388</v>
      </c>
      <c r="G15" t="s">
        <v>152</v>
      </c>
      <c r="H15" t="s">
        <v>376</v>
      </c>
      <c r="I15" s="65">
        <v>2.87</v>
      </c>
      <c r="J15" t="s">
        <v>104</v>
      </c>
      <c r="K15" s="66">
        <v>3.85E-2</v>
      </c>
      <c r="L15" s="66">
        <v>0.13700000000000001</v>
      </c>
      <c r="M15" s="65">
        <v>185000</v>
      </c>
      <c r="N15" s="65">
        <v>77.010000000000005</v>
      </c>
      <c r="O15" s="65">
        <v>142.46850000000001</v>
      </c>
      <c r="P15" s="66">
        <v>1E-4</v>
      </c>
      <c r="Q15" s="66">
        <v>4.3700000000000003E-2</v>
      </c>
      <c r="R15" s="66">
        <v>2.9999999999999997E-4</v>
      </c>
    </row>
    <row r="16" spans="1:80">
      <c r="A16" t="s">
        <v>859</v>
      </c>
      <c r="B16" t="s">
        <v>860</v>
      </c>
      <c r="C16" t="s">
        <v>125</v>
      </c>
      <c r="D16" t="s">
        <v>861</v>
      </c>
      <c r="E16" t="s">
        <v>406</v>
      </c>
      <c r="F16" t="s">
        <v>396</v>
      </c>
      <c r="G16" t="s">
        <v>152</v>
      </c>
      <c r="H16" t="s">
        <v>862</v>
      </c>
      <c r="I16" s="65">
        <v>4.51</v>
      </c>
      <c r="J16" t="s">
        <v>104</v>
      </c>
      <c r="K16" s="66">
        <v>4.5999999999999999E-2</v>
      </c>
      <c r="L16" s="66">
        <v>6.3100000000000003E-2</v>
      </c>
      <c r="M16" s="65">
        <v>648780.49</v>
      </c>
      <c r="N16" s="65">
        <v>93.07</v>
      </c>
      <c r="O16" s="65">
        <v>603.82000204300004</v>
      </c>
      <c r="P16" s="66">
        <v>1.1000000000000001E-3</v>
      </c>
      <c r="Q16" s="66">
        <v>0.18529999999999999</v>
      </c>
      <c r="R16" s="66">
        <v>1.1999999999999999E-3</v>
      </c>
    </row>
    <row r="17" spans="1:18">
      <c r="A17" t="s">
        <v>863</v>
      </c>
      <c r="B17" t="s">
        <v>864</v>
      </c>
      <c r="C17" t="s">
        <v>125</v>
      </c>
      <c r="D17" t="s">
        <v>865</v>
      </c>
      <c r="E17" t="s">
        <v>930</v>
      </c>
      <c r="F17" t="s">
        <v>551</v>
      </c>
      <c r="G17" t="s">
        <v>206</v>
      </c>
      <c r="H17" t="s">
        <v>300</v>
      </c>
      <c r="I17" s="65">
        <v>2.67</v>
      </c>
      <c r="J17" t="s">
        <v>104</v>
      </c>
      <c r="K17" s="66">
        <v>5.6500000000000002E-2</v>
      </c>
      <c r="L17" s="66">
        <v>9.9500000000000005E-2</v>
      </c>
      <c r="M17" s="65">
        <v>940000</v>
      </c>
      <c r="N17" s="65">
        <v>92.32</v>
      </c>
      <c r="O17" s="65">
        <v>867.80799999999999</v>
      </c>
      <c r="P17" s="66">
        <v>1.6999999999999999E-3</v>
      </c>
      <c r="Q17" s="66">
        <v>0.26629999999999998</v>
      </c>
      <c r="R17" s="66">
        <v>1.6999999999999999E-3</v>
      </c>
    </row>
    <row r="18" spans="1:18">
      <c r="A18" s="67" t="s">
        <v>278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202</v>
      </c>
      <c r="B19" t="s">
        <v>202</v>
      </c>
      <c r="C19" s="14"/>
      <c r="D19" s="14"/>
      <c r="E19" t="s">
        <v>202</v>
      </c>
      <c r="F19" t="s">
        <v>202</v>
      </c>
      <c r="I19" s="65">
        <v>0</v>
      </c>
      <c r="J19" t="s">
        <v>202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566</v>
      </c>
      <c r="B20" s="14"/>
      <c r="C20" s="14"/>
      <c r="D20" s="14"/>
      <c r="I20" s="69">
        <v>2.11</v>
      </c>
      <c r="L20" s="68">
        <v>2.0000000000000001E-4</v>
      </c>
      <c r="M20" s="69">
        <v>470000</v>
      </c>
      <c r="O20" s="69">
        <v>1569.56077</v>
      </c>
      <c r="Q20" s="68">
        <v>0.48170000000000002</v>
      </c>
      <c r="R20" s="68">
        <v>3.0999999999999999E-3</v>
      </c>
    </row>
    <row r="21" spans="1:18">
      <c r="A21" t="s">
        <v>866</v>
      </c>
      <c r="B21" t="s">
        <v>867</v>
      </c>
      <c r="C21" t="s">
        <v>125</v>
      </c>
      <c r="D21" t="s">
        <v>655</v>
      </c>
      <c r="E21" t="s">
        <v>127</v>
      </c>
      <c r="F21" t="s">
        <v>349</v>
      </c>
      <c r="G21" t="s">
        <v>206</v>
      </c>
      <c r="H21" t="s">
        <v>868</v>
      </c>
      <c r="I21" s="65">
        <v>2.11</v>
      </c>
      <c r="J21" t="s">
        <v>108</v>
      </c>
      <c r="K21" s="66">
        <v>4.4499999999999998E-2</v>
      </c>
      <c r="L21" s="66">
        <v>2.0000000000000001E-4</v>
      </c>
      <c r="M21" s="65">
        <v>470000</v>
      </c>
      <c r="N21" s="65">
        <v>96.35</v>
      </c>
      <c r="O21" s="65">
        <v>1569.56077</v>
      </c>
      <c r="P21" s="66">
        <v>2.2000000000000001E-3</v>
      </c>
      <c r="Q21" s="66">
        <v>0.48170000000000002</v>
      </c>
      <c r="R21" s="66">
        <v>3.0999999999999999E-3</v>
      </c>
    </row>
    <row r="22" spans="1:18">
      <c r="A22" s="67" t="s">
        <v>220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s="67" t="s">
        <v>279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202</v>
      </c>
      <c r="B24" t="s">
        <v>202</v>
      </c>
      <c r="C24" s="14"/>
      <c r="D24" s="14"/>
      <c r="E24" t="s">
        <v>202</v>
      </c>
      <c r="F24" t="s">
        <v>202</v>
      </c>
      <c r="I24" s="65">
        <v>0</v>
      </c>
      <c r="J24" t="s">
        <v>202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280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202</v>
      </c>
      <c r="B26" t="s">
        <v>202</v>
      </c>
      <c r="C26" s="14"/>
      <c r="D26" s="14"/>
      <c r="E26" t="s">
        <v>202</v>
      </c>
      <c r="F26" t="s">
        <v>202</v>
      </c>
      <c r="I26" s="65">
        <v>0</v>
      </c>
      <c r="J26" t="s">
        <v>202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93" t="s">
        <v>222</v>
      </c>
      <c r="B27" s="14"/>
      <c r="C27" s="14"/>
      <c r="D27" s="14"/>
    </row>
    <row r="28" spans="1:18">
      <c r="A28" s="93" t="s">
        <v>273</v>
      </c>
      <c r="B28" s="14"/>
      <c r="C28" s="14"/>
      <c r="D28" s="14"/>
    </row>
    <row r="29" spans="1:18">
      <c r="A29" s="93" t="s">
        <v>274</v>
      </c>
      <c r="B29" s="14"/>
      <c r="C29" s="14"/>
      <c r="D29" s="14"/>
    </row>
    <row r="30" spans="1:18">
      <c r="A30" s="93" t="s">
        <v>275</v>
      </c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1:97" ht="26.2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198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202</v>
      </c>
      <c r="B12" t="s">
        <v>202</v>
      </c>
      <c r="C12" s="14"/>
      <c r="D12" s="14"/>
      <c r="E12" t="s">
        <v>202</v>
      </c>
      <c r="F12" t="s">
        <v>202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220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279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202</v>
      </c>
      <c r="B15" t="s">
        <v>202</v>
      </c>
      <c r="C15" s="14"/>
      <c r="D15" s="14"/>
      <c r="E15" t="s">
        <v>202</v>
      </c>
      <c r="F15" t="s">
        <v>202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280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202</v>
      </c>
      <c r="B17" t="s">
        <v>202</v>
      </c>
      <c r="C17" s="14"/>
      <c r="D17" s="14"/>
      <c r="E17" t="s">
        <v>202</v>
      </c>
      <c r="F17" t="s">
        <v>202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93" t="s">
        <v>222</v>
      </c>
      <c r="B18" s="14"/>
      <c r="C18" s="14"/>
      <c r="D18" s="14"/>
    </row>
    <row r="19" spans="1:12">
      <c r="A19" s="93" t="s">
        <v>273</v>
      </c>
      <c r="B19" s="14"/>
      <c r="C19" s="14"/>
      <c r="D19" s="14"/>
    </row>
    <row r="20" spans="1:12">
      <c r="A20" s="93" t="s">
        <v>274</v>
      </c>
      <c r="B20" s="14"/>
      <c r="C20" s="14"/>
      <c r="D20" s="14"/>
    </row>
    <row r="21" spans="1:12">
      <c r="A21" s="93" t="s">
        <v>275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54" ht="26.25" customHeight="1">
      <c r="A6" s="108" t="s">
        <v>141</v>
      </c>
      <c r="B6" s="109"/>
      <c r="C6" s="109"/>
      <c r="D6" s="109"/>
      <c r="E6" s="109"/>
      <c r="F6" s="109"/>
      <c r="G6" s="109"/>
      <c r="H6" s="109"/>
      <c r="I6" s="109"/>
      <c r="J6" s="110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198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869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202</v>
      </c>
      <c r="B13" t="s">
        <v>202</v>
      </c>
      <c r="C13" t="s">
        <v>202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870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202</v>
      </c>
      <c r="B15" t="s">
        <v>202</v>
      </c>
      <c r="C15" t="s">
        <v>202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871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202</v>
      </c>
      <c r="B17" t="s">
        <v>202</v>
      </c>
      <c r="C17" t="s">
        <v>202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872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202</v>
      </c>
      <c r="B19" t="s">
        <v>202</v>
      </c>
      <c r="C19" t="s">
        <v>202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220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873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202</v>
      </c>
      <c r="B22" t="s">
        <v>202</v>
      </c>
      <c r="C22" t="s">
        <v>202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874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202</v>
      </c>
      <c r="B24" t="s">
        <v>202</v>
      </c>
      <c r="C24" t="s">
        <v>202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875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202</v>
      </c>
      <c r="B26" t="s">
        <v>202</v>
      </c>
      <c r="C26" t="s">
        <v>202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876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202</v>
      </c>
      <c r="B28" t="s">
        <v>202</v>
      </c>
      <c r="C28" t="s">
        <v>202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93" t="s">
        <v>222</v>
      </c>
      <c r="B29" s="14"/>
    </row>
    <row r="30" spans="1:10">
      <c r="A30" s="93" t="s">
        <v>273</v>
      </c>
      <c r="B30" s="14"/>
    </row>
    <row r="31" spans="1:10">
      <c r="A31" s="93" t="s">
        <v>274</v>
      </c>
      <c r="B31" s="14"/>
    </row>
    <row r="32" spans="1:10">
      <c r="A32" s="93" t="s">
        <v>275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18.85546875" style="14" hidden="1"/>
    <col min="13" max="13" width="6.7109375" style="14" hidden="1"/>
    <col min="14" max="14" width="10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58" ht="26.25" customHeight="1">
      <c r="A6" s="108" t="s">
        <v>143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4661443</v>
      </c>
      <c r="G10" s="7"/>
      <c r="H10" s="63">
        <v>1618.472103633</v>
      </c>
      <c r="I10" s="7"/>
      <c r="J10" s="64">
        <v>1</v>
      </c>
      <c r="K10" s="64">
        <v>3.2000000000000002E-3</v>
      </c>
      <c r="L10" s="14"/>
      <c r="M10" s="14"/>
      <c r="N10" s="14"/>
      <c r="O10" s="14"/>
      <c r="BF10" s="14"/>
    </row>
    <row r="11" spans="1:58">
      <c r="A11" s="67" t="s">
        <v>877</v>
      </c>
      <c r="B11" s="14"/>
      <c r="C11" s="14"/>
      <c r="F11" s="69">
        <f>4661443-F18</f>
        <v>4531443</v>
      </c>
      <c r="H11" s="69">
        <f>1618.472103633-H18</f>
        <v>801.75079563299994</v>
      </c>
      <c r="J11" s="68">
        <v>0.4955</v>
      </c>
      <c r="K11" s="68">
        <v>3.2000000000000002E-3</v>
      </c>
    </row>
    <row r="12" spans="1:58">
      <c r="A12" t="s">
        <v>878</v>
      </c>
      <c r="B12" t="s">
        <v>879</v>
      </c>
      <c r="C12" t="s">
        <v>703</v>
      </c>
      <c r="D12" t="s">
        <v>104</v>
      </c>
      <c r="E12" t="s">
        <v>554</v>
      </c>
      <c r="F12" s="65">
        <v>370000</v>
      </c>
      <c r="G12" s="65">
        <v>191.4443</v>
      </c>
      <c r="H12" s="65">
        <v>708.34391000000005</v>
      </c>
      <c r="I12" s="66">
        <v>8.4090909090909105E-2</v>
      </c>
      <c r="J12" s="66">
        <v>0.43769999999999998</v>
      </c>
      <c r="K12" s="66">
        <v>1.4E-3</v>
      </c>
      <c r="M12" s="82"/>
      <c r="N12" s="83"/>
    </row>
    <row r="13" spans="1:58">
      <c r="A13" t="s">
        <v>880</v>
      </c>
      <c r="B13" t="s">
        <v>881</v>
      </c>
      <c r="C13" t="s">
        <v>653</v>
      </c>
      <c r="D13" t="s">
        <v>104</v>
      </c>
      <c r="E13" t="s">
        <v>300</v>
      </c>
      <c r="F13" s="65">
        <v>240000</v>
      </c>
      <c r="G13" s="65">
        <v>10.8851</v>
      </c>
      <c r="H13" s="65">
        <v>26.12424</v>
      </c>
      <c r="I13" s="66">
        <v>4.8000000000000001E-2</v>
      </c>
      <c r="J13" s="66">
        <v>1.61E-2</v>
      </c>
      <c r="K13" s="66">
        <v>1E-4</v>
      </c>
      <c r="N13" s="83"/>
    </row>
    <row r="14" spans="1:58">
      <c r="A14" t="s">
        <v>882</v>
      </c>
      <c r="B14" t="s">
        <v>883</v>
      </c>
      <c r="C14" t="s">
        <v>653</v>
      </c>
      <c r="D14" t="s">
        <v>104</v>
      </c>
      <c r="E14" t="s">
        <v>403</v>
      </c>
      <c r="F14" s="65">
        <v>1250000</v>
      </c>
      <c r="G14" s="65">
        <v>1.3032999999999999</v>
      </c>
      <c r="H14" s="65">
        <v>16.291250000000002</v>
      </c>
      <c r="I14" s="66">
        <v>3.5934959349593495E-2</v>
      </c>
      <c r="J14" s="66">
        <v>1.01E-2</v>
      </c>
      <c r="K14" s="66">
        <v>0</v>
      </c>
      <c r="N14" s="83"/>
    </row>
    <row r="15" spans="1:58">
      <c r="A15" t="s">
        <v>884</v>
      </c>
      <c r="B15" t="s">
        <v>885</v>
      </c>
      <c r="C15" t="s">
        <v>653</v>
      </c>
      <c r="D15" t="s">
        <v>104</v>
      </c>
      <c r="E15" t="s">
        <v>403</v>
      </c>
      <c r="F15" s="65">
        <v>2500000</v>
      </c>
      <c r="G15" s="65">
        <v>1.2986</v>
      </c>
      <c r="H15" s="65">
        <v>32.465000000000003</v>
      </c>
      <c r="I15" s="66">
        <v>7.1869918699186991E-2</v>
      </c>
      <c r="J15" s="66">
        <v>2.01E-2</v>
      </c>
      <c r="K15" s="66">
        <v>1E-4</v>
      </c>
      <c r="N15" s="83"/>
    </row>
    <row r="16" spans="1:58">
      <c r="A16" t="s">
        <v>886</v>
      </c>
      <c r="B16" t="s">
        <v>887</v>
      </c>
      <c r="C16" t="s">
        <v>494</v>
      </c>
      <c r="D16" t="s">
        <v>104</v>
      </c>
      <c r="E16" t="s">
        <v>888</v>
      </c>
      <c r="F16" s="65">
        <v>101393</v>
      </c>
      <c r="G16" s="65">
        <v>17.993099999999998</v>
      </c>
      <c r="H16" s="65">
        <v>18.243743883</v>
      </c>
      <c r="I16" s="66">
        <v>0.14550024956743787</v>
      </c>
      <c r="J16" s="66">
        <v>1.1299999999999999E-2</v>
      </c>
      <c r="K16" s="66">
        <v>0</v>
      </c>
      <c r="N16" s="83"/>
    </row>
    <row r="17" spans="1:14">
      <c r="A17" t="s">
        <v>889</v>
      </c>
      <c r="B17" t="s">
        <v>890</v>
      </c>
      <c r="C17" t="s">
        <v>134</v>
      </c>
      <c r="D17" t="s">
        <v>104</v>
      </c>
      <c r="E17" t="s">
        <v>373</v>
      </c>
      <c r="F17" s="65">
        <v>70050</v>
      </c>
      <c r="G17" s="65">
        <v>0.40350000000000003</v>
      </c>
      <c r="H17" s="65">
        <v>0.28265174999999998</v>
      </c>
      <c r="I17" s="66">
        <v>7.9806695615632448E-3</v>
      </c>
      <c r="J17" s="66">
        <v>2.0000000000000001E-4</v>
      </c>
      <c r="K17" s="66">
        <v>0</v>
      </c>
      <c r="N17" s="83"/>
    </row>
    <row r="18" spans="1:14">
      <c r="A18" s="67" t="s">
        <v>813</v>
      </c>
      <c r="B18" s="14"/>
      <c r="C18" s="14"/>
      <c r="F18" s="69">
        <f>F19</f>
        <v>130000</v>
      </c>
      <c r="H18" s="69">
        <f>H19</f>
        <v>816.72130800000002</v>
      </c>
      <c r="J18" s="68">
        <f>J19</f>
        <v>0.50460000000000005</v>
      </c>
      <c r="K18" s="68">
        <v>0</v>
      </c>
      <c r="N18" s="83"/>
    </row>
    <row r="19" spans="1:14">
      <c r="A19" t="s">
        <v>769</v>
      </c>
      <c r="B19" t="s">
        <v>770</v>
      </c>
      <c r="C19" t="s">
        <v>609</v>
      </c>
      <c r="D19" t="s">
        <v>108</v>
      </c>
      <c r="E19" t="s">
        <v>515</v>
      </c>
      <c r="F19" s="65">
        <v>130000</v>
      </c>
      <c r="G19" s="65">
        <v>181.26</v>
      </c>
      <c r="H19" s="65">
        <v>816.72130800000002</v>
      </c>
      <c r="I19" s="66">
        <v>7.4000000000000003E-3</v>
      </c>
      <c r="J19" s="66">
        <v>0.50460000000000005</v>
      </c>
      <c r="K19" s="66">
        <v>1.6000000000000001E-3</v>
      </c>
      <c r="L19" s="81"/>
      <c r="N19" s="83"/>
    </row>
    <row r="20" spans="1:14">
      <c r="A20" s="93" t="s">
        <v>222</v>
      </c>
      <c r="B20" s="14"/>
      <c r="C20" s="14"/>
      <c r="N20" s="83"/>
    </row>
    <row r="21" spans="1:14">
      <c r="A21" s="93" t="s">
        <v>273</v>
      </c>
      <c r="B21" s="14"/>
      <c r="C21" s="14"/>
      <c r="N21" s="83"/>
    </row>
    <row r="22" spans="1:14">
      <c r="A22" s="93" t="s">
        <v>274</v>
      </c>
      <c r="B22" s="14"/>
      <c r="C22" s="14"/>
      <c r="N22" s="83"/>
    </row>
    <row r="23" spans="1:14">
      <c r="A23" s="93" t="s">
        <v>275</v>
      </c>
      <c r="B23" s="14"/>
      <c r="C23" s="14"/>
      <c r="N23" s="83"/>
    </row>
    <row r="24" spans="1:14" hidden="1">
      <c r="B24" s="14"/>
      <c r="C24" s="14"/>
    </row>
    <row r="25" spans="1:14" hidden="1">
      <c r="B25" s="14"/>
      <c r="C25" s="14"/>
    </row>
    <row r="26" spans="1:14" hidden="1">
      <c r="B26" s="14"/>
      <c r="C26" s="14"/>
    </row>
    <row r="27" spans="1:14" hidden="1">
      <c r="B27" s="14"/>
      <c r="C27" s="14"/>
    </row>
    <row r="28" spans="1:14" hidden="1">
      <c r="B28" s="14"/>
      <c r="C28" s="14"/>
    </row>
    <row r="29" spans="1:14" hidden="1">
      <c r="B29" s="14"/>
      <c r="C29" s="14"/>
    </row>
    <row r="30" spans="1:14" hidden="1">
      <c r="B30" s="14"/>
      <c r="C30" s="14"/>
    </row>
    <row r="31" spans="1:14" hidden="1">
      <c r="B31" s="14"/>
      <c r="C31" s="14"/>
    </row>
    <row r="32" spans="1:14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L9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51" ht="26.25" customHeight="1">
      <c r="A6" s="108" t="s">
        <v>144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198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814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202</v>
      </c>
      <c r="B13" t="s">
        <v>202</v>
      </c>
      <c r="C13" t="s">
        <v>202</v>
      </c>
      <c r="D13" t="s">
        <v>202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815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202</v>
      </c>
      <c r="B15" t="s">
        <v>202</v>
      </c>
      <c r="C15" t="s">
        <v>202</v>
      </c>
      <c r="D15" t="s">
        <v>202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891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202</v>
      </c>
      <c r="B17" t="s">
        <v>202</v>
      </c>
      <c r="C17" t="s">
        <v>202</v>
      </c>
      <c r="D17" t="s">
        <v>202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816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202</v>
      </c>
      <c r="B19" t="s">
        <v>202</v>
      </c>
      <c r="C19" t="s">
        <v>202</v>
      </c>
      <c r="D19" t="s">
        <v>202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566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202</v>
      </c>
      <c r="B21" t="s">
        <v>202</v>
      </c>
      <c r="C21" t="s">
        <v>202</v>
      </c>
      <c r="D21" t="s">
        <v>202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220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814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202</v>
      </c>
      <c r="B24" t="s">
        <v>202</v>
      </c>
      <c r="C24" t="s">
        <v>202</v>
      </c>
      <c r="D24" t="s">
        <v>202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817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202</v>
      </c>
      <c r="B26" t="s">
        <v>202</v>
      </c>
      <c r="C26" t="s">
        <v>202</v>
      </c>
      <c r="D26" t="s">
        <v>202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816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202</v>
      </c>
      <c r="B28" t="s">
        <v>202</v>
      </c>
      <c r="C28" t="s">
        <v>202</v>
      </c>
      <c r="D28" t="s">
        <v>202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818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202</v>
      </c>
      <c r="B30" t="s">
        <v>202</v>
      </c>
      <c r="C30" t="s">
        <v>202</v>
      </c>
      <c r="D30" t="s">
        <v>202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566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202</v>
      </c>
      <c r="B32" t="s">
        <v>202</v>
      </c>
      <c r="C32" t="s">
        <v>202</v>
      </c>
      <c r="D32" t="s">
        <v>202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93" t="s">
        <v>222</v>
      </c>
      <c r="B33" s="14"/>
      <c r="C33" s="14"/>
    </row>
    <row r="34" spans="1:3">
      <c r="A34" s="93" t="s">
        <v>273</v>
      </c>
      <c r="B34" s="14"/>
      <c r="C34" s="14"/>
    </row>
    <row r="35" spans="1:3">
      <c r="A35" s="93" t="s">
        <v>274</v>
      </c>
      <c r="B35" s="14"/>
      <c r="C35" s="14"/>
    </row>
    <row r="36" spans="1:3">
      <c r="A36" s="93" t="s">
        <v>275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 ht="26.25" customHeight="1">
      <c r="A5" s="90" t="s">
        <v>47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2" s="16" customFormat="1">
      <c r="A6" s="92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4">
        <v>0</v>
      </c>
      <c r="I9" s="63">
        <v>55569.668065932005</v>
      </c>
      <c r="J9" s="64">
        <v>1</v>
      </c>
      <c r="K9" s="64">
        <v>9.4899999999999998E-2</v>
      </c>
    </row>
    <row r="10" spans="1:12">
      <c r="A10" s="67" t="s">
        <v>198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55569.668065932005</v>
      </c>
      <c r="J10" s="68">
        <v>1</v>
      </c>
      <c r="K10" s="68">
        <v>9.4899999999999998E-2</v>
      </c>
    </row>
    <row r="11" spans="1:12">
      <c r="A11" s="67" t="s">
        <v>199</v>
      </c>
      <c r="B11" s="23"/>
      <c r="C11" s="24"/>
      <c r="D11" s="24"/>
      <c r="E11" s="24"/>
      <c r="F11" s="24"/>
      <c r="G11" s="24"/>
      <c r="H11" s="68">
        <v>0</v>
      </c>
      <c r="I11" s="69">
        <f>I12+I13+I14</f>
        <v>49321.992160000002</v>
      </c>
      <c r="J11" s="68">
        <v>0.86819999999999997</v>
      </c>
      <c r="K11" s="68">
        <v>8.2400000000000001E-2</v>
      </c>
    </row>
    <row r="12" spans="1:12">
      <c r="A12" t="s">
        <v>911</v>
      </c>
      <c r="B12" t="s">
        <v>200</v>
      </c>
      <c r="C12" t="s">
        <v>201</v>
      </c>
      <c r="D12" t="s">
        <v>912</v>
      </c>
      <c r="E12" t="s">
        <v>206</v>
      </c>
      <c r="F12" t="s">
        <v>104</v>
      </c>
      <c r="G12" s="66">
        <v>0</v>
      </c>
      <c r="H12" s="66">
        <v>0</v>
      </c>
      <c r="I12" s="65">
        <v>1727</v>
      </c>
      <c r="J12" s="66">
        <v>3.6400000000000002E-2</v>
      </c>
      <c r="K12" s="66">
        <v>3.5000000000000001E-3</v>
      </c>
    </row>
    <row r="13" spans="1:12">
      <c r="A13" t="s">
        <v>204</v>
      </c>
      <c r="B13" t="s">
        <v>205</v>
      </c>
      <c r="C13" t="s">
        <v>201</v>
      </c>
      <c r="D13" t="s">
        <v>912</v>
      </c>
      <c r="E13" t="s">
        <v>206</v>
      </c>
      <c r="F13" t="s">
        <v>104</v>
      </c>
      <c r="G13" s="66">
        <v>0</v>
      </c>
      <c r="H13" s="66">
        <v>0</v>
      </c>
      <c r="I13" s="65">
        <f>43901.25543+8175.815</f>
        <v>52077.07043</v>
      </c>
      <c r="J13" s="66">
        <v>0.92630000000000001</v>
      </c>
      <c r="K13" s="66">
        <v>8.7900000000000006E-2</v>
      </c>
    </row>
    <row r="14" spans="1:12">
      <c r="A14" t="s">
        <v>207</v>
      </c>
      <c r="B14" t="s">
        <v>205</v>
      </c>
      <c r="C14" t="s">
        <v>201</v>
      </c>
      <c r="D14" t="s">
        <v>912</v>
      </c>
      <c r="E14" t="s">
        <v>206</v>
      </c>
      <c r="F14" t="s">
        <v>104</v>
      </c>
      <c r="G14" s="66">
        <v>0</v>
      </c>
      <c r="H14" s="66">
        <v>0</v>
      </c>
      <c r="I14" s="65">
        <v>-4482.07827</v>
      </c>
      <c r="J14" s="66">
        <v>-9.4600000000000004E-2</v>
      </c>
      <c r="K14" s="66">
        <v>-8.9999999999999993E-3</v>
      </c>
    </row>
    <row r="15" spans="1:12">
      <c r="A15" s="67" t="s">
        <v>208</v>
      </c>
      <c r="C15" s="14"/>
      <c r="H15" s="68">
        <v>0</v>
      </c>
      <c r="I15" s="69">
        <v>6247.6759059320002</v>
      </c>
      <c r="J15" s="68">
        <v>0.1318</v>
      </c>
      <c r="K15" s="68">
        <v>1.2500000000000001E-2</v>
      </c>
    </row>
    <row r="16" spans="1:12">
      <c r="A16" t="s">
        <v>209</v>
      </c>
      <c r="B16" t="s">
        <v>210</v>
      </c>
      <c r="C16" t="s">
        <v>201</v>
      </c>
      <c r="D16" t="s">
        <v>912</v>
      </c>
      <c r="E16" t="s">
        <v>206</v>
      </c>
      <c r="F16" t="s">
        <v>112</v>
      </c>
      <c r="G16" s="66">
        <v>0</v>
      </c>
      <c r="H16" s="66">
        <v>0</v>
      </c>
      <c r="I16" s="65">
        <v>79.52129712</v>
      </c>
      <c r="J16" s="66">
        <v>1.6999999999999999E-3</v>
      </c>
      <c r="K16" s="66">
        <v>2.0000000000000001E-4</v>
      </c>
    </row>
    <row r="17" spans="1:11">
      <c r="A17" t="s">
        <v>211</v>
      </c>
      <c r="B17" t="s">
        <v>210</v>
      </c>
      <c r="C17" t="s">
        <v>201</v>
      </c>
      <c r="D17" t="s">
        <v>912</v>
      </c>
      <c r="E17" t="s">
        <v>206</v>
      </c>
      <c r="F17" t="s">
        <v>112</v>
      </c>
      <c r="G17" s="66">
        <v>0</v>
      </c>
      <c r="H17" s="66">
        <v>0</v>
      </c>
      <c r="I17" s="65">
        <v>-4.1584787999999998E-2</v>
      </c>
      <c r="J17" s="66">
        <v>0</v>
      </c>
      <c r="K17" s="66">
        <v>0</v>
      </c>
    </row>
    <row r="18" spans="1:11">
      <c r="A18" t="s">
        <v>212</v>
      </c>
      <c r="B18" t="s">
        <v>213</v>
      </c>
      <c r="C18" t="s">
        <v>201</v>
      </c>
      <c r="D18" t="s">
        <v>912</v>
      </c>
      <c r="E18" t="s">
        <v>206</v>
      </c>
      <c r="F18" t="s">
        <v>108</v>
      </c>
      <c r="G18" s="66">
        <v>0</v>
      </c>
      <c r="H18" s="66">
        <v>0</v>
      </c>
      <c r="I18" s="65">
        <v>6168.3071055999999</v>
      </c>
      <c r="J18" s="66">
        <v>0.13009999999999999</v>
      </c>
      <c r="K18" s="66">
        <v>1.23E-2</v>
      </c>
    </row>
    <row r="19" spans="1:11">
      <c r="A19" t="s">
        <v>214</v>
      </c>
      <c r="B19" t="s">
        <v>213</v>
      </c>
      <c r="C19" t="s">
        <v>201</v>
      </c>
      <c r="D19" t="s">
        <v>912</v>
      </c>
      <c r="E19" t="s">
        <v>206</v>
      </c>
      <c r="F19" t="s">
        <v>108</v>
      </c>
      <c r="G19" s="66">
        <v>0</v>
      </c>
      <c r="H19" s="66">
        <v>0</v>
      </c>
      <c r="I19" s="65">
        <v>-0.110912</v>
      </c>
      <c r="J19" s="66">
        <v>0</v>
      </c>
      <c r="K19" s="66">
        <v>0</v>
      </c>
    </row>
    <row r="20" spans="1:11">
      <c r="A20" s="67" t="s">
        <v>215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202</v>
      </c>
      <c r="B21" t="s">
        <v>202</v>
      </c>
      <c r="C21" s="14"/>
      <c r="D21" t="s">
        <v>202</v>
      </c>
      <c r="F21" t="s">
        <v>202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216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202</v>
      </c>
      <c r="B23" t="s">
        <v>202</v>
      </c>
      <c r="C23" s="14"/>
      <c r="D23" t="s">
        <v>202</v>
      </c>
      <c r="F23" t="s">
        <v>202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217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202</v>
      </c>
      <c r="B25" t="s">
        <v>202</v>
      </c>
      <c r="C25" s="14"/>
      <c r="D25" t="s">
        <v>202</v>
      </c>
      <c r="F25" t="s">
        <v>202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218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202</v>
      </c>
      <c r="B27" t="s">
        <v>202</v>
      </c>
      <c r="C27" s="14"/>
      <c r="D27" t="s">
        <v>202</v>
      </c>
      <c r="F27" t="s">
        <v>202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219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202</v>
      </c>
      <c r="B29" t="s">
        <v>202</v>
      </c>
      <c r="C29" s="14"/>
      <c r="D29" t="s">
        <v>202</v>
      </c>
      <c r="F29" t="s">
        <v>202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220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s="67" t="s">
        <v>221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t="s">
        <v>202</v>
      </c>
      <c r="B32" t="s">
        <v>202</v>
      </c>
      <c r="C32" s="14"/>
      <c r="D32" t="s">
        <v>202</v>
      </c>
      <c r="F32" t="s">
        <v>202</v>
      </c>
      <c r="G32" s="66">
        <v>0</v>
      </c>
      <c r="H32" s="66">
        <v>0</v>
      </c>
      <c r="I32" s="65">
        <v>0</v>
      </c>
      <c r="J32" s="66">
        <v>0</v>
      </c>
      <c r="K32" s="66">
        <v>0</v>
      </c>
    </row>
    <row r="33" spans="1:11">
      <c r="A33" s="67" t="s">
        <v>219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t="s">
        <v>202</v>
      </c>
      <c r="B34" t="s">
        <v>202</v>
      </c>
      <c r="C34" s="14"/>
      <c r="D34" t="s">
        <v>202</v>
      </c>
      <c r="F34" t="s">
        <v>202</v>
      </c>
      <c r="G34" s="66">
        <v>0</v>
      </c>
      <c r="H34" s="66">
        <v>0</v>
      </c>
      <c r="I34" s="65">
        <v>0</v>
      </c>
      <c r="J34" s="66">
        <v>0</v>
      </c>
      <c r="K34" s="66">
        <v>0</v>
      </c>
    </row>
    <row r="35" spans="1:11">
      <c r="A35" t="s">
        <v>222</v>
      </c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48" ht="26.25" customHeight="1">
      <c r="A6" s="108" t="s">
        <v>145</v>
      </c>
      <c r="B6" s="109"/>
      <c r="C6" s="109"/>
      <c r="D6" s="109"/>
      <c r="E6" s="109"/>
      <c r="F6" s="109"/>
      <c r="G6" s="109"/>
      <c r="H6" s="109"/>
      <c r="I6" s="109"/>
      <c r="J6" s="110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198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814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202</v>
      </c>
      <c r="B13" t="s">
        <v>202</v>
      </c>
      <c r="C13" t="s">
        <v>202</v>
      </c>
      <c r="D13" t="s">
        <v>202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815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202</v>
      </c>
      <c r="B15" t="s">
        <v>202</v>
      </c>
      <c r="C15" t="s">
        <v>202</v>
      </c>
      <c r="D15" t="s">
        <v>202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891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202</v>
      </c>
      <c r="B17" t="s">
        <v>202</v>
      </c>
      <c r="C17" t="s">
        <v>202</v>
      </c>
      <c r="D17" t="s">
        <v>202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816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202</v>
      </c>
      <c r="B19" t="s">
        <v>202</v>
      </c>
      <c r="C19" t="s">
        <v>202</v>
      </c>
      <c r="D19" t="s">
        <v>202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566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202</v>
      </c>
      <c r="B21" t="s">
        <v>202</v>
      </c>
      <c r="C21" t="s">
        <v>202</v>
      </c>
      <c r="D21" t="s">
        <v>202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220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814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202</v>
      </c>
      <c r="B24" t="s">
        <v>202</v>
      </c>
      <c r="C24" t="s">
        <v>202</v>
      </c>
      <c r="D24" t="s">
        <v>202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817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202</v>
      </c>
      <c r="B26" t="s">
        <v>202</v>
      </c>
      <c r="C26" t="s">
        <v>202</v>
      </c>
      <c r="D26" t="s">
        <v>202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816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202</v>
      </c>
      <c r="B28" t="s">
        <v>202</v>
      </c>
      <c r="C28" t="s">
        <v>202</v>
      </c>
      <c r="D28" t="s">
        <v>202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566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202</v>
      </c>
      <c r="B30" t="s">
        <v>202</v>
      </c>
      <c r="C30" t="s">
        <v>202</v>
      </c>
      <c r="D30" t="s">
        <v>202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93" t="s">
        <v>222</v>
      </c>
      <c r="B31" s="14"/>
      <c r="C31" s="14"/>
    </row>
    <row r="32" spans="1:10">
      <c r="A32" s="93" t="s">
        <v>273</v>
      </c>
      <c r="B32" s="14"/>
      <c r="C32" s="14"/>
    </row>
    <row r="33" spans="1:3">
      <c r="A33" s="93" t="s">
        <v>274</v>
      </c>
      <c r="B33" s="14"/>
      <c r="C33" s="14"/>
    </row>
    <row r="34" spans="1:3">
      <c r="A34" s="93" t="s">
        <v>275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 ht="26.25" customHeight="1">
      <c r="A5" s="108" t="s">
        <v>138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</row>
    <row r="6" spans="1:77" ht="26.25" customHeight="1">
      <c r="A6" s="108" t="s">
        <v>147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198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837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202</v>
      </c>
      <c r="B13" t="s">
        <v>202</v>
      </c>
      <c r="C13" s="14"/>
      <c r="D13" t="s">
        <v>202</v>
      </c>
      <c r="G13" s="65">
        <v>0</v>
      </c>
      <c r="H13" t="s">
        <v>202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838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202</v>
      </c>
      <c r="B15" t="s">
        <v>202</v>
      </c>
      <c r="C15" s="14"/>
      <c r="D15" t="s">
        <v>202</v>
      </c>
      <c r="G15" s="65">
        <v>0</v>
      </c>
      <c r="H15" t="s">
        <v>202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839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840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202</v>
      </c>
      <c r="B18" t="s">
        <v>202</v>
      </c>
      <c r="C18" s="14"/>
      <c r="D18" t="s">
        <v>202</v>
      </c>
      <c r="G18" s="65">
        <v>0</v>
      </c>
      <c r="H18" t="s">
        <v>202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841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202</v>
      </c>
      <c r="B20" t="s">
        <v>202</v>
      </c>
      <c r="C20" s="14"/>
      <c r="D20" t="s">
        <v>202</v>
      </c>
      <c r="G20" s="65">
        <v>0</v>
      </c>
      <c r="H20" t="s">
        <v>202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842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202</v>
      </c>
      <c r="B22" t="s">
        <v>202</v>
      </c>
      <c r="C22" s="14"/>
      <c r="D22" t="s">
        <v>202</v>
      </c>
      <c r="G22" s="65">
        <v>0</v>
      </c>
      <c r="H22" t="s">
        <v>202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843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202</v>
      </c>
      <c r="B24" t="s">
        <v>202</v>
      </c>
      <c r="C24" s="14"/>
      <c r="D24" t="s">
        <v>202</v>
      </c>
      <c r="G24" s="65">
        <v>0</v>
      </c>
      <c r="H24" t="s">
        <v>202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220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837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202</v>
      </c>
      <c r="B27" t="s">
        <v>202</v>
      </c>
      <c r="C27" s="14"/>
      <c r="D27" t="s">
        <v>202</v>
      </c>
      <c r="G27" s="65">
        <v>0</v>
      </c>
      <c r="H27" t="s">
        <v>202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838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202</v>
      </c>
      <c r="B29" t="s">
        <v>202</v>
      </c>
      <c r="C29" s="14"/>
      <c r="D29" t="s">
        <v>202</v>
      </c>
      <c r="G29" s="65">
        <v>0</v>
      </c>
      <c r="H29" t="s">
        <v>202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839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840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202</v>
      </c>
      <c r="B32" t="s">
        <v>202</v>
      </c>
      <c r="C32" s="14"/>
      <c r="D32" t="s">
        <v>202</v>
      </c>
      <c r="G32" s="65">
        <v>0</v>
      </c>
      <c r="H32" t="s">
        <v>202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841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202</v>
      </c>
      <c r="B34" t="s">
        <v>202</v>
      </c>
      <c r="C34" s="14"/>
      <c r="D34" t="s">
        <v>202</v>
      </c>
      <c r="G34" s="65">
        <v>0</v>
      </c>
      <c r="H34" t="s">
        <v>202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842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202</v>
      </c>
      <c r="B36" t="s">
        <v>202</v>
      </c>
      <c r="C36" s="14"/>
      <c r="D36" t="s">
        <v>202</v>
      </c>
      <c r="G36" s="65">
        <v>0</v>
      </c>
      <c r="H36" t="s">
        <v>202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843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202</v>
      </c>
      <c r="B38" t="s">
        <v>202</v>
      </c>
      <c r="C38" s="14"/>
      <c r="D38" t="s">
        <v>202</v>
      </c>
      <c r="G38" s="65">
        <v>0</v>
      </c>
      <c r="H38" t="s">
        <v>202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93" t="s">
        <v>222</v>
      </c>
      <c r="C39" s="14"/>
    </row>
    <row r="40" spans="1:16">
      <c r="A40" s="93" t="s">
        <v>273</v>
      </c>
      <c r="C40" s="14"/>
    </row>
    <row r="41" spans="1:16">
      <c r="A41" s="93" t="s">
        <v>274</v>
      </c>
      <c r="C41" s="14"/>
    </row>
    <row r="42" spans="1:16">
      <c r="A42" s="93" t="s">
        <v>275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 ht="26.25" customHeight="1">
      <c r="A5" s="108" t="s">
        <v>148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</row>
    <row r="6" spans="1:59" s="16" customFormat="1" ht="36">
      <c r="A6" s="40" t="s">
        <v>98</v>
      </c>
      <c r="B6" s="41" t="s">
        <v>149</v>
      </c>
      <c r="C6" s="41" t="s">
        <v>49</v>
      </c>
      <c r="D6" s="111" t="s">
        <v>50</v>
      </c>
      <c r="E6" s="111" t="s">
        <v>51</v>
      </c>
      <c r="F6" s="111" t="s">
        <v>71</v>
      </c>
      <c r="G6" s="111" t="s">
        <v>52</v>
      </c>
      <c r="H6" s="41" t="s">
        <v>72</v>
      </c>
      <c r="I6" s="41" t="s">
        <v>932</v>
      </c>
      <c r="J6" s="41" t="s">
        <v>53</v>
      </c>
      <c r="K6" s="43" t="s">
        <v>150</v>
      </c>
      <c r="L6" s="111" t="s">
        <v>55</v>
      </c>
      <c r="M6" s="41" t="s">
        <v>189</v>
      </c>
      <c r="N6" s="41" t="s">
        <v>190</v>
      </c>
      <c r="O6" s="41" t="s">
        <v>5</v>
      </c>
      <c r="P6" s="41" t="s">
        <v>57</v>
      </c>
      <c r="Q6" s="42" t="s">
        <v>185</v>
      </c>
      <c r="R6" s="14"/>
      <c r="S6" s="14"/>
      <c r="T6" s="14"/>
      <c r="U6" s="14"/>
      <c r="BF6" s="16" t="s">
        <v>151</v>
      </c>
      <c r="BG6" s="16" t="s">
        <v>104</v>
      </c>
    </row>
    <row r="7" spans="1:59" s="16" customFormat="1" ht="24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/>
      <c r="K7" s="18" t="s">
        <v>7</v>
      </c>
      <c r="L7" s="18" t="s">
        <v>7</v>
      </c>
      <c r="M7" s="18" t="s">
        <v>186</v>
      </c>
      <c r="N7" s="18"/>
      <c r="O7" s="18" t="s">
        <v>187</v>
      </c>
      <c r="P7" s="26" t="s">
        <v>7</v>
      </c>
      <c r="Q7" s="36" t="s">
        <v>7</v>
      </c>
      <c r="R7" s="14"/>
      <c r="S7" s="14"/>
      <c r="T7" s="14"/>
      <c r="U7" s="14"/>
      <c r="BF7" s="16" t="s">
        <v>152</v>
      </c>
      <c r="BG7" s="16" t="s">
        <v>108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/>
      <c r="J8" s="7" t="s">
        <v>64</v>
      </c>
      <c r="K8" s="7" t="s">
        <v>65</v>
      </c>
      <c r="L8" s="7" t="s">
        <v>66</v>
      </c>
      <c r="M8" s="29" t="s">
        <v>76</v>
      </c>
      <c r="N8" s="29" t="s">
        <v>77</v>
      </c>
      <c r="O8" s="29" t="s">
        <v>78</v>
      </c>
      <c r="P8" s="29" t="s">
        <v>79</v>
      </c>
      <c r="Q8" s="29" t="s">
        <v>80</v>
      </c>
      <c r="R8" s="14"/>
      <c r="S8" s="14"/>
      <c r="T8" s="14"/>
      <c r="U8" s="14"/>
      <c r="BF8" s="20" t="s">
        <v>153</v>
      </c>
      <c r="BG8" s="20" t="s">
        <v>112</v>
      </c>
    </row>
    <row r="9" spans="1:59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63">
        <v>4.28</v>
      </c>
      <c r="I9" s="63"/>
      <c r="J9" s="15"/>
      <c r="K9" s="15"/>
      <c r="L9" s="64">
        <v>0</v>
      </c>
      <c r="M9" s="63">
        <v>1846496.56</v>
      </c>
      <c r="N9" s="7"/>
      <c r="O9" s="63">
        <v>1976.3235190000744</v>
      </c>
      <c r="P9" s="64">
        <v>1</v>
      </c>
      <c r="Q9" s="64">
        <v>4.0000000000000001E-3</v>
      </c>
      <c r="R9" s="14"/>
      <c r="S9" s="14"/>
      <c r="T9" s="14"/>
      <c r="U9" s="14"/>
      <c r="BF9" s="14" t="s">
        <v>125</v>
      </c>
      <c r="BG9" s="20" t="s">
        <v>115</v>
      </c>
    </row>
    <row r="10" spans="1:59">
      <c r="A10" s="67" t="s">
        <v>198</v>
      </c>
      <c r="H10" s="69">
        <v>4.28</v>
      </c>
      <c r="I10" s="69"/>
      <c r="L10" s="68">
        <v>0</v>
      </c>
      <c r="M10" s="69">
        <v>1846496.56</v>
      </c>
      <c r="O10" s="69">
        <v>1976.3235190000744</v>
      </c>
      <c r="P10" s="68">
        <v>1</v>
      </c>
      <c r="Q10" s="68">
        <v>4.0000000000000001E-3</v>
      </c>
    </row>
    <row r="11" spans="1:59">
      <c r="A11" s="67" t="s">
        <v>892</v>
      </c>
      <c r="H11" s="69">
        <v>4.28</v>
      </c>
      <c r="I11" s="69"/>
      <c r="L11" s="68">
        <v>0</v>
      </c>
      <c r="M11" s="69">
        <v>1846496.56</v>
      </c>
      <c r="O11" s="69">
        <v>1976.3235190000744</v>
      </c>
      <c r="P11" s="68">
        <v>1</v>
      </c>
      <c r="Q11" s="68">
        <v>4.0000000000000001E-3</v>
      </c>
    </row>
    <row r="12" spans="1:59">
      <c r="A12" t="s">
        <v>893</v>
      </c>
      <c r="B12" t="s">
        <v>894</v>
      </c>
      <c r="C12" s="70">
        <v>4181</v>
      </c>
      <c r="D12" t="s">
        <v>895</v>
      </c>
      <c r="E12" t="s">
        <v>307</v>
      </c>
      <c r="F12" t="s">
        <v>896</v>
      </c>
      <c r="G12" t="s">
        <v>206</v>
      </c>
      <c r="H12">
        <v>4.28</v>
      </c>
      <c r="I12" t="s">
        <v>125</v>
      </c>
      <c r="J12" t="s">
        <v>104</v>
      </c>
      <c r="K12" s="66">
        <v>2.1000000000000001E-2</v>
      </c>
      <c r="L12" s="66">
        <v>0</v>
      </c>
      <c r="M12" s="65">
        <v>1846496.56</v>
      </c>
      <c r="N12" s="65">
        <f>O11/M11*100*1000</f>
        <v>107.03098840325346</v>
      </c>
      <c r="O12" s="65">
        <v>1976.3235190000744</v>
      </c>
      <c r="P12" s="66">
        <v>1</v>
      </c>
      <c r="Q12" s="66">
        <v>4.0000000000000001E-3</v>
      </c>
    </row>
    <row r="13" spans="1:59">
      <c r="A13" s="67" t="s">
        <v>897</v>
      </c>
      <c r="H13" s="69">
        <v>0</v>
      </c>
      <c r="I13" s="69"/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202</v>
      </c>
      <c r="C14" s="70">
        <v>0</v>
      </c>
      <c r="E14" t="s">
        <v>202</v>
      </c>
      <c r="H14" s="65">
        <v>0</v>
      </c>
      <c r="I14" s="65"/>
      <c r="J14" t="s">
        <v>202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898</v>
      </c>
      <c r="H15" s="69">
        <v>0</v>
      </c>
      <c r="I15" s="69"/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202</v>
      </c>
      <c r="C16" s="70">
        <v>0</v>
      </c>
      <c r="E16" t="s">
        <v>202</v>
      </c>
      <c r="H16" s="65">
        <v>0</v>
      </c>
      <c r="I16" s="65"/>
      <c r="J16" t="s">
        <v>202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899</v>
      </c>
      <c r="H17" s="69">
        <v>0</v>
      </c>
      <c r="I17" s="69"/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202</v>
      </c>
      <c r="C18" t="s">
        <v>202</v>
      </c>
      <c r="E18" t="s">
        <v>202</v>
      </c>
      <c r="H18" s="65">
        <v>0</v>
      </c>
      <c r="I18" s="65"/>
      <c r="J18" t="s">
        <v>202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900</v>
      </c>
      <c r="H19" s="69">
        <v>0</v>
      </c>
      <c r="I19" s="69"/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202</v>
      </c>
      <c r="C20" t="s">
        <v>202</v>
      </c>
      <c r="E20" t="s">
        <v>202</v>
      </c>
      <c r="H20" s="65">
        <v>0</v>
      </c>
      <c r="I20" s="65"/>
      <c r="J20" t="s">
        <v>202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901</v>
      </c>
      <c r="H21" s="69">
        <v>0</v>
      </c>
      <c r="I21" s="69"/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902</v>
      </c>
      <c r="H22" s="69">
        <v>0</v>
      </c>
      <c r="I22" s="69"/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202</v>
      </c>
      <c r="C23" t="s">
        <v>202</v>
      </c>
      <c r="E23" t="s">
        <v>202</v>
      </c>
      <c r="H23" s="65">
        <v>0</v>
      </c>
      <c r="I23" s="65"/>
      <c r="J23" t="s">
        <v>202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903</v>
      </c>
      <c r="H24" s="69">
        <v>0</v>
      </c>
      <c r="I24" s="69"/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202</v>
      </c>
      <c r="C25" t="s">
        <v>202</v>
      </c>
      <c r="E25" t="s">
        <v>202</v>
      </c>
      <c r="H25" s="65">
        <v>0</v>
      </c>
      <c r="I25" s="65"/>
      <c r="J25" t="s">
        <v>202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904</v>
      </c>
      <c r="H26" s="69">
        <v>0</v>
      </c>
      <c r="I26" s="69"/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202</v>
      </c>
      <c r="C27" t="s">
        <v>202</v>
      </c>
      <c r="E27" t="s">
        <v>202</v>
      </c>
      <c r="H27" s="65">
        <v>0</v>
      </c>
      <c r="I27" s="65"/>
      <c r="J27" t="s">
        <v>202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905</v>
      </c>
      <c r="H28" s="69">
        <v>0</v>
      </c>
      <c r="I28" s="69"/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202</v>
      </c>
      <c r="C29" t="s">
        <v>202</v>
      </c>
      <c r="E29" t="s">
        <v>202</v>
      </c>
      <c r="H29" s="65">
        <v>0</v>
      </c>
      <c r="I29" s="65"/>
      <c r="J29" t="s">
        <v>202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220</v>
      </c>
      <c r="H30" s="69">
        <v>0</v>
      </c>
      <c r="I30" s="69"/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906</v>
      </c>
      <c r="H31" s="69">
        <v>0</v>
      </c>
      <c r="I31" s="69"/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202</v>
      </c>
      <c r="C32" t="s">
        <v>202</v>
      </c>
      <c r="E32" t="s">
        <v>202</v>
      </c>
      <c r="H32" s="65">
        <v>0</v>
      </c>
      <c r="I32" s="65"/>
      <c r="J32" t="s">
        <v>202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898</v>
      </c>
      <c r="H33" s="69">
        <v>0</v>
      </c>
      <c r="I33" s="69"/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202</v>
      </c>
      <c r="C34" t="s">
        <v>202</v>
      </c>
      <c r="E34" t="s">
        <v>202</v>
      </c>
      <c r="H34" s="65">
        <v>0</v>
      </c>
      <c r="I34" s="65"/>
      <c r="J34" t="s">
        <v>202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899</v>
      </c>
      <c r="H35" s="69">
        <v>0</v>
      </c>
      <c r="I35" s="69"/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202</v>
      </c>
      <c r="C36" t="s">
        <v>202</v>
      </c>
      <c r="E36" t="s">
        <v>202</v>
      </c>
      <c r="H36" s="65">
        <v>0</v>
      </c>
      <c r="I36" s="65"/>
      <c r="J36" t="s">
        <v>202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905</v>
      </c>
      <c r="H37" s="69">
        <v>0</v>
      </c>
      <c r="I37" s="69"/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202</v>
      </c>
      <c r="C38" t="s">
        <v>202</v>
      </c>
      <c r="E38" t="s">
        <v>202</v>
      </c>
      <c r="H38" s="65">
        <v>0</v>
      </c>
      <c r="I38" s="65"/>
      <c r="J38" t="s">
        <v>202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93" t="s">
        <v>222</v>
      </c>
    </row>
    <row r="40" spans="1:17">
      <c r="A40" s="93" t="s">
        <v>273</v>
      </c>
    </row>
    <row r="41" spans="1:17">
      <c r="A41" s="93" t="s">
        <v>274</v>
      </c>
    </row>
    <row r="42" spans="1:17">
      <c r="A42" s="93" t="s">
        <v>275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 ht="26.25" customHeight="1">
      <c r="A5" s="113" t="s">
        <v>155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198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849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202</v>
      </c>
      <c r="B12" t="s">
        <v>202</v>
      </c>
      <c r="D12" t="s">
        <v>202</v>
      </c>
      <c r="F12" s="65">
        <v>0</v>
      </c>
      <c r="G12" t="s">
        <v>202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850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202</v>
      </c>
      <c r="B14" t="s">
        <v>202</v>
      </c>
      <c r="D14" t="s">
        <v>202</v>
      </c>
      <c r="F14" s="65">
        <v>0</v>
      </c>
      <c r="G14" t="s">
        <v>202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907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202</v>
      </c>
      <c r="B16" t="s">
        <v>202</v>
      </c>
      <c r="D16" t="s">
        <v>202</v>
      </c>
      <c r="F16" s="65">
        <v>0</v>
      </c>
      <c r="G16" t="s">
        <v>202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908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202</v>
      </c>
      <c r="B18" t="s">
        <v>202</v>
      </c>
      <c r="D18" t="s">
        <v>202</v>
      </c>
      <c r="F18" s="65">
        <v>0</v>
      </c>
      <c r="G18" t="s">
        <v>202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566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202</v>
      </c>
      <c r="B20" t="s">
        <v>202</v>
      </c>
      <c r="D20" t="s">
        <v>202</v>
      </c>
      <c r="F20" s="65">
        <v>0</v>
      </c>
      <c r="G20" t="s">
        <v>202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220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202</v>
      </c>
      <c r="B22" t="s">
        <v>202</v>
      </c>
      <c r="D22" t="s">
        <v>202</v>
      </c>
      <c r="F22" s="65">
        <v>0</v>
      </c>
      <c r="G22" t="s">
        <v>202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93" t="s">
        <v>222</v>
      </c>
    </row>
    <row r="24" spans="1:14">
      <c r="A24" s="93" t="s">
        <v>273</v>
      </c>
    </row>
    <row r="25" spans="1:14">
      <c r="A25" s="93" t="s">
        <v>274</v>
      </c>
    </row>
    <row r="26" spans="1:14">
      <c r="A26" s="93" t="s">
        <v>275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 ht="26.25" customHeight="1">
      <c r="A5" s="113" t="s">
        <v>158</v>
      </c>
      <c r="B5" s="114"/>
      <c r="C5" s="114"/>
      <c r="D5" s="114"/>
      <c r="E5" s="114"/>
      <c r="F5" s="114"/>
      <c r="G5" s="114"/>
      <c r="H5" s="114"/>
      <c r="I5" s="115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198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909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202</v>
      </c>
      <c r="D12" s="66">
        <v>0</v>
      </c>
      <c r="E12" t="s">
        <v>202</v>
      </c>
      <c r="F12" s="65">
        <v>0</v>
      </c>
      <c r="G12" s="66">
        <v>0</v>
      </c>
      <c r="H12" s="66">
        <v>0</v>
      </c>
    </row>
    <row r="13" spans="1:54">
      <c r="A13" s="67" t="s">
        <v>910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202</v>
      </c>
      <c r="D14" s="66">
        <v>0</v>
      </c>
      <c r="E14" t="s">
        <v>202</v>
      </c>
      <c r="F14" s="65">
        <v>0</v>
      </c>
      <c r="G14" s="66">
        <v>0</v>
      </c>
      <c r="H14" s="66">
        <v>0</v>
      </c>
    </row>
    <row r="15" spans="1:54">
      <c r="A15" s="67" t="s">
        <v>220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909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202</v>
      </c>
      <c r="D17" s="66">
        <v>0</v>
      </c>
      <c r="E17" t="s">
        <v>202</v>
      </c>
      <c r="F17" s="65">
        <v>0</v>
      </c>
      <c r="G17" s="66">
        <v>0</v>
      </c>
      <c r="H17" s="66">
        <v>0</v>
      </c>
    </row>
    <row r="18" spans="1:8">
      <c r="A18" s="67" t="s">
        <v>910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202</v>
      </c>
      <c r="D19" s="66">
        <v>0</v>
      </c>
      <c r="E19" t="s">
        <v>202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 ht="26.25" customHeight="1">
      <c r="A5" s="113" t="s">
        <v>164</v>
      </c>
      <c r="B5" s="114"/>
      <c r="C5" s="114"/>
      <c r="D5" s="114"/>
      <c r="E5" s="114"/>
      <c r="F5" s="114"/>
      <c r="G5" s="114"/>
      <c r="H5" s="114"/>
      <c r="I5" s="114"/>
      <c r="J5" s="115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198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202</v>
      </c>
      <c r="C11" t="s">
        <v>202</v>
      </c>
      <c r="D11" s="16"/>
      <c r="E11" s="66">
        <v>0</v>
      </c>
      <c r="F11" t="s">
        <v>202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202</v>
      </c>
      <c r="C13" t="s">
        <v>202</v>
      </c>
      <c r="D13" s="16"/>
      <c r="E13" s="66">
        <v>0</v>
      </c>
      <c r="F13" t="s">
        <v>202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 ht="26.25" customHeight="1">
      <c r="A5" s="113" t="s">
        <v>169</v>
      </c>
      <c r="B5" s="114"/>
      <c r="C5" s="114"/>
      <c r="D5" s="114"/>
      <c r="E5" s="114"/>
      <c r="F5" s="114"/>
      <c r="G5" s="114"/>
      <c r="H5" s="114"/>
      <c r="I5" s="114"/>
      <c r="J5" s="115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198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202</v>
      </c>
      <c r="B11" t="s">
        <v>202</v>
      </c>
      <c r="C11" t="s">
        <v>202</v>
      </c>
      <c r="D11" s="16"/>
      <c r="E11" s="66">
        <v>0</v>
      </c>
      <c r="F11" t="s">
        <v>202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202</v>
      </c>
      <c r="B13" t="s">
        <v>202</v>
      </c>
      <c r="C13" t="s">
        <v>202</v>
      </c>
      <c r="D13" s="16"/>
      <c r="E13" s="66">
        <v>0</v>
      </c>
      <c r="F13" t="s">
        <v>202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 ht="26.25" customHeight="1">
      <c r="A5" s="113" t="s">
        <v>171</v>
      </c>
      <c r="B5" s="114"/>
      <c r="C5" s="114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198</v>
      </c>
      <c r="B10" s="69">
        <v>0</v>
      </c>
    </row>
    <row r="11" spans="1:16">
      <c r="A11" t="s">
        <v>202</v>
      </c>
      <c r="B11" s="65">
        <v>0</v>
      </c>
    </row>
    <row r="12" spans="1:16">
      <c r="A12" s="67" t="s">
        <v>220</v>
      </c>
      <c r="B12" s="69">
        <v>0</v>
      </c>
    </row>
    <row r="13" spans="1:16">
      <c r="A13" t="s">
        <v>202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A2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 ht="26.25" customHeight="1">
      <c r="A5" s="108" t="s">
        <v>175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198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277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202</v>
      </c>
      <c r="B12" t="s">
        <v>202</v>
      </c>
      <c r="C12" t="s">
        <v>202</v>
      </c>
      <c r="D12" t="s">
        <v>202</v>
      </c>
      <c r="G12" s="65">
        <v>0</v>
      </c>
      <c r="H12" t="s">
        <v>202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244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202</v>
      </c>
      <c r="B14" t="s">
        <v>202</v>
      </c>
      <c r="C14" t="s">
        <v>202</v>
      </c>
      <c r="D14" t="s">
        <v>202</v>
      </c>
      <c r="G14" s="65">
        <v>0</v>
      </c>
      <c r="H14" t="s">
        <v>202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202</v>
      </c>
      <c r="B16" t="s">
        <v>202</v>
      </c>
      <c r="C16" t="s">
        <v>202</v>
      </c>
      <c r="D16" t="s">
        <v>202</v>
      </c>
      <c r="G16" s="65">
        <v>0</v>
      </c>
      <c r="H16" t="s">
        <v>202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566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202</v>
      </c>
      <c r="B18" t="s">
        <v>202</v>
      </c>
      <c r="C18" t="s">
        <v>202</v>
      </c>
      <c r="D18" t="s">
        <v>202</v>
      </c>
      <c r="G18" s="65">
        <v>0</v>
      </c>
      <c r="H18" t="s">
        <v>202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202</v>
      </c>
      <c r="B21" t="s">
        <v>202</v>
      </c>
      <c r="C21" t="s">
        <v>202</v>
      </c>
      <c r="D21" t="s">
        <v>202</v>
      </c>
      <c r="G21" s="65">
        <v>0</v>
      </c>
      <c r="H21" t="s">
        <v>202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280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202</v>
      </c>
      <c r="B23" t="s">
        <v>202</v>
      </c>
      <c r="C23" t="s">
        <v>202</v>
      </c>
      <c r="D23" t="s">
        <v>202</v>
      </c>
      <c r="G23" s="65">
        <v>0</v>
      </c>
      <c r="H23" t="s">
        <v>202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93" t="s">
        <v>222</v>
      </c>
      <c r="C24" s="14"/>
    </row>
    <row r="25" spans="1:15">
      <c r="A25" s="93" t="s">
        <v>273</v>
      </c>
      <c r="C25" s="14"/>
    </row>
    <row r="26" spans="1:15">
      <c r="A26" s="93" t="s">
        <v>275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 ht="26.25" customHeight="1">
      <c r="A5" s="108" t="s">
        <v>179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198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849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202</v>
      </c>
      <c r="B12" t="s">
        <v>202</v>
      </c>
      <c r="C12" t="s">
        <v>202</v>
      </c>
      <c r="D12" t="s">
        <v>202</v>
      </c>
      <c r="G12" s="65">
        <v>0</v>
      </c>
      <c r="H12" t="s">
        <v>202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850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202</v>
      </c>
      <c r="B14" t="s">
        <v>202</v>
      </c>
      <c r="C14" t="s">
        <v>202</v>
      </c>
      <c r="D14" t="s">
        <v>202</v>
      </c>
      <c r="G14" s="65">
        <v>0</v>
      </c>
      <c r="H14" t="s">
        <v>202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202</v>
      </c>
      <c r="B16" t="s">
        <v>202</v>
      </c>
      <c r="C16" t="s">
        <v>202</v>
      </c>
      <c r="D16" t="s">
        <v>202</v>
      </c>
      <c r="G16" s="65">
        <v>0</v>
      </c>
      <c r="H16" t="s">
        <v>202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566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202</v>
      </c>
      <c r="B18" t="s">
        <v>202</v>
      </c>
      <c r="C18" t="s">
        <v>202</v>
      </c>
      <c r="D18" t="s">
        <v>202</v>
      </c>
      <c r="G18" s="65">
        <v>0</v>
      </c>
      <c r="H18" t="s">
        <v>202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202</v>
      </c>
      <c r="B21" t="s">
        <v>202</v>
      </c>
      <c r="C21" t="s">
        <v>202</v>
      </c>
      <c r="D21" t="s">
        <v>202</v>
      </c>
      <c r="G21" s="65">
        <v>0</v>
      </c>
      <c r="H21" t="s">
        <v>202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280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202</v>
      </c>
      <c r="B23" t="s">
        <v>202</v>
      </c>
      <c r="C23" t="s">
        <v>202</v>
      </c>
      <c r="D23" t="s">
        <v>202</v>
      </c>
      <c r="G23" s="65">
        <v>0</v>
      </c>
      <c r="H23" t="s">
        <v>202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93" t="s">
        <v>222</v>
      </c>
      <c r="C24" s="14"/>
    </row>
    <row r="25" spans="1:15">
      <c r="A25" s="93" t="s">
        <v>273</v>
      </c>
      <c r="C25" s="14"/>
    </row>
    <row r="26" spans="1:15">
      <c r="A26" s="93" t="s">
        <v>275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 ht="21.75" customHeight="1">
      <c r="A5" s="95" t="s">
        <v>68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52" ht="27.75" customHeight="1">
      <c r="A6" s="98" t="s">
        <v>69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101" t="s">
        <v>194</v>
      </c>
      <c r="N7" s="41" t="s">
        <v>56</v>
      </c>
      <c r="O7" s="41" t="s">
        <v>191</v>
      </c>
      <c r="P7" s="41" t="s">
        <v>57</v>
      </c>
      <c r="Q7" s="102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63">
        <v>4.75</v>
      </c>
      <c r="H10" s="7"/>
      <c r="I10" s="7"/>
      <c r="J10" s="64">
        <v>-2.9999999999999997E-4</v>
      </c>
      <c r="K10" s="63">
        <v>176198915</v>
      </c>
      <c r="L10" s="7"/>
      <c r="M10" s="63">
        <v>0</v>
      </c>
      <c r="N10" s="63">
        <v>210559.36468639999</v>
      </c>
      <c r="O10" s="7"/>
      <c r="P10" s="64">
        <v>1</v>
      </c>
      <c r="Q10" s="64">
        <v>0.42159999999999997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198</v>
      </c>
      <c r="B11" s="14"/>
      <c r="C11" s="14"/>
      <c r="G11" s="69">
        <v>4.83</v>
      </c>
      <c r="J11" s="68">
        <v>-2.9999999999999997E-4</v>
      </c>
      <c r="K11" s="69">
        <v>175198915</v>
      </c>
      <c r="M11" s="69">
        <v>0</v>
      </c>
      <c r="N11" s="69">
        <v>207095.8498084</v>
      </c>
      <c r="P11" s="68">
        <v>0.98360000000000003</v>
      </c>
      <c r="Q11" s="68">
        <v>0.41460000000000002</v>
      </c>
    </row>
    <row r="12" spans="1:52">
      <c r="A12" s="67" t="s">
        <v>223</v>
      </c>
      <c r="B12" s="14"/>
      <c r="C12" s="14"/>
      <c r="G12" s="69">
        <v>3.59</v>
      </c>
      <c r="J12" s="68">
        <v>-5.4999999999999997E-3</v>
      </c>
      <c r="K12" s="69">
        <v>80928373</v>
      </c>
      <c r="M12" s="69">
        <v>0</v>
      </c>
      <c r="N12" s="69">
        <v>93062.689965600002</v>
      </c>
      <c r="P12" s="68">
        <v>0.442</v>
      </c>
      <c r="Q12" s="68">
        <v>0.18629999999999999</v>
      </c>
    </row>
    <row r="13" spans="1:52">
      <c r="A13" s="67" t="s">
        <v>224</v>
      </c>
      <c r="B13" s="14"/>
      <c r="C13" s="14"/>
      <c r="G13" s="69">
        <v>3.59</v>
      </c>
      <c r="J13" s="68">
        <v>-5.4999999999999997E-3</v>
      </c>
      <c r="K13" s="69">
        <v>80928373</v>
      </c>
      <c r="M13" s="69">
        <v>0</v>
      </c>
      <c r="N13" s="69">
        <v>93062.689965600002</v>
      </c>
      <c r="P13" s="68">
        <v>0.442</v>
      </c>
      <c r="Q13" s="68">
        <v>0.18629999999999999</v>
      </c>
    </row>
    <row r="14" spans="1:52">
      <c r="A14" t="s">
        <v>225</v>
      </c>
      <c r="B14" t="s">
        <v>226</v>
      </c>
      <c r="C14" t="s">
        <v>102</v>
      </c>
      <c r="D14" t="s">
        <v>227</v>
      </c>
      <c r="F14" t="s">
        <v>228</v>
      </c>
      <c r="G14" s="65">
        <v>1.05</v>
      </c>
      <c r="H14" t="s">
        <v>104</v>
      </c>
      <c r="I14" s="66">
        <v>0.04</v>
      </c>
      <c r="J14" s="66">
        <v>-8.0000000000000004E-4</v>
      </c>
      <c r="K14" s="65">
        <v>11910187</v>
      </c>
      <c r="L14" s="65">
        <v>140.97</v>
      </c>
      <c r="M14" s="65">
        <v>0</v>
      </c>
      <c r="N14" s="65">
        <v>16789.790613900001</v>
      </c>
      <c r="O14" s="66">
        <v>8.0000000000000004E-4</v>
      </c>
      <c r="P14" s="66">
        <v>7.9699999999999993E-2</v>
      </c>
      <c r="Q14" s="66">
        <v>3.3599999999999998E-2</v>
      </c>
    </row>
    <row r="15" spans="1:52">
      <c r="A15" t="s">
        <v>229</v>
      </c>
      <c r="B15" t="s">
        <v>230</v>
      </c>
      <c r="C15" t="s">
        <v>102</v>
      </c>
      <c r="D15" t="s">
        <v>227</v>
      </c>
      <c r="F15" t="s">
        <v>231</v>
      </c>
      <c r="G15" s="65">
        <v>13.08</v>
      </c>
      <c r="H15" t="s">
        <v>104</v>
      </c>
      <c r="I15" s="66">
        <v>0.04</v>
      </c>
      <c r="J15" s="66">
        <v>-3.7000000000000002E-3</v>
      </c>
      <c r="K15" s="65">
        <v>2170571</v>
      </c>
      <c r="L15" s="65">
        <v>204.5</v>
      </c>
      <c r="M15" s="65">
        <v>0</v>
      </c>
      <c r="N15" s="65">
        <v>4438.8176949999997</v>
      </c>
      <c r="O15" s="66">
        <v>1E-4</v>
      </c>
      <c r="P15" s="66">
        <v>2.1100000000000001E-2</v>
      </c>
      <c r="Q15" s="66">
        <v>8.8999999999999999E-3</v>
      </c>
    </row>
    <row r="16" spans="1:52">
      <c r="A16" t="s">
        <v>232</v>
      </c>
      <c r="B16" t="s">
        <v>233</v>
      </c>
      <c r="C16" t="s">
        <v>102</v>
      </c>
      <c r="D16" t="s">
        <v>227</v>
      </c>
      <c r="F16" t="s">
        <v>234</v>
      </c>
      <c r="G16" s="65">
        <v>2.1800000000000002</v>
      </c>
      <c r="H16" t="s">
        <v>104</v>
      </c>
      <c r="I16" s="66">
        <v>2.75E-2</v>
      </c>
      <c r="J16" s="66">
        <v>-2.0999999999999999E-3</v>
      </c>
      <c r="K16" s="65">
        <v>11013728</v>
      </c>
      <c r="L16" s="65">
        <v>112.64</v>
      </c>
      <c r="M16" s="65">
        <v>0</v>
      </c>
      <c r="N16" s="65">
        <v>12405.8632192</v>
      </c>
      <c r="O16" s="66">
        <v>6.9999999999999999E-4</v>
      </c>
      <c r="P16" s="66">
        <v>5.8900000000000001E-2</v>
      </c>
      <c r="Q16" s="66">
        <v>2.4799999999999999E-2</v>
      </c>
    </row>
    <row r="17" spans="1:17">
      <c r="A17" t="s">
        <v>235</v>
      </c>
      <c r="B17" t="s">
        <v>236</v>
      </c>
      <c r="C17" t="s">
        <v>102</v>
      </c>
      <c r="D17" t="s">
        <v>227</v>
      </c>
      <c r="F17" t="s">
        <v>237</v>
      </c>
      <c r="G17" s="65">
        <v>5.23</v>
      </c>
      <c r="H17" t="s">
        <v>104</v>
      </c>
      <c r="I17" s="66">
        <v>7.4999999999999997E-3</v>
      </c>
      <c r="J17" s="66">
        <v>-6.1000000000000004E-3</v>
      </c>
      <c r="K17" s="65">
        <v>13763000</v>
      </c>
      <c r="L17" s="65">
        <v>108.32</v>
      </c>
      <c r="M17" s="65">
        <v>0</v>
      </c>
      <c r="N17" s="65">
        <v>14908.0816</v>
      </c>
      <c r="O17" s="66">
        <v>8.0000000000000004E-4</v>
      </c>
      <c r="P17" s="66">
        <v>7.0800000000000002E-2</v>
      </c>
      <c r="Q17" s="66">
        <v>2.98E-2</v>
      </c>
    </row>
    <row r="18" spans="1:17">
      <c r="A18" t="s">
        <v>238</v>
      </c>
      <c r="B18" t="s">
        <v>239</v>
      </c>
      <c r="C18" t="s">
        <v>102</v>
      </c>
      <c r="D18" t="s">
        <v>227</v>
      </c>
      <c r="F18" t="s">
        <v>240</v>
      </c>
      <c r="G18" s="65">
        <v>6.78</v>
      </c>
      <c r="H18" t="s">
        <v>104</v>
      </c>
      <c r="I18" s="66">
        <v>7.4999999999999997E-3</v>
      </c>
      <c r="J18" s="66">
        <v>-8.2000000000000007E-3</v>
      </c>
      <c r="K18" s="65">
        <v>19392387</v>
      </c>
      <c r="L18" s="65">
        <v>111.25</v>
      </c>
      <c r="M18" s="65">
        <v>0</v>
      </c>
      <c r="N18" s="65">
        <v>21574.030537499999</v>
      </c>
      <c r="O18" s="66">
        <v>1.1999999999999999E-3</v>
      </c>
      <c r="P18" s="66">
        <v>0.10249999999999999</v>
      </c>
      <c r="Q18" s="66">
        <v>4.3200000000000002E-2</v>
      </c>
    </row>
    <row r="19" spans="1:17">
      <c r="A19" t="s">
        <v>241</v>
      </c>
      <c r="B19" t="s">
        <v>242</v>
      </c>
      <c r="C19" t="s">
        <v>102</v>
      </c>
      <c r="D19" t="s">
        <v>227</v>
      </c>
      <c r="F19" t="s">
        <v>243</v>
      </c>
      <c r="G19" s="65">
        <v>0.33</v>
      </c>
      <c r="H19" t="s">
        <v>104</v>
      </c>
      <c r="I19" s="66">
        <v>1E-3</v>
      </c>
      <c r="J19" s="66">
        <v>-8.3000000000000001E-3</v>
      </c>
      <c r="K19" s="65">
        <v>22678500</v>
      </c>
      <c r="L19" s="65">
        <v>101.18</v>
      </c>
      <c r="M19" s="65">
        <v>0</v>
      </c>
      <c r="N19" s="65">
        <v>22946.106299999999</v>
      </c>
      <c r="O19" s="66">
        <v>1.9E-3</v>
      </c>
      <c r="P19" s="66">
        <v>0.109</v>
      </c>
      <c r="Q19" s="66">
        <v>4.5900000000000003E-2</v>
      </c>
    </row>
    <row r="20" spans="1:17">
      <c r="A20" s="67" t="s">
        <v>244</v>
      </c>
      <c r="B20" s="14"/>
      <c r="C20" s="14"/>
      <c r="G20" s="69">
        <v>5.83</v>
      </c>
      <c r="J20" s="68">
        <v>4.0000000000000001E-3</v>
      </c>
      <c r="K20" s="69">
        <v>94270542</v>
      </c>
      <c r="M20" s="69">
        <v>0</v>
      </c>
      <c r="N20" s="69">
        <v>114033.1598428</v>
      </c>
      <c r="P20" s="68">
        <v>0.54159999999999997</v>
      </c>
      <c r="Q20" s="68">
        <v>0.2283</v>
      </c>
    </row>
    <row r="21" spans="1:17">
      <c r="A21" s="67" t="s">
        <v>245</v>
      </c>
      <c r="B21" s="14"/>
      <c r="C21" s="14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202</v>
      </c>
      <c r="B22" t="s">
        <v>202</v>
      </c>
      <c r="C22" s="14"/>
      <c r="D22" t="s">
        <v>202</v>
      </c>
      <c r="G22" s="65">
        <v>0</v>
      </c>
      <c r="H22" t="s">
        <v>202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246</v>
      </c>
      <c r="B23" s="14"/>
      <c r="C23" s="14"/>
      <c r="G23" s="69">
        <v>5.83</v>
      </c>
      <c r="J23" s="68">
        <v>4.0000000000000001E-3</v>
      </c>
      <c r="K23" s="69">
        <v>94270542</v>
      </c>
      <c r="M23" s="69">
        <v>0</v>
      </c>
      <c r="N23" s="69">
        <v>114033.1598428</v>
      </c>
      <c r="P23" s="68">
        <v>0.54159999999999997</v>
      </c>
      <c r="Q23" s="68">
        <v>0.2283</v>
      </c>
    </row>
    <row r="24" spans="1:17">
      <c r="A24" t="s">
        <v>247</v>
      </c>
      <c r="B24" t="s">
        <v>248</v>
      </c>
      <c r="C24" t="s">
        <v>102</v>
      </c>
      <c r="D24" t="s">
        <v>227</v>
      </c>
      <c r="F24" t="s">
        <v>228</v>
      </c>
      <c r="G24" s="65">
        <v>2.06</v>
      </c>
      <c r="H24" t="s">
        <v>104</v>
      </c>
      <c r="I24" s="66">
        <v>7.4999999999999997E-3</v>
      </c>
      <c r="J24" s="66">
        <v>8.9999999999999998E-4</v>
      </c>
      <c r="K24" s="65">
        <v>3010000</v>
      </c>
      <c r="L24" s="65">
        <v>102.07</v>
      </c>
      <c r="M24" s="65">
        <v>0</v>
      </c>
      <c r="N24" s="65">
        <v>3072.3069999999998</v>
      </c>
      <c r="O24" s="66">
        <v>2.0000000000000001E-4</v>
      </c>
      <c r="P24" s="66">
        <v>1.46E-2</v>
      </c>
      <c r="Q24" s="66">
        <v>6.1999999999999998E-3</v>
      </c>
    </row>
    <row r="25" spans="1:17">
      <c r="A25" t="s">
        <v>249</v>
      </c>
      <c r="B25" t="s">
        <v>250</v>
      </c>
      <c r="C25" t="s">
        <v>102</v>
      </c>
      <c r="D25" t="s">
        <v>227</v>
      </c>
      <c r="F25" t="s">
        <v>251</v>
      </c>
      <c r="G25" s="65">
        <v>7.56</v>
      </c>
      <c r="H25" t="s">
        <v>104</v>
      </c>
      <c r="I25" s="66">
        <v>2.2499999999999999E-2</v>
      </c>
      <c r="J25" s="66">
        <v>5.1999999999999998E-3</v>
      </c>
      <c r="K25" s="65">
        <v>21282000</v>
      </c>
      <c r="L25" s="65">
        <v>115.58</v>
      </c>
      <c r="M25" s="65">
        <v>0</v>
      </c>
      <c r="N25" s="65">
        <v>24597.7356</v>
      </c>
      <c r="O25" s="66">
        <v>1.2999999999999999E-3</v>
      </c>
      <c r="P25" s="66">
        <v>0.1168</v>
      </c>
      <c r="Q25" s="66">
        <v>4.9200000000000001E-2</v>
      </c>
    </row>
    <row r="26" spans="1:17">
      <c r="A26" t="s">
        <v>252</v>
      </c>
      <c r="B26" t="s">
        <v>253</v>
      </c>
      <c r="C26" t="s">
        <v>102</v>
      </c>
      <c r="D26" t="s">
        <v>227</v>
      </c>
      <c r="F26" t="s">
        <v>254</v>
      </c>
      <c r="G26" s="65">
        <v>1.54</v>
      </c>
      <c r="H26" t="s">
        <v>104</v>
      </c>
      <c r="I26" s="66">
        <v>5.5E-2</v>
      </c>
      <c r="J26" s="66">
        <v>4.0000000000000002E-4</v>
      </c>
      <c r="K26" s="65">
        <v>5976000</v>
      </c>
      <c r="L26" s="65">
        <v>110.94</v>
      </c>
      <c r="M26" s="65">
        <v>0</v>
      </c>
      <c r="N26" s="65">
        <v>6629.7744000000002</v>
      </c>
      <c r="O26" s="66">
        <v>2.9999999999999997E-4</v>
      </c>
      <c r="P26" s="66">
        <v>3.15E-2</v>
      </c>
      <c r="Q26" s="66">
        <v>1.3299999999999999E-2</v>
      </c>
    </row>
    <row r="27" spans="1:17">
      <c r="A27" t="s">
        <v>255</v>
      </c>
      <c r="B27" t="s">
        <v>256</v>
      </c>
      <c r="C27" t="s">
        <v>102</v>
      </c>
      <c r="D27" t="s">
        <v>227</v>
      </c>
      <c r="F27" t="s">
        <v>257</v>
      </c>
      <c r="G27" s="65">
        <v>2.64</v>
      </c>
      <c r="H27" t="s">
        <v>104</v>
      </c>
      <c r="I27" s="66">
        <v>4.2500000000000003E-2</v>
      </c>
      <c r="J27" s="66">
        <v>1.5E-3</v>
      </c>
      <c r="K27" s="65">
        <v>9747000</v>
      </c>
      <c r="L27" s="65">
        <v>112.31</v>
      </c>
      <c r="M27" s="65">
        <v>0</v>
      </c>
      <c r="N27" s="65">
        <v>10946.8557</v>
      </c>
      <c r="O27" s="66">
        <v>5.0000000000000001E-4</v>
      </c>
      <c r="P27" s="66">
        <v>5.1999999999999998E-2</v>
      </c>
      <c r="Q27" s="66">
        <v>2.1899999999999999E-2</v>
      </c>
    </row>
    <row r="28" spans="1:17">
      <c r="A28" t="s">
        <v>258</v>
      </c>
      <c r="B28" t="s">
        <v>259</v>
      </c>
      <c r="C28" t="s">
        <v>102</v>
      </c>
      <c r="D28" t="s">
        <v>227</v>
      </c>
      <c r="F28" t="s">
        <v>237</v>
      </c>
      <c r="G28" s="65">
        <v>4.93</v>
      </c>
      <c r="H28" t="s">
        <v>104</v>
      </c>
      <c r="I28" s="66">
        <v>1.7500000000000002E-2</v>
      </c>
      <c r="J28" s="66">
        <v>3.0000000000000001E-3</v>
      </c>
      <c r="K28" s="65">
        <v>29209000</v>
      </c>
      <c r="L28" s="65">
        <v>108.85</v>
      </c>
      <c r="M28" s="65">
        <v>0</v>
      </c>
      <c r="N28" s="65">
        <v>31793.996500000001</v>
      </c>
      <c r="O28" s="66">
        <v>1.5E-3</v>
      </c>
      <c r="P28" s="66">
        <v>0.151</v>
      </c>
      <c r="Q28" s="66">
        <v>6.3700000000000007E-2</v>
      </c>
    </row>
    <row r="29" spans="1:17">
      <c r="A29" t="s">
        <v>260</v>
      </c>
      <c r="B29" t="s">
        <v>261</v>
      </c>
      <c r="C29" t="s">
        <v>102</v>
      </c>
      <c r="D29" t="s">
        <v>227</v>
      </c>
      <c r="F29" t="s">
        <v>262</v>
      </c>
      <c r="G29" s="65">
        <v>5.41</v>
      </c>
      <c r="H29" t="s">
        <v>104</v>
      </c>
      <c r="I29" s="66">
        <v>6.25E-2</v>
      </c>
      <c r="J29" s="66">
        <v>3.8E-3</v>
      </c>
      <c r="K29" s="65">
        <v>20717392</v>
      </c>
      <c r="L29" s="65">
        <v>140.84</v>
      </c>
      <c r="M29" s="65">
        <v>0</v>
      </c>
      <c r="N29" s="65">
        <v>29178.374892799999</v>
      </c>
      <c r="O29" s="66">
        <v>1.2999999999999999E-3</v>
      </c>
      <c r="P29" s="66">
        <v>0.1386</v>
      </c>
      <c r="Q29" s="66">
        <v>5.8400000000000001E-2</v>
      </c>
    </row>
    <row r="30" spans="1:17">
      <c r="A30" t="s">
        <v>263</v>
      </c>
      <c r="B30" t="s">
        <v>264</v>
      </c>
      <c r="C30" t="s">
        <v>102</v>
      </c>
      <c r="D30" t="s">
        <v>227</v>
      </c>
      <c r="F30" t="s">
        <v>240</v>
      </c>
      <c r="G30" s="65">
        <v>15.18</v>
      </c>
      <c r="H30" t="s">
        <v>104</v>
      </c>
      <c r="I30" s="66">
        <v>5.5E-2</v>
      </c>
      <c r="J30" s="66">
        <v>1.3100000000000001E-2</v>
      </c>
      <c r="K30" s="65">
        <v>4329150</v>
      </c>
      <c r="L30" s="65">
        <v>180.5</v>
      </c>
      <c r="M30" s="65">
        <v>0</v>
      </c>
      <c r="N30" s="65">
        <v>7814.1157499999999</v>
      </c>
      <c r="O30" s="66">
        <v>2.0000000000000001E-4</v>
      </c>
      <c r="P30" s="66">
        <v>3.7100000000000001E-2</v>
      </c>
      <c r="Q30" s="66">
        <v>1.5599999999999999E-2</v>
      </c>
    </row>
    <row r="31" spans="1:17">
      <c r="A31" s="67" t="s">
        <v>265</v>
      </c>
      <c r="B31" s="14"/>
      <c r="C31" s="14"/>
      <c r="G31" s="69">
        <v>0</v>
      </c>
      <c r="J31" s="68">
        <v>0</v>
      </c>
      <c r="K31" s="69">
        <v>0</v>
      </c>
      <c r="M31" s="69">
        <v>0</v>
      </c>
      <c r="N31" s="69">
        <v>0</v>
      </c>
      <c r="P31" s="68">
        <v>0</v>
      </c>
      <c r="Q31" s="68">
        <v>0</v>
      </c>
    </row>
    <row r="32" spans="1:17">
      <c r="A32" t="s">
        <v>202</v>
      </c>
      <c r="B32" t="s">
        <v>202</v>
      </c>
      <c r="C32" s="14"/>
      <c r="D32" t="s">
        <v>202</v>
      </c>
      <c r="G32" s="65">
        <v>0</v>
      </c>
      <c r="H32" t="s">
        <v>202</v>
      </c>
      <c r="I32" s="66">
        <v>0</v>
      </c>
      <c r="J32" s="66">
        <v>0</v>
      </c>
      <c r="K32" s="65">
        <v>0</v>
      </c>
      <c r="L32" s="65">
        <v>0</v>
      </c>
      <c r="N32" s="65">
        <v>0</v>
      </c>
      <c r="O32" s="66">
        <v>0</v>
      </c>
      <c r="P32" s="66">
        <v>0</v>
      </c>
      <c r="Q32" s="66">
        <v>0</v>
      </c>
    </row>
    <row r="33" spans="1:17">
      <c r="A33" s="67" t="s">
        <v>266</v>
      </c>
      <c r="B33" s="14"/>
      <c r="C33" s="14"/>
      <c r="G33" s="69">
        <v>0</v>
      </c>
      <c r="J33" s="68">
        <v>0</v>
      </c>
      <c r="K33" s="69">
        <v>0</v>
      </c>
      <c r="M33" s="69">
        <v>0</v>
      </c>
      <c r="N33" s="69">
        <v>0</v>
      </c>
      <c r="P33" s="68">
        <v>0</v>
      </c>
      <c r="Q33" s="68">
        <v>0</v>
      </c>
    </row>
    <row r="34" spans="1:17">
      <c r="A34" t="s">
        <v>202</v>
      </c>
      <c r="B34" t="s">
        <v>202</v>
      </c>
      <c r="C34" s="14"/>
      <c r="D34" t="s">
        <v>202</v>
      </c>
      <c r="G34" s="65">
        <v>0</v>
      </c>
      <c r="H34" t="s">
        <v>202</v>
      </c>
      <c r="I34" s="66">
        <v>0</v>
      </c>
      <c r="J34" s="66">
        <v>0</v>
      </c>
      <c r="K34" s="65">
        <v>0</v>
      </c>
      <c r="L34" s="65">
        <v>0</v>
      </c>
      <c r="N34" s="65">
        <v>0</v>
      </c>
      <c r="O34" s="66">
        <v>0</v>
      </c>
      <c r="P34" s="66">
        <v>0</v>
      </c>
      <c r="Q34" s="66">
        <v>0</v>
      </c>
    </row>
    <row r="35" spans="1:17">
      <c r="A35" s="67" t="s">
        <v>220</v>
      </c>
      <c r="B35" s="14"/>
      <c r="C35" s="14"/>
      <c r="G35" s="69">
        <v>0</v>
      </c>
      <c r="J35" s="68">
        <v>0</v>
      </c>
      <c r="K35" s="69">
        <v>1000000</v>
      </c>
      <c r="M35" s="69">
        <v>0</v>
      </c>
      <c r="N35" s="69">
        <v>3463.514878</v>
      </c>
      <c r="P35" s="68">
        <v>1.6400000000000001E-2</v>
      </c>
      <c r="Q35" s="68">
        <v>6.8999999999999999E-3</v>
      </c>
    </row>
    <row r="36" spans="1:17">
      <c r="A36" s="67" t="s">
        <v>267</v>
      </c>
      <c r="B36" s="14"/>
      <c r="C36" s="14"/>
      <c r="G36" s="69">
        <v>0</v>
      </c>
      <c r="J36" s="68">
        <v>0</v>
      </c>
      <c r="K36" s="69">
        <v>0</v>
      </c>
      <c r="M36" s="69">
        <v>0</v>
      </c>
      <c r="N36" s="69">
        <v>0</v>
      </c>
      <c r="P36" s="68">
        <v>0</v>
      </c>
      <c r="Q36" s="68">
        <v>0</v>
      </c>
    </row>
    <row r="37" spans="1:17">
      <c r="A37" t="s">
        <v>202</v>
      </c>
      <c r="B37" t="s">
        <v>202</v>
      </c>
      <c r="C37" s="14"/>
      <c r="D37" t="s">
        <v>202</v>
      </c>
      <c r="G37" s="65">
        <v>0</v>
      </c>
      <c r="H37" t="s">
        <v>202</v>
      </c>
      <c r="I37" s="66">
        <v>0</v>
      </c>
      <c r="J37" s="66">
        <v>0</v>
      </c>
      <c r="K37" s="65">
        <v>0</v>
      </c>
      <c r="L37" s="65">
        <v>0</v>
      </c>
      <c r="N37" s="65">
        <v>0</v>
      </c>
      <c r="O37" s="66">
        <v>0</v>
      </c>
      <c r="P37" s="66">
        <v>0</v>
      </c>
      <c r="Q37" s="66">
        <v>0</v>
      </c>
    </row>
    <row r="38" spans="1:17">
      <c r="A38" s="67" t="s">
        <v>268</v>
      </c>
      <c r="B38" s="14"/>
      <c r="C38" s="14"/>
      <c r="G38" s="69">
        <v>0</v>
      </c>
      <c r="J38" s="68">
        <v>0</v>
      </c>
      <c r="K38" s="69">
        <v>1000000</v>
      </c>
      <c r="M38" s="69">
        <v>0</v>
      </c>
      <c r="N38" s="69">
        <v>3463.514878</v>
      </c>
      <c r="P38" s="68">
        <v>1.6400000000000001E-2</v>
      </c>
      <c r="Q38" s="68">
        <v>6.8999999999999999E-3</v>
      </c>
    </row>
    <row r="39" spans="1:17">
      <c r="A39" t="s">
        <v>269</v>
      </c>
      <c r="B39" t="s">
        <v>270</v>
      </c>
      <c r="C39" t="s">
        <v>125</v>
      </c>
      <c r="D39" t="s">
        <v>227</v>
      </c>
      <c r="E39" t="s">
        <v>271</v>
      </c>
      <c r="F39" t="s">
        <v>272</v>
      </c>
      <c r="H39" t="s">
        <v>108</v>
      </c>
      <c r="I39" s="66">
        <v>0</v>
      </c>
      <c r="J39" s="66">
        <v>0</v>
      </c>
      <c r="K39" s="65">
        <v>1000000</v>
      </c>
      <c r="L39" s="65">
        <v>99.928299999999993</v>
      </c>
      <c r="M39" s="65">
        <v>0</v>
      </c>
      <c r="N39" s="65">
        <v>3463.514878</v>
      </c>
      <c r="O39" s="66">
        <v>0</v>
      </c>
      <c r="P39" s="66">
        <v>1.6400000000000001E-2</v>
      </c>
      <c r="Q39" s="66">
        <v>6.8999999999999999E-3</v>
      </c>
    </row>
    <row r="40" spans="1:17">
      <c r="A40" s="93" t="s">
        <v>273</v>
      </c>
      <c r="B40" s="14"/>
      <c r="C40" s="14"/>
    </row>
    <row r="41" spans="1:17">
      <c r="A41" s="93" t="s">
        <v>274</v>
      </c>
      <c r="B41" s="14"/>
      <c r="C41" s="14"/>
    </row>
    <row r="42" spans="1:17">
      <c r="A42" s="93" t="s">
        <v>275</v>
      </c>
      <c r="B42" s="14"/>
      <c r="C42" s="14"/>
    </row>
    <row r="43" spans="1:17">
      <c r="A43" s="93" t="s">
        <v>276</v>
      </c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 ht="26.25" customHeight="1">
      <c r="A5" s="108" t="s">
        <v>181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198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849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202</v>
      </c>
      <c r="B12" t="s">
        <v>202</v>
      </c>
      <c r="C12" t="s">
        <v>202</v>
      </c>
      <c r="D12" t="s">
        <v>202</v>
      </c>
      <c r="E12" s="13"/>
      <c r="F12" s="13"/>
      <c r="G12" s="65">
        <v>0</v>
      </c>
      <c r="H12" t="s">
        <v>202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850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202</v>
      </c>
      <c r="B14" t="s">
        <v>202</v>
      </c>
      <c r="C14" t="s">
        <v>202</v>
      </c>
      <c r="D14" t="s">
        <v>202</v>
      </c>
      <c r="E14" s="13"/>
      <c r="F14" s="13"/>
      <c r="G14" s="65">
        <v>0</v>
      </c>
      <c r="H14" t="s">
        <v>202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278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202</v>
      </c>
      <c r="B16" t="s">
        <v>202</v>
      </c>
      <c r="C16" t="s">
        <v>202</v>
      </c>
      <c r="D16" t="s">
        <v>202</v>
      </c>
      <c r="E16" s="13"/>
      <c r="F16" s="13"/>
      <c r="G16" s="65">
        <v>0</v>
      </c>
      <c r="H16" t="s">
        <v>202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566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202</v>
      </c>
      <c r="B18" t="s">
        <v>202</v>
      </c>
      <c r="C18" t="s">
        <v>202</v>
      </c>
      <c r="D18" t="s">
        <v>202</v>
      </c>
      <c r="E18" s="13"/>
      <c r="F18" s="13"/>
      <c r="G18" s="65">
        <v>0</v>
      </c>
      <c r="H18" t="s">
        <v>202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279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202</v>
      </c>
      <c r="B21" t="s">
        <v>202</v>
      </c>
      <c r="C21" t="s">
        <v>202</v>
      </c>
      <c r="D21" t="s">
        <v>202</v>
      </c>
      <c r="G21" s="65">
        <v>0</v>
      </c>
      <c r="H21" t="s">
        <v>202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280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202</v>
      </c>
      <c r="B23" t="s">
        <v>202</v>
      </c>
      <c r="C23" t="s">
        <v>202</v>
      </c>
      <c r="D23" t="s">
        <v>202</v>
      </c>
      <c r="G23" s="65">
        <v>0</v>
      </c>
      <c r="H23" t="s">
        <v>202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93" t="s">
        <v>222</v>
      </c>
      <c r="C24" s="14"/>
    </row>
    <row r="25" spans="1:22">
      <c r="A25" s="93" t="s">
        <v>273</v>
      </c>
      <c r="C25" s="14"/>
    </row>
    <row r="26" spans="1:22">
      <c r="A26" s="93" t="s">
        <v>274</v>
      </c>
      <c r="C26" s="14"/>
    </row>
    <row r="27" spans="1:22">
      <c r="A27" s="93" t="s">
        <v>275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 ht="26.25" customHeight="1">
      <c r="A5" s="94" t="s">
        <v>68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  <c r="BO5" s="16"/>
    </row>
    <row r="6" spans="1:67" ht="26.25" customHeight="1">
      <c r="A6" s="94" t="s">
        <v>82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4"/>
      <c r="BJ6" s="16"/>
      <c r="BO6" s="16"/>
    </row>
    <row r="7" spans="1:67" s="16" customFormat="1" ht="20.25">
      <c r="A7" s="105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101" t="s">
        <v>194</v>
      </c>
      <c r="Q7" s="43" t="s">
        <v>56</v>
      </c>
      <c r="R7" s="43" t="s">
        <v>73</v>
      </c>
      <c r="S7" s="43" t="s">
        <v>57</v>
      </c>
      <c r="T7" s="106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198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277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202</v>
      </c>
      <c r="B13" t="s">
        <v>202</v>
      </c>
      <c r="C13" s="14"/>
      <c r="D13" s="14"/>
      <c r="E13" s="14"/>
      <c r="F13" t="s">
        <v>202</v>
      </c>
      <c r="G13" t="s">
        <v>202</v>
      </c>
      <c r="J13" s="65">
        <v>0</v>
      </c>
      <c r="K13" t="s">
        <v>202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244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202</v>
      </c>
      <c r="B15" t="s">
        <v>202</v>
      </c>
      <c r="C15" s="14"/>
      <c r="D15" s="14"/>
      <c r="E15" s="14"/>
      <c r="F15" t="s">
        <v>202</v>
      </c>
      <c r="G15" t="s">
        <v>202</v>
      </c>
      <c r="J15" s="65">
        <v>0</v>
      </c>
      <c r="K15" t="s">
        <v>202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278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202</v>
      </c>
      <c r="B17" t="s">
        <v>202</v>
      </c>
      <c r="C17" s="14"/>
      <c r="D17" s="14"/>
      <c r="E17" s="14"/>
      <c r="F17" t="s">
        <v>202</v>
      </c>
      <c r="G17" t="s">
        <v>202</v>
      </c>
      <c r="J17" s="65">
        <v>0</v>
      </c>
      <c r="K17" t="s">
        <v>202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220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279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202</v>
      </c>
      <c r="B20" t="s">
        <v>202</v>
      </c>
      <c r="C20" s="14"/>
      <c r="D20" s="14"/>
      <c r="E20" s="14"/>
      <c r="F20" t="s">
        <v>202</v>
      </c>
      <c r="G20" t="s">
        <v>202</v>
      </c>
      <c r="J20" s="65">
        <v>0</v>
      </c>
      <c r="K20" t="s">
        <v>202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280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202</v>
      </c>
      <c r="B22" t="s">
        <v>202</v>
      </c>
      <c r="C22" s="14"/>
      <c r="D22" s="14"/>
      <c r="E22" s="14"/>
      <c r="F22" t="s">
        <v>202</v>
      </c>
      <c r="G22" t="s">
        <v>202</v>
      </c>
      <c r="J22" s="65">
        <v>0</v>
      </c>
      <c r="K22" t="s">
        <v>202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93" t="s">
        <v>222</v>
      </c>
      <c r="B23" s="14"/>
      <c r="C23" s="14"/>
      <c r="D23" s="14"/>
      <c r="E23" s="14"/>
      <c r="F23" s="14"/>
    </row>
    <row r="24" spans="1:20">
      <c r="A24" s="93" t="s">
        <v>273</v>
      </c>
      <c r="B24" s="14"/>
      <c r="C24" s="14"/>
      <c r="D24" s="14"/>
      <c r="E24" s="14"/>
      <c r="F24" s="14"/>
    </row>
    <row r="25" spans="1:20">
      <c r="A25" s="93" t="s">
        <v>274</v>
      </c>
      <c r="B25" s="14"/>
      <c r="C25" s="14"/>
      <c r="D25" s="14"/>
      <c r="E25" s="14"/>
      <c r="F25" s="14"/>
    </row>
    <row r="26" spans="1:20">
      <c r="A26" s="93" t="s">
        <v>275</v>
      </c>
      <c r="B26" s="14"/>
      <c r="C26" s="14"/>
      <c r="D26" s="14"/>
      <c r="E26" s="14"/>
      <c r="F26" s="14"/>
    </row>
    <row r="27" spans="1:20">
      <c r="A27" s="93" t="s">
        <v>276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2"/>
  <sheetViews>
    <sheetView rightToLeft="1" workbookViewId="0">
      <selection activeCell="U136" sqref="U1:XFD1048576"/>
    </sheetView>
  </sheetViews>
  <sheetFormatPr defaultColWidth="0" defaultRowHeight="18" zeroHeight="1"/>
  <cols>
    <col min="1" max="1" width="38.42578125" style="79" customWidth="1"/>
    <col min="2" max="2" width="12.42578125" style="79" customWidth="1"/>
    <col min="3" max="3" width="12.7109375" style="79" customWidth="1"/>
    <col min="4" max="4" width="11.85546875" style="79" customWidth="1"/>
    <col min="5" max="5" width="13.85546875" style="79" customWidth="1"/>
    <col min="6" max="6" width="11.85546875" style="75" customWidth="1"/>
    <col min="7" max="7" width="10.7109375" style="75" customWidth="1"/>
    <col min="8" max="8" width="11.140625" style="75" customWidth="1"/>
    <col min="9" max="9" width="15.140625" style="75" customWidth="1"/>
    <col min="10" max="10" width="10.7109375" style="75" customWidth="1"/>
    <col min="11" max="11" width="11.5703125" style="75" customWidth="1"/>
    <col min="12" max="12" width="13.85546875" style="75" customWidth="1"/>
    <col min="13" max="13" width="15.5703125" style="75" customWidth="1"/>
    <col min="14" max="14" width="14.7109375" style="75" customWidth="1"/>
    <col min="15" max="15" width="11.7109375" style="75" customWidth="1"/>
    <col min="16" max="16" width="31.140625" style="75" customWidth="1"/>
    <col min="17" max="17" width="14.7109375" style="75" customWidth="1"/>
    <col min="18" max="18" width="22.7109375" style="75" customWidth="1"/>
    <col min="19" max="19" width="26.85546875" style="75" customWidth="1"/>
    <col min="20" max="20" width="25.42578125" style="75" customWidth="1"/>
    <col min="21" max="21" width="7.5703125" style="75" hidden="1"/>
    <col min="22" max="22" width="6.7109375" style="75" hidden="1"/>
    <col min="23" max="23" width="7.7109375" style="75" hidden="1"/>
    <col min="24" max="24" width="7.140625" style="75" hidden="1"/>
    <col min="25" max="25" width="6" style="75" hidden="1"/>
    <col min="26" max="26" width="7.85546875" style="75" hidden="1"/>
    <col min="27" max="27" width="8.140625" style="75" hidden="1"/>
    <col min="28" max="28" width="6.28515625" style="75" hidden="1"/>
    <col min="29" max="29" width="8" style="75" hidden="1"/>
    <col min="30" max="30" width="8.7109375" style="75" hidden="1"/>
    <col min="31" max="31" width="10" style="75" hidden="1"/>
    <col min="32" max="32" width="9.5703125" style="75" hidden="1"/>
    <col min="33" max="33" width="6.140625" style="75" hidden="1"/>
    <col min="34" max="35" width="5.7109375" style="75" hidden="1"/>
    <col min="36" max="36" width="6.85546875" style="75" hidden="1"/>
    <col min="37" max="37" width="6.42578125" style="75" hidden="1"/>
    <col min="38" max="38" width="6.7109375" style="75" hidden="1"/>
    <col min="39" max="39" width="7.28515625" style="75" hidden="1"/>
    <col min="40" max="51" width="5.7109375" style="75" hidden="1"/>
    <col min="52" max="52" width="9.140625" style="75" hidden="1"/>
    <col min="53" max="66" width="0" style="75" hidden="1"/>
    <col min="67" max="16384" width="9.140625" style="75" hidden="1"/>
  </cols>
  <sheetData>
    <row r="1" spans="1:65" s="14" customFormat="1">
      <c r="A1" s="2" t="s">
        <v>0</v>
      </c>
      <c r="B1" t="s">
        <v>195</v>
      </c>
      <c r="C1" s="13"/>
      <c r="D1" s="13"/>
      <c r="E1" s="13"/>
    </row>
    <row r="2" spans="1:65" s="14" customFormat="1">
      <c r="A2" s="2" t="s">
        <v>1</v>
      </c>
      <c r="B2" s="13"/>
      <c r="C2" s="13"/>
      <c r="D2" s="13"/>
      <c r="E2" s="13"/>
    </row>
    <row r="3" spans="1:65" s="14" customFormat="1">
      <c r="A3" s="2" t="s">
        <v>2</v>
      </c>
      <c r="B3" t="s">
        <v>196</v>
      </c>
      <c r="C3" s="13"/>
      <c r="D3" s="13"/>
      <c r="E3" s="13"/>
    </row>
    <row r="4" spans="1:65" s="14" customFormat="1">
      <c r="A4" s="2" t="s">
        <v>3</v>
      </c>
      <c r="B4" s="13"/>
      <c r="C4" s="13"/>
      <c r="D4" s="13"/>
      <c r="E4" s="13"/>
    </row>
    <row r="5" spans="1:65" s="14" customFormat="1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</row>
    <row r="6" spans="1:65" s="14" customFormat="1" ht="26.25" customHeight="1">
      <c r="A6" s="108" t="s">
        <v>89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10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101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63">
        <v>3.12</v>
      </c>
      <c r="K10" s="7"/>
      <c r="L10" s="7"/>
      <c r="M10" s="64">
        <v>1.9099999999999999E-2</v>
      </c>
      <c r="N10" s="63">
        <f>N11+N146</f>
        <v>121367229.22999999</v>
      </c>
      <c r="O10" s="28"/>
      <c r="P10" s="63">
        <v>2131.7051099999999</v>
      </c>
      <c r="Q10" s="63">
        <v>138017.36435785258</v>
      </c>
      <c r="R10" s="7"/>
      <c r="S10" s="64">
        <v>1</v>
      </c>
      <c r="T10" s="64">
        <v>0.27629999999999999</v>
      </c>
      <c r="U10" s="30"/>
      <c r="BH10" s="14"/>
      <c r="BI10" s="16"/>
      <c r="BJ10" s="14"/>
      <c r="BM10" s="14"/>
    </row>
    <row r="11" spans="1:65">
      <c r="A11" s="76" t="s">
        <v>198</v>
      </c>
      <c r="B11" s="75"/>
      <c r="C11" s="75"/>
      <c r="D11" s="75"/>
      <c r="E11" s="75"/>
      <c r="J11" s="77">
        <v>2.92</v>
      </c>
      <c r="M11" s="78">
        <v>1.95E-2</v>
      </c>
      <c r="N11" s="77">
        <v>118420229.22999999</v>
      </c>
      <c r="P11" s="77">
        <v>2131.7051099999999</v>
      </c>
      <c r="Q11" s="77">
        <v>127231.31273189239</v>
      </c>
      <c r="S11" s="78">
        <v>0.92190000000000005</v>
      </c>
      <c r="T11" s="78">
        <v>0.25469999999999998</v>
      </c>
    </row>
    <row r="12" spans="1:65">
      <c r="A12" s="76" t="s">
        <v>277</v>
      </c>
      <c r="B12" s="75"/>
      <c r="C12" s="75"/>
      <c r="D12" s="75"/>
      <c r="E12" s="75"/>
      <c r="J12" s="77">
        <v>2.82</v>
      </c>
      <c r="M12" s="78">
        <v>1.72E-2</v>
      </c>
      <c r="N12" s="77">
        <v>49443315.049999997</v>
      </c>
      <c r="P12" s="77">
        <v>1972.1362099999999</v>
      </c>
      <c r="Q12" s="77">
        <v>55299.969392122992</v>
      </c>
      <c r="S12" s="78">
        <v>0.4007</v>
      </c>
      <c r="T12" s="78">
        <v>0.11070000000000001</v>
      </c>
    </row>
    <row r="13" spans="1:65">
      <c r="A13" s="71" t="s">
        <v>281</v>
      </c>
      <c r="B13" s="72">
        <v>1167048</v>
      </c>
      <c r="C13" s="71" t="s">
        <v>102</v>
      </c>
      <c r="D13" s="71" t="s">
        <v>125</v>
      </c>
      <c r="E13" s="71" t="s">
        <v>282</v>
      </c>
      <c r="F13" s="71" t="s">
        <v>283</v>
      </c>
      <c r="G13" s="71" t="s">
        <v>912</v>
      </c>
      <c r="H13" s="71" t="s">
        <v>206</v>
      </c>
      <c r="I13" s="71" t="s">
        <v>284</v>
      </c>
      <c r="J13" s="73">
        <v>2.97</v>
      </c>
      <c r="K13" s="71" t="s">
        <v>104</v>
      </c>
      <c r="L13" s="74">
        <v>5.0000000000000001E-3</v>
      </c>
      <c r="M13" s="74">
        <v>3.8E-3</v>
      </c>
      <c r="N13" s="73">
        <v>2588000</v>
      </c>
      <c r="O13" s="73">
        <v>100.35</v>
      </c>
      <c r="P13" s="73">
        <v>0</v>
      </c>
      <c r="Q13" s="73">
        <v>2597.058</v>
      </c>
      <c r="R13" s="74">
        <v>7.6E-3</v>
      </c>
      <c r="S13" s="74">
        <v>1.8800000000000001E-2</v>
      </c>
      <c r="T13" s="74">
        <v>5.1999999999999998E-3</v>
      </c>
    </row>
    <row r="14" spans="1:65">
      <c r="A14" s="71" t="s">
        <v>285</v>
      </c>
      <c r="B14" s="72">
        <v>1119825</v>
      </c>
      <c r="C14" s="71" t="s">
        <v>102</v>
      </c>
      <c r="D14" s="71" t="s">
        <v>125</v>
      </c>
      <c r="E14" s="71" t="s">
        <v>286</v>
      </c>
      <c r="F14" s="71" t="s">
        <v>283</v>
      </c>
      <c r="G14" s="71" t="s">
        <v>912</v>
      </c>
      <c r="H14" s="71" t="s">
        <v>206</v>
      </c>
      <c r="I14" s="71" t="s">
        <v>243</v>
      </c>
      <c r="J14" s="73">
        <v>1.53</v>
      </c>
      <c r="K14" s="71" t="s">
        <v>104</v>
      </c>
      <c r="L14" s="74">
        <v>3.5499999999999997E-2</v>
      </c>
      <c r="M14" s="74">
        <v>1.34E-2</v>
      </c>
      <c r="N14" s="73">
        <v>193222</v>
      </c>
      <c r="O14" s="73">
        <v>115</v>
      </c>
      <c r="P14" s="73">
        <v>0</v>
      </c>
      <c r="Q14" s="73">
        <v>222.20529999999999</v>
      </c>
      <c r="R14" s="74">
        <v>6.9999999999999999E-4</v>
      </c>
      <c r="S14" s="74">
        <v>1.6000000000000001E-3</v>
      </c>
      <c r="T14" s="74">
        <v>4.0000000000000002E-4</v>
      </c>
    </row>
    <row r="15" spans="1:65">
      <c r="A15" s="71" t="s">
        <v>287</v>
      </c>
      <c r="B15" s="72">
        <v>6040505</v>
      </c>
      <c r="C15" s="71" t="s">
        <v>102</v>
      </c>
      <c r="D15" s="71" t="s">
        <v>125</v>
      </c>
      <c r="E15" s="71" t="s">
        <v>288</v>
      </c>
      <c r="F15" s="71" t="s">
        <v>283</v>
      </c>
      <c r="G15" s="71" t="s">
        <v>912</v>
      </c>
      <c r="H15" s="71" t="s">
        <v>152</v>
      </c>
      <c r="I15" s="71" t="s">
        <v>289</v>
      </c>
      <c r="J15" s="73">
        <v>3.15</v>
      </c>
      <c r="K15" s="71" t="s">
        <v>104</v>
      </c>
      <c r="L15" s="74">
        <v>0.01</v>
      </c>
      <c r="M15" s="74">
        <v>3.5999999999999999E-3</v>
      </c>
      <c r="N15" s="73">
        <v>3200000</v>
      </c>
      <c r="O15" s="73">
        <v>101.79</v>
      </c>
      <c r="P15" s="73">
        <v>0</v>
      </c>
      <c r="Q15" s="73">
        <v>3257.28</v>
      </c>
      <c r="R15" s="74">
        <v>1.4E-3</v>
      </c>
      <c r="S15" s="74">
        <v>2.3599999999999999E-2</v>
      </c>
      <c r="T15" s="74">
        <v>6.4999999999999997E-3</v>
      </c>
    </row>
    <row r="16" spans="1:65">
      <c r="A16" s="71" t="s">
        <v>290</v>
      </c>
      <c r="B16" s="72">
        <v>2310225</v>
      </c>
      <c r="C16" s="71" t="s">
        <v>102</v>
      </c>
      <c r="D16" s="71" t="s">
        <v>125</v>
      </c>
      <c r="E16" s="71" t="s">
        <v>291</v>
      </c>
      <c r="F16" s="71" t="s">
        <v>283</v>
      </c>
      <c r="G16" s="71" t="s">
        <v>912</v>
      </c>
      <c r="H16" s="71" t="s">
        <v>206</v>
      </c>
      <c r="I16" s="71" t="s">
        <v>228</v>
      </c>
      <c r="J16" s="73">
        <v>6.93</v>
      </c>
      <c r="K16" s="71" t="s">
        <v>104</v>
      </c>
      <c r="L16" s="74">
        <v>1.2200000000000001E-2</v>
      </c>
      <c r="M16" s="74">
        <v>3.5000000000000001E-3</v>
      </c>
      <c r="N16" s="73">
        <v>2500000</v>
      </c>
      <c r="O16" s="73">
        <v>108.12</v>
      </c>
      <c r="P16" s="73">
        <v>0</v>
      </c>
      <c r="Q16" s="73">
        <v>2703</v>
      </c>
      <c r="R16" s="74">
        <v>3.0999999999999999E-3</v>
      </c>
      <c r="S16" s="74">
        <v>1.9599999999999999E-2</v>
      </c>
      <c r="T16" s="74">
        <v>5.4000000000000003E-3</v>
      </c>
    </row>
    <row r="17" spans="1:20">
      <c r="A17" s="71" t="s">
        <v>292</v>
      </c>
      <c r="B17" s="72">
        <v>2310142</v>
      </c>
      <c r="C17" s="71" t="s">
        <v>102</v>
      </c>
      <c r="D17" s="71" t="s">
        <v>125</v>
      </c>
      <c r="E17" s="71" t="s">
        <v>291</v>
      </c>
      <c r="F17" s="71" t="s">
        <v>283</v>
      </c>
      <c r="G17" s="71" t="s">
        <v>912</v>
      </c>
      <c r="H17" s="71" t="s">
        <v>206</v>
      </c>
      <c r="I17" s="71" t="s">
        <v>293</v>
      </c>
      <c r="J17" s="73">
        <v>0.7</v>
      </c>
      <c r="K17" s="71" t="s">
        <v>104</v>
      </c>
      <c r="L17" s="74">
        <v>4.1000000000000003E-3</v>
      </c>
      <c r="M17" s="74">
        <v>2.3E-3</v>
      </c>
      <c r="N17" s="73">
        <v>352197</v>
      </c>
      <c r="O17" s="73">
        <v>100.05</v>
      </c>
      <c r="P17" s="73">
        <v>0</v>
      </c>
      <c r="Q17" s="73">
        <v>352.37309850000003</v>
      </c>
      <c r="R17" s="74">
        <v>4.0000000000000002E-4</v>
      </c>
      <c r="S17" s="74">
        <v>2.5999999999999999E-3</v>
      </c>
      <c r="T17" s="74">
        <v>6.9999999999999999E-4</v>
      </c>
    </row>
    <row r="18" spans="1:20">
      <c r="A18" s="71" t="s">
        <v>294</v>
      </c>
      <c r="B18" s="72">
        <v>2310191</v>
      </c>
      <c r="C18" s="71" t="s">
        <v>102</v>
      </c>
      <c r="D18" s="71" t="s">
        <v>125</v>
      </c>
      <c r="E18" s="71" t="s">
        <v>291</v>
      </c>
      <c r="F18" s="71" t="s">
        <v>283</v>
      </c>
      <c r="G18" s="71" t="s">
        <v>912</v>
      </c>
      <c r="H18" s="71" t="s">
        <v>206</v>
      </c>
      <c r="I18" s="71" t="s">
        <v>295</v>
      </c>
      <c r="J18" s="73">
        <v>1.05</v>
      </c>
      <c r="K18" s="71" t="s">
        <v>104</v>
      </c>
      <c r="L18" s="74">
        <v>0.04</v>
      </c>
      <c r="M18" s="74">
        <v>1.04E-2</v>
      </c>
      <c r="N18" s="73">
        <v>285057</v>
      </c>
      <c r="O18" s="73">
        <v>108.35</v>
      </c>
      <c r="P18" s="73">
        <v>0</v>
      </c>
      <c r="Q18" s="73">
        <v>308.85925950000001</v>
      </c>
      <c r="R18" s="74">
        <v>1E-4</v>
      </c>
      <c r="S18" s="74">
        <v>2.2000000000000001E-3</v>
      </c>
      <c r="T18" s="74">
        <v>5.9999999999999995E-4</v>
      </c>
    </row>
    <row r="19" spans="1:20">
      <c r="A19" s="71" t="s">
        <v>296</v>
      </c>
      <c r="B19" s="72">
        <v>2310209</v>
      </c>
      <c r="C19" s="71" t="s">
        <v>102</v>
      </c>
      <c r="D19" s="71" t="s">
        <v>125</v>
      </c>
      <c r="E19" s="71" t="s">
        <v>291</v>
      </c>
      <c r="F19" s="71" t="s">
        <v>283</v>
      </c>
      <c r="G19" s="71" t="s">
        <v>912</v>
      </c>
      <c r="H19" s="71" t="s">
        <v>206</v>
      </c>
      <c r="I19" s="71" t="s">
        <v>297</v>
      </c>
      <c r="J19" s="73">
        <v>2.21</v>
      </c>
      <c r="K19" s="71" t="s">
        <v>104</v>
      </c>
      <c r="L19" s="74">
        <v>9.9000000000000008E-3</v>
      </c>
      <c r="M19" s="74">
        <v>7.7000000000000002E-3</v>
      </c>
      <c r="N19" s="73">
        <v>1225322</v>
      </c>
      <c r="O19" s="73">
        <v>102.05</v>
      </c>
      <c r="P19" s="73">
        <v>0</v>
      </c>
      <c r="Q19" s="73">
        <v>1250.4411009999999</v>
      </c>
      <c r="R19" s="74">
        <v>4.0000000000000002E-4</v>
      </c>
      <c r="S19" s="74">
        <v>9.1000000000000004E-3</v>
      </c>
      <c r="T19" s="74">
        <v>2.5000000000000001E-3</v>
      </c>
    </row>
    <row r="20" spans="1:20">
      <c r="A20" s="71" t="s">
        <v>298</v>
      </c>
      <c r="B20" s="72">
        <v>1940576</v>
      </c>
      <c r="C20" s="71" t="s">
        <v>102</v>
      </c>
      <c r="D20" s="71" t="s">
        <v>125</v>
      </c>
      <c r="E20" s="71" t="s">
        <v>299</v>
      </c>
      <c r="F20" s="71" t="s">
        <v>283</v>
      </c>
      <c r="G20" s="71" t="s">
        <v>912</v>
      </c>
      <c r="H20" s="71" t="s">
        <v>206</v>
      </c>
      <c r="I20" s="71" t="s">
        <v>300</v>
      </c>
      <c r="J20" s="73">
        <v>1.73</v>
      </c>
      <c r="K20" s="71" t="s">
        <v>104</v>
      </c>
      <c r="L20" s="74">
        <v>7.0000000000000001E-3</v>
      </c>
      <c r="M20" s="74">
        <v>8.0999999999999996E-3</v>
      </c>
      <c r="N20" s="73">
        <v>200000.43</v>
      </c>
      <c r="O20" s="73">
        <v>101.5</v>
      </c>
      <c r="P20" s="73">
        <v>0</v>
      </c>
      <c r="Q20" s="73">
        <v>203.00043645</v>
      </c>
      <c r="R20" s="74">
        <v>1E-4</v>
      </c>
      <c r="S20" s="74">
        <v>1.5E-3</v>
      </c>
      <c r="T20" s="74">
        <v>4.0000000000000002E-4</v>
      </c>
    </row>
    <row r="21" spans="1:20">
      <c r="A21" s="71" t="s">
        <v>301</v>
      </c>
      <c r="B21" s="72">
        <v>1940535</v>
      </c>
      <c r="C21" s="71" t="s">
        <v>102</v>
      </c>
      <c r="D21" s="71" t="s">
        <v>125</v>
      </c>
      <c r="E21" s="71" t="s">
        <v>299</v>
      </c>
      <c r="F21" s="71" t="s">
        <v>283</v>
      </c>
      <c r="G21" s="71" t="s">
        <v>912</v>
      </c>
      <c r="H21" s="71" t="s">
        <v>206</v>
      </c>
      <c r="I21" s="71" t="s">
        <v>302</v>
      </c>
      <c r="J21" s="73">
        <v>2</v>
      </c>
      <c r="K21" s="71" t="s">
        <v>104</v>
      </c>
      <c r="L21" s="74">
        <v>0.05</v>
      </c>
      <c r="M21" s="74">
        <v>8.0000000000000002E-3</v>
      </c>
      <c r="N21" s="73">
        <v>2930000</v>
      </c>
      <c r="O21" s="73">
        <v>114.21</v>
      </c>
      <c r="P21" s="73">
        <v>0</v>
      </c>
      <c r="Q21" s="73">
        <v>3346.3530000000001</v>
      </c>
      <c r="R21" s="74">
        <v>8.9999999999999998E-4</v>
      </c>
      <c r="S21" s="74">
        <v>2.4199999999999999E-2</v>
      </c>
      <c r="T21" s="74">
        <v>6.7000000000000002E-3</v>
      </c>
    </row>
    <row r="22" spans="1:20">
      <c r="A22" s="71" t="s">
        <v>303</v>
      </c>
      <c r="B22" s="72">
        <v>1940659</v>
      </c>
      <c r="C22" s="71" t="s">
        <v>102</v>
      </c>
      <c r="D22" s="71" t="s">
        <v>125</v>
      </c>
      <c r="E22" s="71" t="s">
        <v>299</v>
      </c>
      <c r="F22" s="71" t="s">
        <v>283</v>
      </c>
      <c r="G22" s="71" t="s">
        <v>912</v>
      </c>
      <c r="H22" s="71" t="s">
        <v>206</v>
      </c>
      <c r="I22" s="71" t="s">
        <v>304</v>
      </c>
      <c r="J22" s="73">
        <v>5.23</v>
      </c>
      <c r="K22" s="71" t="s">
        <v>104</v>
      </c>
      <c r="L22" s="74">
        <v>1.7500000000000002E-2</v>
      </c>
      <c r="M22" s="74">
        <v>4.5999999999999999E-3</v>
      </c>
      <c r="N22" s="73">
        <v>2000000</v>
      </c>
      <c r="O22" s="73">
        <v>107.89</v>
      </c>
      <c r="P22" s="73">
        <v>0</v>
      </c>
      <c r="Q22" s="73">
        <v>2157.8000000000002</v>
      </c>
      <c r="R22" s="74">
        <v>5.0000000000000001E-4</v>
      </c>
      <c r="S22" s="74">
        <v>1.5599999999999999E-2</v>
      </c>
      <c r="T22" s="74">
        <v>4.3E-3</v>
      </c>
    </row>
    <row r="23" spans="1:20">
      <c r="A23" s="71" t="s">
        <v>305</v>
      </c>
      <c r="B23" s="72">
        <v>6910129</v>
      </c>
      <c r="C23" s="71" t="s">
        <v>102</v>
      </c>
      <c r="D23" s="71" t="s">
        <v>125</v>
      </c>
      <c r="E23" s="71" t="s">
        <v>306</v>
      </c>
      <c r="F23" s="71" t="s">
        <v>283</v>
      </c>
      <c r="G23" s="71" t="s">
        <v>913</v>
      </c>
      <c r="H23" s="71" t="s">
        <v>206</v>
      </c>
      <c r="I23" s="71" t="s">
        <v>308</v>
      </c>
      <c r="J23" s="73">
        <v>1.42</v>
      </c>
      <c r="K23" s="71" t="s">
        <v>104</v>
      </c>
      <c r="L23" s="74">
        <v>3.85E-2</v>
      </c>
      <c r="M23" s="74">
        <v>1.0699999999999999E-2</v>
      </c>
      <c r="N23" s="73">
        <v>167643.32999999999</v>
      </c>
      <c r="O23" s="73">
        <v>112.31</v>
      </c>
      <c r="P23" s="73">
        <v>0</v>
      </c>
      <c r="Q23" s="73">
        <v>188.28022392299999</v>
      </c>
      <c r="R23" s="74">
        <v>8.0000000000000004E-4</v>
      </c>
      <c r="S23" s="74">
        <v>1.4E-3</v>
      </c>
      <c r="T23" s="74">
        <v>4.0000000000000002E-4</v>
      </c>
    </row>
    <row r="24" spans="1:20">
      <c r="A24" s="71" t="s">
        <v>309</v>
      </c>
      <c r="B24" s="72">
        <v>7480049</v>
      </c>
      <c r="C24" s="71" t="s">
        <v>102</v>
      </c>
      <c r="D24" s="71" t="s">
        <v>125</v>
      </c>
      <c r="E24" s="71" t="s">
        <v>310</v>
      </c>
      <c r="F24" s="71" t="s">
        <v>283</v>
      </c>
      <c r="G24" s="71" t="s">
        <v>913</v>
      </c>
      <c r="H24" s="71" t="s">
        <v>206</v>
      </c>
      <c r="I24" s="71" t="s">
        <v>311</v>
      </c>
      <c r="J24" s="73">
        <v>1.3</v>
      </c>
      <c r="K24" s="71" t="s">
        <v>104</v>
      </c>
      <c r="L24" s="74">
        <v>4.7500000000000001E-2</v>
      </c>
      <c r="M24" s="74">
        <v>1.0500000000000001E-2</v>
      </c>
      <c r="N24" s="73">
        <v>189614</v>
      </c>
      <c r="O24" s="73">
        <v>126.84</v>
      </c>
      <c r="P24" s="73">
        <v>0</v>
      </c>
      <c r="Q24" s="73">
        <v>240.50639760000001</v>
      </c>
      <c r="R24" s="74">
        <v>8.9999999999999998E-4</v>
      </c>
      <c r="S24" s="74">
        <v>1.6999999999999999E-3</v>
      </c>
      <c r="T24" s="74">
        <v>5.0000000000000001E-4</v>
      </c>
    </row>
    <row r="25" spans="1:20">
      <c r="A25" s="71" t="s">
        <v>312</v>
      </c>
      <c r="B25" s="72">
        <v>6040299</v>
      </c>
      <c r="C25" s="71" t="s">
        <v>102</v>
      </c>
      <c r="D25" s="71" t="s">
        <v>125</v>
      </c>
      <c r="E25" s="71" t="s">
        <v>288</v>
      </c>
      <c r="F25" s="71" t="s">
        <v>283</v>
      </c>
      <c r="G25" s="71" t="s">
        <v>913</v>
      </c>
      <c r="H25" s="71" t="s">
        <v>206</v>
      </c>
      <c r="I25" s="71" t="s">
        <v>313</v>
      </c>
      <c r="J25" s="73">
        <v>0.36</v>
      </c>
      <c r="K25" s="71" t="s">
        <v>104</v>
      </c>
      <c r="L25" s="74">
        <v>3.4000000000000002E-2</v>
      </c>
      <c r="M25" s="74">
        <v>1.54E-2</v>
      </c>
      <c r="N25" s="73">
        <v>260000</v>
      </c>
      <c r="O25" s="73">
        <v>106.08</v>
      </c>
      <c r="P25" s="73">
        <v>0</v>
      </c>
      <c r="Q25" s="73">
        <v>275.80799999999999</v>
      </c>
      <c r="R25" s="74">
        <v>2.9999999999999997E-4</v>
      </c>
      <c r="S25" s="74">
        <v>2E-3</v>
      </c>
      <c r="T25" s="74">
        <v>5.9999999999999995E-4</v>
      </c>
    </row>
    <row r="26" spans="1:20">
      <c r="A26" s="71" t="s">
        <v>314</v>
      </c>
      <c r="B26" s="72">
        <v>1156603</v>
      </c>
      <c r="C26" s="71" t="s">
        <v>102</v>
      </c>
      <c r="D26" s="71" t="s">
        <v>125</v>
      </c>
      <c r="E26" s="71" t="s">
        <v>315</v>
      </c>
      <c r="F26" s="71" t="s">
        <v>930</v>
      </c>
      <c r="G26" s="71" t="s">
        <v>913</v>
      </c>
      <c r="H26" s="71" t="s">
        <v>206</v>
      </c>
      <c r="I26" s="71" t="s">
        <v>316</v>
      </c>
      <c r="J26" s="73">
        <v>5.79</v>
      </c>
      <c r="K26" s="71" t="s">
        <v>104</v>
      </c>
      <c r="L26" s="74">
        <v>1.77E-2</v>
      </c>
      <c r="M26" s="74">
        <v>1.14E-2</v>
      </c>
      <c r="N26" s="73">
        <v>1080000</v>
      </c>
      <c r="O26" s="73">
        <v>103.6</v>
      </c>
      <c r="P26" s="73">
        <v>0</v>
      </c>
      <c r="Q26" s="73">
        <v>1118.8800000000001</v>
      </c>
      <c r="R26" s="74">
        <v>2.9999999999999997E-4</v>
      </c>
      <c r="S26" s="74">
        <v>8.0999999999999996E-3</v>
      </c>
      <c r="T26" s="74">
        <v>2.2000000000000001E-3</v>
      </c>
    </row>
    <row r="27" spans="1:20">
      <c r="A27" s="71" t="s">
        <v>317</v>
      </c>
      <c r="B27" s="72">
        <v>1134436</v>
      </c>
      <c r="C27" s="71" t="s">
        <v>102</v>
      </c>
      <c r="D27" s="71" t="s">
        <v>125</v>
      </c>
      <c r="E27" s="71" t="s">
        <v>315</v>
      </c>
      <c r="F27" s="71" t="s">
        <v>930</v>
      </c>
      <c r="G27" s="71" t="s">
        <v>913</v>
      </c>
      <c r="H27" s="71" t="s">
        <v>206</v>
      </c>
      <c r="I27" s="71" t="s">
        <v>284</v>
      </c>
      <c r="J27" s="73">
        <v>2.72</v>
      </c>
      <c r="K27" s="71" t="s">
        <v>104</v>
      </c>
      <c r="L27" s="74">
        <v>6.4999999999999997E-3</v>
      </c>
      <c r="M27" s="74">
        <v>1.04E-2</v>
      </c>
      <c r="N27" s="73">
        <v>3558333.33</v>
      </c>
      <c r="O27" s="73">
        <v>98.99</v>
      </c>
      <c r="P27" s="73">
        <v>0</v>
      </c>
      <c r="Q27" s="73">
        <v>3522.3941633670001</v>
      </c>
      <c r="R27" s="74">
        <v>4.7000000000000002E-3</v>
      </c>
      <c r="S27" s="74">
        <v>2.5499999999999998E-2</v>
      </c>
      <c r="T27" s="74">
        <v>7.1000000000000004E-3</v>
      </c>
    </row>
    <row r="28" spans="1:20">
      <c r="A28" s="71" t="s">
        <v>318</v>
      </c>
      <c r="B28" s="72">
        <v>1126630</v>
      </c>
      <c r="C28" s="71" t="s">
        <v>102</v>
      </c>
      <c r="D28" s="71" t="s">
        <v>125</v>
      </c>
      <c r="E28" s="71" t="s">
        <v>319</v>
      </c>
      <c r="F28" s="71" t="s">
        <v>930</v>
      </c>
      <c r="G28" s="71" t="s">
        <v>914</v>
      </c>
      <c r="H28" s="71" t="s">
        <v>206</v>
      </c>
      <c r="I28" s="71" t="s">
        <v>302</v>
      </c>
      <c r="J28" s="73">
        <v>0.95</v>
      </c>
      <c r="K28" s="71" t="s">
        <v>104</v>
      </c>
      <c r="L28" s="74">
        <v>4.8000000000000001E-2</v>
      </c>
      <c r="M28" s="74">
        <v>3.85E-2</v>
      </c>
      <c r="N28" s="73">
        <v>2035812.67</v>
      </c>
      <c r="O28" s="73">
        <v>107.68</v>
      </c>
      <c r="P28" s="73">
        <v>1186.51468</v>
      </c>
      <c r="Q28" s="73">
        <v>3378.677763056</v>
      </c>
      <c r="R28" s="74">
        <v>2.5000000000000001E-3</v>
      </c>
      <c r="S28" s="74">
        <v>2.4500000000000001E-2</v>
      </c>
      <c r="T28" s="74">
        <v>6.7999999999999996E-3</v>
      </c>
    </row>
    <row r="29" spans="1:20">
      <c r="A29" s="71" t="s">
        <v>320</v>
      </c>
      <c r="B29" s="72">
        <v>1117357</v>
      </c>
      <c r="C29" s="71" t="s">
        <v>102</v>
      </c>
      <c r="D29" s="71" t="s">
        <v>125</v>
      </c>
      <c r="E29" s="71" t="s">
        <v>319</v>
      </c>
      <c r="F29" s="71" t="s">
        <v>930</v>
      </c>
      <c r="G29" s="71" t="s">
        <v>914</v>
      </c>
      <c r="H29" s="71" t="s">
        <v>206</v>
      </c>
      <c r="I29" s="71" t="s">
        <v>321</v>
      </c>
      <c r="J29" s="73">
        <v>0.5</v>
      </c>
      <c r="K29" s="71" t="s">
        <v>104</v>
      </c>
      <c r="L29" s="74">
        <v>4.9000000000000002E-2</v>
      </c>
      <c r="M29" s="74">
        <v>1.1599999999999999E-2</v>
      </c>
      <c r="N29" s="73">
        <v>12782</v>
      </c>
      <c r="O29" s="73">
        <v>112.86</v>
      </c>
      <c r="P29" s="73">
        <v>0</v>
      </c>
      <c r="Q29" s="73">
        <v>14.425765200000001</v>
      </c>
      <c r="R29" s="74">
        <v>1E-4</v>
      </c>
      <c r="S29" s="74">
        <v>1E-4</v>
      </c>
      <c r="T29" s="74">
        <v>0</v>
      </c>
    </row>
    <row r="30" spans="1:20">
      <c r="A30" s="71" t="s">
        <v>322</v>
      </c>
      <c r="B30" s="72">
        <v>6040141</v>
      </c>
      <c r="C30" s="71" t="s">
        <v>102</v>
      </c>
      <c r="D30" s="71" t="s">
        <v>125</v>
      </c>
      <c r="E30" s="71" t="s">
        <v>288</v>
      </c>
      <c r="F30" s="71" t="s">
        <v>283</v>
      </c>
      <c r="G30" s="71" t="s">
        <v>914</v>
      </c>
      <c r="H30" s="71" t="s">
        <v>206</v>
      </c>
      <c r="I30" s="71" t="s">
        <v>323</v>
      </c>
      <c r="J30" s="73">
        <v>0.59</v>
      </c>
      <c r="K30" s="71" t="s">
        <v>104</v>
      </c>
      <c r="L30" s="74">
        <v>0.04</v>
      </c>
      <c r="M30" s="74">
        <v>2.5499999999999998E-2</v>
      </c>
      <c r="N30" s="73">
        <v>1433000</v>
      </c>
      <c r="O30" s="73">
        <v>109.8</v>
      </c>
      <c r="P30" s="73">
        <v>0</v>
      </c>
      <c r="Q30" s="73">
        <v>1573.434</v>
      </c>
      <c r="R30" s="74">
        <v>1.1000000000000001E-3</v>
      </c>
      <c r="S30" s="74">
        <v>1.14E-2</v>
      </c>
      <c r="T30" s="74">
        <v>3.2000000000000002E-3</v>
      </c>
    </row>
    <row r="31" spans="1:20">
      <c r="A31" s="71" t="s">
        <v>324</v>
      </c>
      <c r="B31" s="72">
        <v>7590128</v>
      </c>
      <c r="C31" s="71" t="s">
        <v>102</v>
      </c>
      <c r="D31" s="71" t="s">
        <v>125</v>
      </c>
      <c r="E31" s="71" t="s">
        <v>325</v>
      </c>
      <c r="F31" s="71" t="s">
        <v>930</v>
      </c>
      <c r="G31" s="71" t="s">
        <v>914</v>
      </c>
      <c r="H31" s="71" t="s">
        <v>206</v>
      </c>
      <c r="I31" s="71" t="s">
        <v>284</v>
      </c>
      <c r="J31" s="73">
        <v>3.06</v>
      </c>
      <c r="K31" s="71" t="s">
        <v>104</v>
      </c>
      <c r="L31" s="74">
        <v>4.7500000000000001E-2</v>
      </c>
      <c r="M31" s="74">
        <v>1.3299999999999999E-2</v>
      </c>
      <c r="N31" s="73">
        <v>1500000</v>
      </c>
      <c r="O31" s="73">
        <v>135.75</v>
      </c>
      <c r="P31" s="73">
        <v>0</v>
      </c>
      <c r="Q31" s="73">
        <v>2036.25</v>
      </c>
      <c r="R31" s="74">
        <v>8.0000000000000004E-4</v>
      </c>
      <c r="S31" s="74">
        <v>1.4800000000000001E-2</v>
      </c>
      <c r="T31" s="74">
        <v>4.1000000000000003E-3</v>
      </c>
    </row>
    <row r="32" spans="1:20">
      <c r="A32" s="71" t="s">
        <v>326</v>
      </c>
      <c r="B32" s="72">
        <v>6040257</v>
      </c>
      <c r="C32" s="71" t="s">
        <v>102</v>
      </c>
      <c r="D32" s="71" t="s">
        <v>125</v>
      </c>
      <c r="E32" s="71" t="s">
        <v>288</v>
      </c>
      <c r="F32" s="71" t="s">
        <v>283</v>
      </c>
      <c r="G32" s="71" t="s">
        <v>914</v>
      </c>
      <c r="H32" s="71" t="s">
        <v>206</v>
      </c>
      <c r="I32" s="71" t="s">
        <v>327</v>
      </c>
      <c r="J32" s="73">
        <v>0.11</v>
      </c>
      <c r="K32" s="71" t="s">
        <v>104</v>
      </c>
      <c r="L32" s="74">
        <v>0.05</v>
      </c>
      <c r="M32" s="74">
        <v>3.0300000000000001E-2</v>
      </c>
      <c r="N32" s="73">
        <v>1085000</v>
      </c>
      <c r="O32" s="73">
        <v>111.1</v>
      </c>
      <c r="P32" s="73">
        <v>0</v>
      </c>
      <c r="Q32" s="73">
        <v>1205.4349999999999</v>
      </c>
      <c r="R32" s="74">
        <v>1.1000000000000001E-3</v>
      </c>
      <c r="S32" s="74">
        <v>8.6999999999999994E-3</v>
      </c>
      <c r="T32" s="74">
        <v>2.3999999999999998E-3</v>
      </c>
    </row>
    <row r="33" spans="1:20">
      <c r="A33" s="71" t="s">
        <v>328</v>
      </c>
      <c r="B33" s="72">
        <v>32302320</v>
      </c>
      <c r="C33" s="71" t="s">
        <v>102</v>
      </c>
      <c r="D33" s="71" t="s">
        <v>125</v>
      </c>
      <c r="E33" s="71" t="s">
        <v>329</v>
      </c>
      <c r="F33" s="71" t="s">
        <v>930</v>
      </c>
      <c r="G33" s="71" t="s">
        <v>914</v>
      </c>
      <c r="H33" s="71" t="s">
        <v>206</v>
      </c>
      <c r="I33" s="71" t="s">
        <v>330</v>
      </c>
      <c r="J33" s="73">
        <v>5.17</v>
      </c>
      <c r="K33" s="71" t="s">
        <v>104</v>
      </c>
      <c r="L33" s="74">
        <v>2.1499999999999998E-2</v>
      </c>
      <c r="M33" s="74">
        <v>1.3899999999999999E-2</v>
      </c>
      <c r="N33" s="73">
        <v>989247.31</v>
      </c>
      <c r="O33" s="73">
        <v>104.4980217360409</v>
      </c>
      <c r="P33" s="73">
        <v>0</v>
      </c>
      <c r="Q33" s="73">
        <v>1033.7438690270001</v>
      </c>
      <c r="R33" s="74">
        <v>8.0000000000000004E-4</v>
      </c>
      <c r="S33" s="74">
        <v>7.4999999999999997E-3</v>
      </c>
      <c r="T33" s="74">
        <v>2.0999999999999999E-3</v>
      </c>
    </row>
    <row r="34" spans="1:20">
      <c r="A34" s="71" t="s">
        <v>331</v>
      </c>
      <c r="B34" s="72">
        <v>3230190</v>
      </c>
      <c r="C34" s="71" t="s">
        <v>102</v>
      </c>
      <c r="D34" s="71" t="s">
        <v>125</v>
      </c>
      <c r="E34" s="71" t="s">
        <v>329</v>
      </c>
      <c r="F34" s="71" t="s">
        <v>930</v>
      </c>
      <c r="G34" s="71" t="s">
        <v>914</v>
      </c>
      <c r="H34" s="71" t="s">
        <v>206</v>
      </c>
      <c r="I34" s="71" t="s">
        <v>228</v>
      </c>
      <c r="J34" s="73">
        <v>4.6100000000000003</v>
      </c>
      <c r="K34" s="71" t="s">
        <v>104</v>
      </c>
      <c r="L34" s="74">
        <v>1.7600000000000001E-2</v>
      </c>
      <c r="M34" s="74">
        <v>1.3299999999999999E-2</v>
      </c>
      <c r="N34" s="73">
        <v>100000</v>
      </c>
      <c r="O34" s="73">
        <v>103.5</v>
      </c>
      <c r="P34" s="73">
        <v>0</v>
      </c>
      <c r="Q34" s="73">
        <v>103.5</v>
      </c>
      <c r="R34" s="74">
        <v>1E-4</v>
      </c>
      <c r="S34" s="74">
        <v>6.9999999999999999E-4</v>
      </c>
      <c r="T34" s="74">
        <v>2.0000000000000001E-4</v>
      </c>
    </row>
    <row r="35" spans="1:20">
      <c r="A35" s="71" t="s">
        <v>332</v>
      </c>
      <c r="B35" s="72">
        <v>3230166</v>
      </c>
      <c r="C35" s="71" t="s">
        <v>102</v>
      </c>
      <c r="D35" s="71" t="s">
        <v>125</v>
      </c>
      <c r="E35" s="71" t="s">
        <v>329</v>
      </c>
      <c r="F35" s="71" t="s">
        <v>930</v>
      </c>
      <c r="G35" s="71" t="s">
        <v>914</v>
      </c>
      <c r="H35" s="71" t="s">
        <v>206</v>
      </c>
      <c r="I35" s="71" t="s">
        <v>333</v>
      </c>
      <c r="J35" s="73">
        <v>1.47</v>
      </c>
      <c r="K35" s="71" t="s">
        <v>104</v>
      </c>
      <c r="L35" s="74">
        <v>2.5499999999999998E-2</v>
      </c>
      <c r="M35" s="74">
        <v>1.8200000000000001E-2</v>
      </c>
      <c r="N35" s="73">
        <v>567060.28</v>
      </c>
      <c r="O35" s="73">
        <v>102.15</v>
      </c>
      <c r="P35" s="73">
        <v>14.057869999999999</v>
      </c>
      <c r="Q35" s="73">
        <v>593.30994601999998</v>
      </c>
      <c r="R35" s="74">
        <v>5.0000000000000001E-4</v>
      </c>
      <c r="S35" s="74">
        <v>4.3E-3</v>
      </c>
      <c r="T35" s="74">
        <v>1.1999999999999999E-3</v>
      </c>
    </row>
    <row r="36" spans="1:20">
      <c r="A36" s="71" t="s">
        <v>334</v>
      </c>
      <c r="B36" s="72">
        <v>1940444</v>
      </c>
      <c r="C36" s="71" t="s">
        <v>102</v>
      </c>
      <c r="D36" s="71" t="s">
        <v>125</v>
      </c>
      <c r="E36" s="71" t="s">
        <v>299</v>
      </c>
      <c r="F36" s="71" t="s">
        <v>283</v>
      </c>
      <c r="G36" s="71" t="s">
        <v>914</v>
      </c>
      <c r="H36" s="71" t="s">
        <v>206</v>
      </c>
      <c r="I36" s="71" t="s">
        <v>335</v>
      </c>
      <c r="J36" s="73">
        <v>0.99</v>
      </c>
      <c r="K36" s="71" t="s">
        <v>104</v>
      </c>
      <c r="L36" s="74">
        <v>3.9300000000000002E-2</v>
      </c>
      <c r="M36" s="74">
        <v>0.15809999999999999</v>
      </c>
      <c r="N36" s="73">
        <v>613242</v>
      </c>
      <c r="O36" s="73">
        <v>113.55</v>
      </c>
      <c r="P36" s="73">
        <v>368.57664</v>
      </c>
      <c r="Q36" s="73">
        <v>1064.9129310000001</v>
      </c>
      <c r="R36" s="74">
        <v>5.9999999999999995E-4</v>
      </c>
      <c r="S36" s="74">
        <v>7.7000000000000002E-3</v>
      </c>
      <c r="T36" s="74">
        <v>2.0999999999999999E-3</v>
      </c>
    </row>
    <row r="37" spans="1:20">
      <c r="A37" s="71" t="s">
        <v>336</v>
      </c>
      <c r="B37" s="72">
        <v>1138544</v>
      </c>
      <c r="C37" s="71" t="s">
        <v>102</v>
      </c>
      <c r="D37" s="71" t="s">
        <v>125</v>
      </c>
      <c r="E37" s="71" t="s">
        <v>337</v>
      </c>
      <c r="F37" s="71" t="s">
        <v>930</v>
      </c>
      <c r="G37" s="71" t="s">
        <v>914</v>
      </c>
      <c r="H37" s="71" t="s">
        <v>206</v>
      </c>
      <c r="I37" s="71" t="s">
        <v>338</v>
      </c>
      <c r="J37" s="73">
        <v>6.81</v>
      </c>
      <c r="K37" s="71" t="s">
        <v>104</v>
      </c>
      <c r="L37" s="74">
        <v>3.5000000000000003E-2</v>
      </c>
      <c r="M37" s="74">
        <v>1.3100000000000001E-2</v>
      </c>
      <c r="N37" s="73">
        <v>1000000</v>
      </c>
      <c r="O37" s="73">
        <v>118.6</v>
      </c>
      <c r="P37" s="73">
        <v>0</v>
      </c>
      <c r="Q37" s="73">
        <v>1186</v>
      </c>
      <c r="R37" s="74">
        <v>1.2999999999999999E-3</v>
      </c>
      <c r="S37" s="74">
        <v>8.6E-3</v>
      </c>
      <c r="T37" s="74">
        <v>2.3999999999999998E-3</v>
      </c>
    </row>
    <row r="38" spans="1:20">
      <c r="A38" s="71" t="s">
        <v>339</v>
      </c>
      <c r="B38" s="72">
        <v>1129899</v>
      </c>
      <c r="C38" s="71" t="s">
        <v>102</v>
      </c>
      <c r="D38" s="71" t="s">
        <v>125</v>
      </c>
      <c r="E38" s="71" t="s">
        <v>337</v>
      </c>
      <c r="F38" s="71" t="s">
        <v>930</v>
      </c>
      <c r="G38" s="71" t="s">
        <v>914</v>
      </c>
      <c r="H38" s="71" t="s">
        <v>206</v>
      </c>
      <c r="I38" s="71" t="s">
        <v>340</v>
      </c>
      <c r="J38" s="73">
        <v>2.62</v>
      </c>
      <c r="K38" s="71" t="s">
        <v>104</v>
      </c>
      <c r="L38" s="74">
        <v>0.04</v>
      </c>
      <c r="M38" s="74">
        <v>9.1000000000000004E-3</v>
      </c>
      <c r="N38" s="73">
        <v>2017000.06</v>
      </c>
      <c r="O38" s="73">
        <v>109.1</v>
      </c>
      <c r="P38" s="73">
        <v>0</v>
      </c>
      <c r="Q38" s="73">
        <v>2200.5470654599999</v>
      </c>
      <c r="R38" s="74">
        <v>6.4000000000000003E-3</v>
      </c>
      <c r="S38" s="74">
        <v>1.5900000000000001E-2</v>
      </c>
      <c r="T38" s="74">
        <v>4.4000000000000003E-3</v>
      </c>
    </row>
    <row r="39" spans="1:20">
      <c r="A39" s="71" t="s">
        <v>341</v>
      </c>
      <c r="B39" s="72">
        <v>1139492</v>
      </c>
      <c r="C39" s="71" t="s">
        <v>102</v>
      </c>
      <c r="D39" s="71" t="s">
        <v>125</v>
      </c>
      <c r="E39" s="71" t="s">
        <v>342</v>
      </c>
      <c r="F39" s="71" t="s">
        <v>283</v>
      </c>
      <c r="G39" s="71" t="s">
        <v>915</v>
      </c>
      <c r="H39" s="71" t="s">
        <v>152</v>
      </c>
      <c r="I39" s="71" t="s">
        <v>343</v>
      </c>
      <c r="J39" s="73">
        <v>2.64</v>
      </c>
      <c r="K39" s="71" t="s">
        <v>104</v>
      </c>
      <c r="L39" s="74">
        <v>9.4999999999999998E-3</v>
      </c>
      <c r="M39" s="74">
        <v>5.4000000000000003E-3</v>
      </c>
      <c r="N39" s="73">
        <v>125000</v>
      </c>
      <c r="O39" s="73">
        <v>102.09</v>
      </c>
      <c r="P39" s="73">
        <v>0</v>
      </c>
      <c r="Q39" s="73">
        <v>127.6125</v>
      </c>
      <c r="R39" s="74">
        <v>2.0000000000000001E-4</v>
      </c>
      <c r="S39" s="74">
        <v>8.9999999999999998E-4</v>
      </c>
      <c r="T39" s="74">
        <v>2.9999999999999997E-4</v>
      </c>
    </row>
    <row r="40" spans="1:20">
      <c r="A40" s="71" t="s">
        <v>344</v>
      </c>
      <c r="B40" s="72">
        <v>1154764</v>
      </c>
      <c r="C40" s="71" t="s">
        <v>102</v>
      </c>
      <c r="D40" s="71" t="s">
        <v>125</v>
      </c>
      <c r="E40" s="71" t="s">
        <v>342</v>
      </c>
      <c r="F40" s="71" t="s">
        <v>283</v>
      </c>
      <c r="G40" s="71" t="s">
        <v>915</v>
      </c>
      <c r="H40" s="71" t="s">
        <v>152</v>
      </c>
      <c r="I40" s="71" t="s">
        <v>345</v>
      </c>
      <c r="J40" s="73">
        <v>2.2000000000000002</v>
      </c>
      <c r="K40" s="71" t="s">
        <v>104</v>
      </c>
      <c r="L40" s="74">
        <v>2.8E-3</v>
      </c>
      <c r="M40" s="74">
        <v>9.7999999999999997E-3</v>
      </c>
      <c r="N40" s="73">
        <v>835617</v>
      </c>
      <c r="O40" s="73">
        <v>98.5</v>
      </c>
      <c r="P40" s="73">
        <v>0</v>
      </c>
      <c r="Q40" s="73">
        <v>823.08274500000005</v>
      </c>
      <c r="R40" s="74">
        <v>2E-3</v>
      </c>
      <c r="S40" s="74">
        <v>6.0000000000000001E-3</v>
      </c>
      <c r="T40" s="74">
        <v>1.6000000000000001E-3</v>
      </c>
    </row>
    <row r="41" spans="1:20">
      <c r="A41" s="71" t="s">
        <v>346</v>
      </c>
      <c r="B41" s="72">
        <v>11109150</v>
      </c>
      <c r="C41" s="71" t="s">
        <v>102</v>
      </c>
      <c r="D41" s="71" t="s">
        <v>125</v>
      </c>
      <c r="E41" s="71" t="s">
        <v>347</v>
      </c>
      <c r="F41" s="71" t="s">
        <v>348</v>
      </c>
      <c r="G41" s="71" t="s">
        <v>916</v>
      </c>
      <c r="H41" s="71" t="s">
        <v>206</v>
      </c>
      <c r="I41" s="71" t="s">
        <v>350</v>
      </c>
      <c r="J41" s="73">
        <v>7.14</v>
      </c>
      <c r="K41" s="71" t="s">
        <v>104</v>
      </c>
      <c r="L41" s="74">
        <v>5.1499999999999997E-2</v>
      </c>
      <c r="M41" s="74">
        <v>2.2100000000000002E-2</v>
      </c>
      <c r="N41" s="73">
        <v>455000</v>
      </c>
      <c r="O41" s="73">
        <v>142.86791208791209</v>
      </c>
      <c r="P41" s="73">
        <v>0</v>
      </c>
      <c r="Q41" s="73">
        <v>650.04899999999998</v>
      </c>
      <c r="R41" s="74">
        <v>1E-4</v>
      </c>
      <c r="S41" s="74">
        <v>4.7999999999999996E-3</v>
      </c>
      <c r="T41" s="74">
        <v>1.2999999999999999E-3</v>
      </c>
    </row>
    <row r="42" spans="1:20">
      <c r="A42" s="71" t="s">
        <v>351</v>
      </c>
      <c r="B42" s="72">
        <v>1140615</v>
      </c>
      <c r="C42" s="71" t="s">
        <v>102</v>
      </c>
      <c r="D42" s="71" t="s">
        <v>125</v>
      </c>
      <c r="E42" s="71" t="s">
        <v>352</v>
      </c>
      <c r="F42" s="71" t="s">
        <v>930</v>
      </c>
      <c r="G42" s="71" t="s">
        <v>916</v>
      </c>
      <c r="H42" s="71" t="s">
        <v>206</v>
      </c>
      <c r="I42" s="71" t="s">
        <v>353</v>
      </c>
      <c r="J42" s="73">
        <v>3.95</v>
      </c>
      <c r="K42" s="71" t="s">
        <v>104</v>
      </c>
      <c r="L42" s="74">
        <v>1.6E-2</v>
      </c>
      <c r="M42" s="74">
        <v>1.4500000000000001E-2</v>
      </c>
      <c r="N42" s="73">
        <v>700000</v>
      </c>
      <c r="O42" s="73">
        <v>99.550000000000011</v>
      </c>
      <c r="P42" s="73">
        <v>0</v>
      </c>
      <c r="Q42" s="73">
        <v>696.85</v>
      </c>
      <c r="R42" s="74">
        <v>1.1999999999999999E-3</v>
      </c>
      <c r="S42" s="74">
        <v>5.0999999999999995E-3</v>
      </c>
      <c r="T42" s="74">
        <v>1.4E-3</v>
      </c>
    </row>
    <row r="43" spans="1:20">
      <c r="A43" s="71" t="s">
        <v>354</v>
      </c>
      <c r="B43" s="72">
        <v>3900271</v>
      </c>
      <c r="C43" s="71" t="s">
        <v>102</v>
      </c>
      <c r="D43" s="71" t="s">
        <v>125</v>
      </c>
      <c r="E43" s="71" t="s">
        <v>355</v>
      </c>
      <c r="F43" s="71" t="s">
        <v>930</v>
      </c>
      <c r="G43" s="71" t="s">
        <v>916</v>
      </c>
      <c r="H43" s="71" t="s">
        <v>206</v>
      </c>
      <c r="I43" s="71" t="s">
        <v>356</v>
      </c>
      <c r="J43" s="73">
        <v>1.62</v>
      </c>
      <c r="K43" s="71" t="s">
        <v>104</v>
      </c>
      <c r="L43" s="74">
        <v>4.4499999999999998E-2</v>
      </c>
      <c r="M43" s="74">
        <v>1.8100000000000002E-2</v>
      </c>
      <c r="N43" s="73">
        <v>1035000</v>
      </c>
      <c r="O43" s="73">
        <v>109.12</v>
      </c>
      <c r="P43" s="73">
        <v>0</v>
      </c>
      <c r="Q43" s="73">
        <v>1129.3920000000001</v>
      </c>
      <c r="R43" s="74">
        <v>1.6999999999999999E-3</v>
      </c>
      <c r="S43" s="74">
        <v>8.2000000000000007E-3</v>
      </c>
      <c r="T43" s="74">
        <v>2.3E-3</v>
      </c>
    </row>
    <row r="44" spans="1:20">
      <c r="A44" s="71" t="s">
        <v>357</v>
      </c>
      <c r="B44" s="72">
        <v>2300184</v>
      </c>
      <c r="C44" s="71" t="s">
        <v>102</v>
      </c>
      <c r="D44" s="71" t="s">
        <v>125</v>
      </c>
      <c r="E44" s="71" t="s">
        <v>358</v>
      </c>
      <c r="F44" s="71" t="s">
        <v>134</v>
      </c>
      <c r="G44" s="71" t="s">
        <v>916</v>
      </c>
      <c r="H44" s="71" t="s">
        <v>206</v>
      </c>
      <c r="I44" s="71" t="s">
        <v>359</v>
      </c>
      <c r="J44" s="73">
        <v>4.0599999999999996</v>
      </c>
      <c r="K44" s="71" t="s">
        <v>104</v>
      </c>
      <c r="L44" s="74">
        <v>2.1999999999999999E-2</v>
      </c>
      <c r="M44" s="74">
        <v>9.5999999999999992E-3</v>
      </c>
      <c r="N44" s="73">
        <v>1500000</v>
      </c>
      <c r="O44" s="73">
        <v>105.38</v>
      </c>
      <c r="P44" s="73">
        <v>0</v>
      </c>
      <c r="Q44" s="73">
        <v>1580.7</v>
      </c>
      <c r="R44" s="74">
        <v>1.6999999999999999E-3</v>
      </c>
      <c r="S44" s="74">
        <v>1.15E-2</v>
      </c>
      <c r="T44" s="74">
        <v>3.2000000000000002E-3</v>
      </c>
    </row>
    <row r="45" spans="1:20">
      <c r="A45" s="71" t="s">
        <v>360</v>
      </c>
      <c r="B45" s="72">
        <v>2300143</v>
      </c>
      <c r="C45" s="71" t="s">
        <v>102</v>
      </c>
      <c r="D45" s="71" t="s">
        <v>125</v>
      </c>
      <c r="E45" s="71" t="s">
        <v>358</v>
      </c>
      <c r="F45" s="71" t="s">
        <v>134</v>
      </c>
      <c r="G45" s="71" t="s">
        <v>916</v>
      </c>
      <c r="H45" s="71" t="s">
        <v>206</v>
      </c>
      <c r="I45" s="71" t="s">
        <v>340</v>
      </c>
      <c r="J45" s="73">
        <v>1.4</v>
      </c>
      <c r="K45" s="71" t="s">
        <v>104</v>
      </c>
      <c r="L45" s="74">
        <v>3.6999999999999998E-2</v>
      </c>
      <c r="M45" s="74">
        <v>1.3899999999999999E-2</v>
      </c>
      <c r="N45" s="73">
        <v>1165023</v>
      </c>
      <c r="O45" s="73">
        <v>107.21</v>
      </c>
      <c r="P45" s="73">
        <v>0</v>
      </c>
      <c r="Q45" s="73">
        <v>1249.0211583</v>
      </c>
      <c r="R45" s="74">
        <v>8.0000000000000004E-4</v>
      </c>
      <c r="S45" s="74">
        <v>8.9999999999999993E-3</v>
      </c>
      <c r="T45" s="74">
        <v>2.5000000000000001E-3</v>
      </c>
    </row>
    <row r="46" spans="1:20">
      <c r="A46" s="71" t="s">
        <v>361</v>
      </c>
      <c r="B46" s="72">
        <v>1129279</v>
      </c>
      <c r="C46" s="71" t="s">
        <v>102</v>
      </c>
      <c r="D46" s="71" t="s">
        <v>125</v>
      </c>
      <c r="E46" s="71" t="s">
        <v>362</v>
      </c>
      <c r="F46" s="71" t="s">
        <v>930</v>
      </c>
      <c r="G46" s="71" t="s">
        <v>916</v>
      </c>
      <c r="H46" s="71" t="s">
        <v>206</v>
      </c>
      <c r="I46" s="71" t="s">
        <v>257</v>
      </c>
      <c r="J46" s="73">
        <v>1.46</v>
      </c>
      <c r="K46" s="71" t="s">
        <v>104</v>
      </c>
      <c r="L46" s="74">
        <v>2.8500000000000001E-2</v>
      </c>
      <c r="M46" s="74">
        <v>3.0300000000000001E-2</v>
      </c>
      <c r="N46" s="73">
        <v>1400815</v>
      </c>
      <c r="O46" s="73">
        <v>101.86</v>
      </c>
      <c r="P46" s="73">
        <v>0</v>
      </c>
      <c r="Q46" s="73">
        <v>1426.8701590000001</v>
      </c>
      <c r="R46" s="74">
        <v>3.3E-3</v>
      </c>
      <c r="S46" s="74">
        <v>1.03E-2</v>
      </c>
      <c r="T46" s="74">
        <v>2.8999999999999998E-3</v>
      </c>
    </row>
    <row r="47" spans="1:20">
      <c r="A47" s="71" t="s">
        <v>363</v>
      </c>
      <c r="B47" s="72">
        <v>1260397</v>
      </c>
      <c r="C47" s="71" t="s">
        <v>102</v>
      </c>
      <c r="D47" s="71" t="s">
        <v>125</v>
      </c>
      <c r="E47" s="71" t="s">
        <v>364</v>
      </c>
      <c r="F47" s="71" t="s">
        <v>930</v>
      </c>
      <c r="G47" s="71" t="s">
        <v>916</v>
      </c>
      <c r="H47" s="71" t="s">
        <v>206</v>
      </c>
      <c r="I47" s="71" t="s">
        <v>316</v>
      </c>
      <c r="J47" s="73">
        <v>0.75</v>
      </c>
      <c r="K47" s="71" t="s">
        <v>104</v>
      </c>
      <c r="L47" s="74">
        <v>5.0999999999999997E-2</v>
      </c>
      <c r="M47" s="74">
        <v>3.8100000000000002E-2</v>
      </c>
      <c r="N47" s="73">
        <v>99999.86</v>
      </c>
      <c r="O47" s="73">
        <v>121.21</v>
      </c>
      <c r="P47" s="73">
        <v>0</v>
      </c>
      <c r="Q47" s="73">
        <v>121.209830306</v>
      </c>
      <c r="R47" s="74">
        <v>4.0000000000000002E-4</v>
      </c>
      <c r="S47" s="74">
        <v>8.9999999999999998E-4</v>
      </c>
      <c r="T47" s="74">
        <v>2.0000000000000001E-4</v>
      </c>
    </row>
    <row r="48" spans="1:20">
      <c r="A48" s="71" t="s">
        <v>365</v>
      </c>
      <c r="B48" s="72">
        <v>1119221</v>
      </c>
      <c r="C48" s="71" t="s">
        <v>102</v>
      </c>
      <c r="D48" s="71" t="s">
        <v>125</v>
      </c>
      <c r="E48" s="71" t="s">
        <v>366</v>
      </c>
      <c r="F48" s="71" t="s">
        <v>367</v>
      </c>
      <c r="G48" s="71" t="s">
        <v>916</v>
      </c>
      <c r="H48" s="71" t="s">
        <v>206</v>
      </c>
      <c r="I48" s="71" t="s">
        <v>295</v>
      </c>
      <c r="J48" s="73">
        <v>0.91</v>
      </c>
      <c r="K48" s="71" t="s">
        <v>104</v>
      </c>
      <c r="L48" s="74">
        <v>3.9E-2</v>
      </c>
      <c r="M48" s="74">
        <v>0.16930000000000001</v>
      </c>
      <c r="N48" s="73">
        <v>328537</v>
      </c>
      <c r="O48" s="73">
        <v>110.92</v>
      </c>
      <c r="P48" s="73">
        <v>0</v>
      </c>
      <c r="Q48" s="73">
        <v>364.41324040000001</v>
      </c>
      <c r="R48" s="74">
        <v>8.0000000000000004E-4</v>
      </c>
      <c r="S48" s="74">
        <v>2.5999999999999999E-3</v>
      </c>
      <c r="T48" s="74">
        <v>6.9999999999999999E-4</v>
      </c>
    </row>
    <row r="49" spans="1:20">
      <c r="A49" s="71" t="s">
        <v>368</v>
      </c>
      <c r="B49" s="72">
        <v>1127422</v>
      </c>
      <c r="C49" s="71" t="s">
        <v>102</v>
      </c>
      <c r="D49" s="71" t="s">
        <v>125</v>
      </c>
      <c r="E49" s="71" t="s">
        <v>369</v>
      </c>
      <c r="F49" s="71" t="s">
        <v>283</v>
      </c>
      <c r="G49" s="71" t="s">
        <v>916</v>
      </c>
      <c r="H49" s="71" t="s">
        <v>206</v>
      </c>
      <c r="I49" s="71" t="s">
        <v>370</v>
      </c>
      <c r="J49" s="73">
        <v>1</v>
      </c>
      <c r="K49" s="71" t="s">
        <v>104</v>
      </c>
      <c r="L49" s="74">
        <v>0.02</v>
      </c>
      <c r="M49" s="74">
        <v>1.9E-2</v>
      </c>
      <c r="N49" s="73">
        <v>626875</v>
      </c>
      <c r="O49" s="73">
        <v>102.8</v>
      </c>
      <c r="P49" s="73">
        <v>0</v>
      </c>
      <c r="Q49" s="73">
        <v>644.42750000000001</v>
      </c>
      <c r="R49" s="74">
        <v>2.2000000000000001E-3</v>
      </c>
      <c r="S49" s="74">
        <v>4.7000000000000002E-3</v>
      </c>
      <c r="T49" s="74">
        <v>1.2999999999999999E-3</v>
      </c>
    </row>
    <row r="50" spans="1:20">
      <c r="A50" s="71" t="s">
        <v>371</v>
      </c>
      <c r="B50" s="72">
        <v>6130181</v>
      </c>
      <c r="C50" s="71" t="s">
        <v>102</v>
      </c>
      <c r="D50" s="71" t="s">
        <v>125</v>
      </c>
      <c r="E50" s="71" t="s">
        <v>372</v>
      </c>
      <c r="F50" s="71" t="s">
        <v>930</v>
      </c>
      <c r="G50" s="71" t="s">
        <v>916</v>
      </c>
      <c r="H50" s="71" t="s">
        <v>206</v>
      </c>
      <c r="I50" s="71" t="s">
        <v>373</v>
      </c>
      <c r="J50" s="73">
        <v>2.21</v>
      </c>
      <c r="K50" s="71" t="s">
        <v>104</v>
      </c>
      <c r="L50" s="74">
        <v>3.4799999999999998E-2</v>
      </c>
      <c r="M50" s="74">
        <v>1.7600000000000001E-2</v>
      </c>
      <c r="N50" s="73">
        <v>350000</v>
      </c>
      <c r="O50" s="73">
        <v>103.2</v>
      </c>
      <c r="P50" s="73">
        <v>0</v>
      </c>
      <c r="Q50" s="73">
        <v>361.2</v>
      </c>
      <c r="R50" s="74">
        <v>8.9999999999999998E-4</v>
      </c>
      <c r="S50" s="74">
        <v>2.5999999999999999E-3</v>
      </c>
      <c r="T50" s="74">
        <v>6.9999999999999999E-4</v>
      </c>
    </row>
    <row r="51" spans="1:20">
      <c r="A51" s="71" t="s">
        <v>374</v>
      </c>
      <c r="B51" s="72">
        <v>1120120</v>
      </c>
      <c r="C51" s="71" t="s">
        <v>102</v>
      </c>
      <c r="D51" s="71" t="s">
        <v>125</v>
      </c>
      <c r="E51" s="71" t="s">
        <v>375</v>
      </c>
      <c r="F51" s="71" t="s">
        <v>367</v>
      </c>
      <c r="G51" s="71" t="s">
        <v>916</v>
      </c>
      <c r="H51" s="71" t="s">
        <v>206</v>
      </c>
      <c r="I51" s="71" t="s">
        <v>376</v>
      </c>
      <c r="J51" s="73">
        <v>1.06</v>
      </c>
      <c r="K51" s="71" t="s">
        <v>104</v>
      </c>
      <c r="L51" s="74">
        <v>3.7499999999999999E-2</v>
      </c>
      <c r="M51" s="74">
        <v>1.4500000000000001E-2</v>
      </c>
      <c r="N51" s="73">
        <v>310000</v>
      </c>
      <c r="O51" s="73">
        <v>111.47</v>
      </c>
      <c r="P51" s="73">
        <v>0</v>
      </c>
      <c r="Q51" s="73">
        <v>345.55700000000002</v>
      </c>
      <c r="R51" s="74">
        <v>4.0000000000000001E-3</v>
      </c>
      <c r="S51" s="74">
        <v>2.5000000000000001E-3</v>
      </c>
      <c r="T51" s="74">
        <v>6.9999999999999999E-4</v>
      </c>
    </row>
    <row r="52" spans="1:20">
      <c r="A52" s="71" t="s">
        <v>377</v>
      </c>
      <c r="B52" s="72">
        <v>6950083</v>
      </c>
      <c r="C52" s="71" t="s">
        <v>102</v>
      </c>
      <c r="D52" s="71" t="s">
        <v>125</v>
      </c>
      <c r="E52" s="71" t="s">
        <v>378</v>
      </c>
      <c r="F52" s="71" t="s">
        <v>283</v>
      </c>
      <c r="G52" s="71" t="s">
        <v>916</v>
      </c>
      <c r="H52" s="71" t="s">
        <v>206</v>
      </c>
      <c r="I52" s="71" t="s">
        <v>297</v>
      </c>
      <c r="J52" s="73">
        <v>1.47</v>
      </c>
      <c r="K52" s="71" t="s">
        <v>104</v>
      </c>
      <c r="L52" s="74">
        <v>4.4999999999999998E-2</v>
      </c>
      <c r="M52" s="74">
        <v>1.7399999999999999E-2</v>
      </c>
      <c r="N52" s="73">
        <v>261229</v>
      </c>
      <c r="O52" s="73">
        <v>125.38</v>
      </c>
      <c r="P52" s="73">
        <v>3.5399600000000002</v>
      </c>
      <c r="Q52" s="73">
        <v>331.06888020000002</v>
      </c>
      <c r="R52" s="74">
        <v>2.0000000000000001E-4</v>
      </c>
      <c r="S52" s="74">
        <v>2.3999999999999998E-3</v>
      </c>
      <c r="T52" s="74">
        <v>6.9999999999999999E-4</v>
      </c>
    </row>
    <row r="53" spans="1:20">
      <c r="A53" s="71" t="s">
        <v>379</v>
      </c>
      <c r="B53" s="72">
        <v>3230125</v>
      </c>
      <c r="C53" s="71" t="s">
        <v>102</v>
      </c>
      <c r="D53" s="71" t="s">
        <v>125</v>
      </c>
      <c r="E53" s="71" t="s">
        <v>329</v>
      </c>
      <c r="F53" s="71" t="s">
        <v>930</v>
      </c>
      <c r="G53" s="71" t="s">
        <v>916</v>
      </c>
      <c r="H53" s="71" t="s">
        <v>206</v>
      </c>
      <c r="I53" s="71" t="s">
        <v>335</v>
      </c>
      <c r="J53" s="73">
        <v>1.71</v>
      </c>
      <c r="K53" s="71" t="s">
        <v>104</v>
      </c>
      <c r="L53" s="74">
        <v>4.9000000000000002E-2</v>
      </c>
      <c r="M53" s="74">
        <v>2.12E-2</v>
      </c>
      <c r="N53" s="73">
        <v>197650</v>
      </c>
      <c r="O53" s="73">
        <v>109.04</v>
      </c>
      <c r="P53" s="73">
        <v>0</v>
      </c>
      <c r="Q53" s="73">
        <v>215.51756</v>
      </c>
      <c r="R53" s="74">
        <v>4.0000000000000002E-4</v>
      </c>
      <c r="S53" s="74">
        <v>1.6000000000000001E-3</v>
      </c>
      <c r="T53" s="74">
        <v>4.0000000000000002E-4</v>
      </c>
    </row>
    <row r="54" spans="1:20">
      <c r="A54" s="71" t="s">
        <v>380</v>
      </c>
      <c r="B54" s="72">
        <v>3230224</v>
      </c>
      <c r="C54" s="71" t="s">
        <v>102</v>
      </c>
      <c r="D54" s="71" t="s">
        <v>125</v>
      </c>
      <c r="E54" s="71" t="s">
        <v>329</v>
      </c>
      <c r="F54" s="71" t="s">
        <v>930</v>
      </c>
      <c r="G54" s="71" t="s">
        <v>916</v>
      </c>
      <c r="H54" s="71" t="s">
        <v>206</v>
      </c>
      <c r="I54" s="71" t="s">
        <v>381</v>
      </c>
      <c r="J54" s="73">
        <v>1.62</v>
      </c>
      <c r="K54" s="71" t="s">
        <v>104</v>
      </c>
      <c r="L54" s="74">
        <v>5.8500000000000003E-2</v>
      </c>
      <c r="M54" s="74">
        <v>1.61E-2</v>
      </c>
      <c r="N54" s="73">
        <v>863407.04</v>
      </c>
      <c r="O54" s="73">
        <v>116.23</v>
      </c>
      <c r="P54" s="73">
        <v>0</v>
      </c>
      <c r="Q54" s="73">
        <v>1003.538002592</v>
      </c>
      <c r="R54" s="74">
        <v>1.1999999999999999E-3</v>
      </c>
      <c r="S54" s="74">
        <v>7.3000000000000001E-3</v>
      </c>
      <c r="T54" s="74">
        <v>2E-3</v>
      </c>
    </row>
    <row r="55" spans="1:20">
      <c r="A55" s="71" t="s">
        <v>382</v>
      </c>
      <c r="B55" s="72">
        <v>1128586</v>
      </c>
      <c r="C55" s="71" t="s">
        <v>102</v>
      </c>
      <c r="D55" s="71" t="s">
        <v>125</v>
      </c>
      <c r="E55" s="71" t="s">
        <v>383</v>
      </c>
      <c r="F55" s="71" t="s">
        <v>930</v>
      </c>
      <c r="G55" s="71" t="s">
        <v>915</v>
      </c>
      <c r="H55" s="71" t="s">
        <v>152</v>
      </c>
      <c r="I55" s="71" t="s">
        <v>343</v>
      </c>
      <c r="J55" s="73">
        <v>0.04</v>
      </c>
      <c r="K55" s="71" t="s">
        <v>104</v>
      </c>
      <c r="L55" s="74">
        <v>2.75E-2</v>
      </c>
      <c r="M55" s="74">
        <v>-0.25729999999999997</v>
      </c>
      <c r="N55" s="73">
        <v>292861</v>
      </c>
      <c r="O55" s="73">
        <v>103.56</v>
      </c>
      <c r="P55" s="73">
        <v>0</v>
      </c>
      <c r="Q55" s="73">
        <v>303.28685159999998</v>
      </c>
      <c r="R55" s="74">
        <v>1.6000000000000001E-3</v>
      </c>
      <c r="S55" s="74">
        <v>2.2000000000000001E-3</v>
      </c>
      <c r="T55" s="74">
        <v>5.9999999999999995E-4</v>
      </c>
    </row>
    <row r="56" spans="1:20">
      <c r="A56" s="71" t="s">
        <v>384</v>
      </c>
      <c r="B56" s="72">
        <v>1410281</v>
      </c>
      <c r="C56" s="71" t="s">
        <v>102</v>
      </c>
      <c r="D56" s="71" t="s">
        <v>125</v>
      </c>
      <c r="E56" s="71" t="s">
        <v>385</v>
      </c>
      <c r="F56" s="71" t="s">
        <v>129</v>
      </c>
      <c r="G56" s="71" t="s">
        <v>916</v>
      </c>
      <c r="H56" s="71" t="s">
        <v>206</v>
      </c>
      <c r="I56" s="71" t="s">
        <v>386</v>
      </c>
      <c r="J56" s="73">
        <v>1.5</v>
      </c>
      <c r="K56" s="71" t="s">
        <v>104</v>
      </c>
      <c r="L56" s="74">
        <v>2.1499999999999998E-2</v>
      </c>
      <c r="M56" s="74">
        <v>3.44E-2</v>
      </c>
      <c r="N56" s="73">
        <v>1088296</v>
      </c>
      <c r="O56" s="73">
        <v>98.55</v>
      </c>
      <c r="P56" s="73">
        <v>105.83489</v>
      </c>
      <c r="Q56" s="73">
        <v>1178.350598</v>
      </c>
      <c r="R56" s="74">
        <v>1.6999999999999999E-3</v>
      </c>
      <c r="S56" s="74">
        <v>8.5000000000000006E-3</v>
      </c>
      <c r="T56" s="74">
        <v>2.3999999999999998E-3</v>
      </c>
    </row>
    <row r="57" spans="1:20">
      <c r="A57" s="71" t="s">
        <v>387</v>
      </c>
      <c r="B57" s="72">
        <v>1124080</v>
      </c>
      <c r="C57" s="71" t="s">
        <v>102</v>
      </c>
      <c r="D57" s="71" t="s">
        <v>125</v>
      </c>
      <c r="E57" s="71" t="s">
        <v>342</v>
      </c>
      <c r="F57" s="71" t="s">
        <v>283</v>
      </c>
      <c r="G57" s="71" t="s">
        <v>917</v>
      </c>
      <c r="H57" s="71" t="s">
        <v>152</v>
      </c>
      <c r="I57" s="71" t="s">
        <v>389</v>
      </c>
      <c r="J57" s="73">
        <v>1.01</v>
      </c>
      <c r="K57" s="71" t="s">
        <v>104</v>
      </c>
      <c r="L57" s="74">
        <v>4.1500000000000002E-2</v>
      </c>
      <c r="M57" s="74">
        <v>4.1000000000000003E-3</v>
      </c>
      <c r="N57" s="73">
        <v>224437.34</v>
      </c>
      <c r="O57" s="73">
        <v>107.4</v>
      </c>
      <c r="P57" s="73">
        <v>251.72722999999999</v>
      </c>
      <c r="Q57" s="73">
        <v>492.77293315999998</v>
      </c>
      <c r="R57" s="74">
        <v>2.2000000000000001E-3</v>
      </c>
      <c r="S57" s="74">
        <v>3.5999999999999999E-3</v>
      </c>
      <c r="T57" s="74">
        <v>1E-3</v>
      </c>
    </row>
    <row r="58" spans="1:20">
      <c r="A58" s="71" t="s">
        <v>390</v>
      </c>
      <c r="B58" s="72">
        <v>2260545</v>
      </c>
      <c r="C58" s="71" t="s">
        <v>102</v>
      </c>
      <c r="D58" s="71" t="s">
        <v>125</v>
      </c>
      <c r="E58" s="71" t="s">
        <v>391</v>
      </c>
      <c r="F58" s="71" t="s">
        <v>930</v>
      </c>
      <c r="G58" s="71" t="s">
        <v>917</v>
      </c>
      <c r="H58" s="71" t="s">
        <v>152</v>
      </c>
      <c r="I58" s="71" t="s">
        <v>234</v>
      </c>
      <c r="J58" s="73">
        <v>4.84</v>
      </c>
      <c r="K58" s="71" t="s">
        <v>104</v>
      </c>
      <c r="L58" s="74">
        <v>2.4E-2</v>
      </c>
      <c r="M58" s="74">
        <v>1.15E-2</v>
      </c>
      <c r="N58" s="73">
        <v>300000</v>
      </c>
      <c r="O58" s="73">
        <v>107.18</v>
      </c>
      <c r="P58" s="73">
        <v>0</v>
      </c>
      <c r="Q58" s="73">
        <v>321.54000000000002</v>
      </c>
      <c r="R58" s="74">
        <v>5.9999999999999995E-4</v>
      </c>
      <c r="S58" s="74">
        <v>2.3E-3</v>
      </c>
      <c r="T58" s="74">
        <v>5.9999999999999995E-4</v>
      </c>
    </row>
    <row r="59" spans="1:20">
      <c r="A59" s="71" t="s">
        <v>392</v>
      </c>
      <c r="B59" s="72">
        <v>1130467</v>
      </c>
      <c r="C59" s="71" t="s">
        <v>102</v>
      </c>
      <c r="D59" s="71" t="s">
        <v>125</v>
      </c>
      <c r="E59" s="71" t="s">
        <v>352</v>
      </c>
      <c r="F59" s="71" t="s">
        <v>930</v>
      </c>
      <c r="G59" s="71" t="s">
        <v>918</v>
      </c>
      <c r="H59" s="71" t="s">
        <v>206</v>
      </c>
      <c r="I59" s="71" t="s">
        <v>393</v>
      </c>
      <c r="J59" s="73">
        <v>2.2000000000000002</v>
      </c>
      <c r="K59" s="71" t="s">
        <v>104</v>
      </c>
      <c r="L59" s="74">
        <v>3.3000000000000002E-2</v>
      </c>
      <c r="M59" s="74">
        <v>3.4500000000000003E-2</v>
      </c>
      <c r="N59" s="73">
        <v>182352.94</v>
      </c>
      <c r="O59" s="73">
        <v>100</v>
      </c>
      <c r="P59" s="73">
        <v>0</v>
      </c>
      <c r="Q59" s="73">
        <v>182.35293999999999</v>
      </c>
      <c r="R59" s="74">
        <v>4.0000000000000002E-4</v>
      </c>
      <c r="S59" s="74">
        <v>1.2999999999999999E-3</v>
      </c>
      <c r="T59" s="74">
        <v>4.0000000000000002E-4</v>
      </c>
    </row>
    <row r="60" spans="1:20">
      <c r="A60" s="71" t="s">
        <v>394</v>
      </c>
      <c r="B60" s="72">
        <v>7150337</v>
      </c>
      <c r="C60" s="71" t="s">
        <v>102</v>
      </c>
      <c r="D60" s="71" t="s">
        <v>125</v>
      </c>
      <c r="E60" s="71" t="s">
        <v>395</v>
      </c>
      <c r="F60" s="71" t="s">
        <v>931</v>
      </c>
      <c r="G60" s="71" t="s">
        <v>919</v>
      </c>
      <c r="H60" s="71" t="s">
        <v>152</v>
      </c>
      <c r="I60" s="71" t="s">
        <v>397</v>
      </c>
      <c r="J60" s="73">
        <v>0.99</v>
      </c>
      <c r="K60" s="71" t="s">
        <v>104</v>
      </c>
      <c r="L60" s="74">
        <v>5.3499999999999999E-2</v>
      </c>
      <c r="M60" s="74">
        <v>2.1299999999999999E-2</v>
      </c>
      <c r="N60" s="73">
        <v>43699</v>
      </c>
      <c r="O60" s="73">
        <v>104.9</v>
      </c>
      <c r="P60" s="73">
        <v>0</v>
      </c>
      <c r="Q60" s="73">
        <v>45.840251000000002</v>
      </c>
      <c r="R60" s="74">
        <v>4.0000000000000002E-4</v>
      </c>
      <c r="S60" s="74">
        <v>2.9999999999999997E-4</v>
      </c>
      <c r="T60" s="74">
        <v>1E-4</v>
      </c>
    </row>
    <row r="61" spans="1:20">
      <c r="A61" s="71" t="s">
        <v>398</v>
      </c>
      <c r="B61" s="72">
        <v>2510279</v>
      </c>
      <c r="C61" s="71" t="s">
        <v>102</v>
      </c>
      <c r="D61" s="71" t="s">
        <v>125</v>
      </c>
      <c r="E61" s="71" t="s">
        <v>399</v>
      </c>
      <c r="F61" s="71" t="s">
        <v>930</v>
      </c>
      <c r="G61" s="71" t="s">
        <v>920</v>
      </c>
      <c r="H61" s="71" t="s">
        <v>206</v>
      </c>
      <c r="I61" s="71" t="s">
        <v>228</v>
      </c>
      <c r="J61" s="73">
        <v>7.26</v>
      </c>
      <c r="K61" s="71" t="s">
        <v>104</v>
      </c>
      <c r="L61" s="74">
        <v>1.5299999999999999E-2</v>
      </c>
      <c r="M61" s="74">
        <v>1.5299999999999999E-2</v>
      </c>
      <c r="N61" s="73">
        <v>1491000</v>
      </c>
      <c r="O61" s="73">
        <v>100</v>
      </c>
      <c r="P61" s="73">
        <v>0</v>
      </c>
      <c r="Q61" s="73">
        <v>1491</v>
      </c>
      <c r="R61" s="74">
        <v>0</v>
      </c>
      <c r="S61" s="74">
        <v>1.0800000000000001E-2</v>
      </c>
      <c r="T61" s="74">
        <v>3.0000000000000001E-3</v>
      </c>
    </row>
    <row r="62" spans="1:20">
      <c r="A62" s="71" t="s">
        <v>401</v>
      </c>
      <c r="B62" s="72">
        <v>2510162</v>
      </c>
      <c r="C62" s="71" t="s">
        <v>102</v>
      </c>
      <c r="D62" s="71" t="s">
        <v>125</v>
      </c>
      <c r="E62" s="71" t="s">
        <v>399</v>
      </c>
      <c r="F62" s="71" t="s">
        <v>930</v>
      </c>
      <c r="G62" s="71" t="s">
        <v>920</v>
      </c>
      <c r="H62" s="71" t="s">
        <v>206</v>
      </c>
      <c r="I62" s="71" t="s">
        <v>308</v>
      </c>
      <c r="J62" s="73">
        <v>1.39</v>
      </c>
      <c r="K62" s="71" t="s">
        <v>104</v>
      </c>
      <c r="L62" s="74">
        <v>4.5999999999999999E-2</v>
      </c>
      <c r="M62" s="74">
        <v>1.9800000000000002E-2</v>
      </c>
      <c r="N62" s="73">
        <v>67261.7</v>
      </c>
      <c r="O62" s="73">
        <v>105.29</v>
      </c>
      <c r="P62" s="73">
        <v>0</v>
      </c>
      <c r="Q62" s="73">
        <v>70.819843930000005</v>
      </c>
      <c r="R62" s="74">
        <v>2.9999999999999997E-4</v>
      </c>
      <c r="S62" s="74">
        <v>5.0000000000000001E-4</v>
      </c>
      <c r="T62" s="74">
        <v>1E-4</v>
      </c>
    </row>
    <row r="63" spans="1:20">
      <c r="A63" s="71" t="s">
        <v>402</v>
      </c>
      <c r="B63" s="72">
        <v>6910095</v>
      </c>
      <c r="C63" s="71" t="s">
        <v>102</v>
      </c>
      <c r="D63" s="71" t="s">
        <v>125</v>
      </c>
      <c r="E63" s="71" t="s">
        <v>306</v>
      </c>
      <c r="F63" s="71" t="s">
        <v>283</v>
      </c>
      <c r="G63" s="71" t="s">
        <v>920</v>
      </c>
      <c r="H63" s="71" t="s">
        <v>206</v>
      </c>
      <c r="I63" s="71" t="s">
        <v>403</v>
      </c>
      <c r="J63" s="73">
        <v>1.46</v>
      </c>
      <c r="K63" s="71" t="s">
        <v>104</v>
      </c>
      <c r="L63" s="74">
        <v>5.0999999999999997E-2</v>
      </c>
      <c r="M63" s="74">
        <v>1.8700000000000001E-2</v>
      </c>
      <c r="N63" s="73">
        <v>1860880</v>
      </c>
      <c r="O63" s="73">
        <v>126.61</v>
      </c>
      <c r="P63" s="73">
        <v>28.63494</v>
      </c>
      <c r="Q63" s="73">
        <v>2384.6951079999999</v>
      </c>
      <c r="R63" s="74">
        <v>1.6000000000000001E-3</v>
      </c>
      <c r="S63" s="74">
        <v>1.7299999999999999E-2</v>
      </c>
      <c r="T63" s="74">
        <v>4.7999999999999996E-3</v>
      </c>
    </row>
    <row r="64" spans="1:20">
      <c r="A64" s="71" t="s">
        <v>404</v>
      </c>
      <c r="B64" s="72">
        <v>5760160</v>
      </c>
      <c r="C64" s="71" t="s">
        <v>102</v>
      </c>
      <c r="D64" s="71" t="s">
        <v>125</v>
      </c>
      <c r="E64" s="71" t="s">
        <v>405</v>
      </c>
      <c r="F64" s="71" t="s">
        <v>406</v>
      </c>
      <c r="G64" s="71" t="s">
        <v>920</v>
      </c>
      <c r="H64" s="71" t="s">
        <v>206</v>
      </c>
      <c r="I64" s="71" t="s">
        <v>407</v>
      </c>
      <c r="J64" s="73">
        <v>0.69</v>
      </c>
      <c r="K64" s="71" t="s">
        <v>104</v>
      </c>
      <c r="L64" s="74">
        <v>4.9500000000000002E-2</v>
      </c>
      <c r="M64" s="74">
        <v>1.7299999999999999E-2</v>
      </c>
      <c r="N64" s="73">
        <v>450000</v>
      </c>
      <c r="O64" s="73">
        <v>125.35</v>
      </c>
      <c r="P64" s="73">
        <v>0</v>
      </c>
      <c r="Q64" s="73">
        <v>564.07500000000005</v>
      </c>
      <c r="R64" s="74">
        <v>8.9999999999999998E-4</v>
      </c>
      <c r="S64" s="74">
        <v>4.1000000000000003E-3</v>
      </c>
      <c r="T64" s="74">
        <v>1.1000000000000001E-3</v>
      </c>
    </row>
    <row r="65" spans="1:20">
      <c r="A65" s="71" t="s">
        <v>408</v>
      </c>
      <c r="B65" s="72">
        <v>1127414</v>
      </c>
      <c r="C65" s="71" t="s">
        <v>102</v>
      </c>
      <c r="D65" s="71" t="s">
        <v>125</v>
      </c>
      <c r="E65" s="71" t="s">
        <v>369</v>
      </c>
      <c r="F65" s="71" t="s">
        <v>283</v>
      </c>
      <c r="G65" s="71" t="s">
        <v>920</v>
      </c>
      <c r="H65" s="71" t="s">
        <v>206</v>
      </c>
      <c r="I65" s="71" t="s">
        <v>393</v>
      </c>
      <c r="J65" s="73">
        <v>0.99</v>
      </c>
      <c r="K65" s="71" t="s">
        <v>104</v>
      </c>
      <c r="L65" s="74">
        <v>2.4E-2</v>
      </c>
      <c r="M65" s="74">
        <v>1.8700000000000001E-2</v>
      </c>
      <c r="N65" s="73">
        <v>50000.07</v>
      </c>
      <c r="O65" s="73">
        <v>102.24</v>
      </c>
      <c r="P65" s="73">
        <v>0</v>
      </c>
      <c r="Q65" s="73">
        <v>51.120071568</v>
      </c>
      <c r="R65" s="74">
        <v>1.1000000000000001E-3</v>
      </c>
      <c r="S65" s="74">
        <v>4.0000000000000002E-4</v>
      </c>
      <c r="T65" s="74">
        <v>1E-4</v>
      </c>
    </row>
    <row r="66" spans="1:20">
      <c r="A66" s="71" t="s">
        <v>409</v>
      </c>
      <c r="B66" s="72">
        <v>1125210</v>
      </c>
      <c r="C66" s="71" t="s">
        <v>102</v>
      </c>
      <c r="D66" s="71" t="s">
        <v>125</v>
      </c>
      <c r="E66" s="71" t="s">
        <v>410</v>
      </c>
      <c r="F66" s="71" t="s">
        <v>931</v>
      </c>
      <c r="G66" s="71" t="s">
        <v>920</v>
      </c>
      <c r="H66" s="71" t="s">
        <v>206</v>
      </c>
      <c r="I66" s="71" t="s">
        <v>393</v>
      </c>
      <c r="J66" s="73">
        <v>1.46</v>
      </c>
      <c r="K66" s="71" t="s">
        <v>104</v>
      </c>
      <c r="L66" s="74">
        <v>5.5E-2</v>
      </c>
      <c r="M66" s="74">
        <v>2.12E-2</v>
      </c>
      <c r="N66" s="73">
        <v>55840.69</v>
      </c>
      <c r="O66" s="73">
        <v>108.3</v>
      </c>
      <c r="P66" s="73">
        <v>0</v>
      </c>
      <c r="Q66" s="73">
        <v>60.475467270000003</v>
      </c>
      <c r="R66" s="74">
        <v>1.1999999999999999E-3</v>
      </c>
      <c r="S66" s="74">
        <v>4.0000000000000002E-4</v>
      </c>
      <c r="T66" s="74">
        <v>1E-4</v>
      </c>
    </row>
    <row r="67" spans="1:20">
      <c r="A67" s="71" t="s">
        <v>411</v>
      </c>
      <c r="B67" s="72">
        <v>1159680</v>
      </c>
      <c r="C67" s="71" t="s">
        <v>102</v>
      </c>
      <c r="D67" s="71" t="s">
        <v>125</v>
      </c>
      <c r="E67" s="71" t="s">
        <v>412</v>
      </c>
      <c r="F67" s="71" t="s">
        <v>930</v>
      </c>
      <c r="G67" s="71" t="s">
        <v>921</v>
      </c>
      <c r="H67" s="71" t="s">
        <v>152</v>
      </c>
      <c r="I67" s="71" t="s">
        <v>413</v>
      </c>
      <c r="J67" s="73">
        <v>3.01</v>
      </c>
      <c r="K67" s="71" t="s">
        <v>104</v>
      </c>
      <c r="L67" s="74">
        <v>2.6499999999999999E-2</v>
      </c>
      <c r="M67" s="74">
        <v>4.9599999999999998E-2</v>
      </c>
      <c r="N67" s="73">
        <v>1000000</v>
      </c>
      <c r="O67" s="73">
        <v>93.54</v>
      </c>
      <c r="P67" s="73">
        <v>13.25</v>
      </c>
      <c r="Q67" s="73">
        <v>948.65</v>
      </c>
      <c r="R67" s="74">
        <v>9.1000000000000004E-3</v>
      </c>
      <c r="S67" s="74">
        <v>6.8999999999999999E-3</v>
      </c>
      <c r="T67" s="74">
        <v>1.9E-3</v>
      </c>
    </row>
    <row r="68" spans="1:20">
      <c r="A68" s="76" t="s">
        <v>244</v>
      </c>
      <c r="B68" s="75"/>
      <c r="C68" s="75"/>
      <c r="D68" s="75"/>
      <c r="E68" s="75"/>
      <c r="J68" s="77">
        <v>3.02</v>
      </c>
      <c r="M68" s="78">
        <v>1.9699999999999999E-2</v>
      </c>
      <c r="N68" s="77">
        <v>66209942.61999999</v>
      </c>
      <c r="P68" s="77">
        <v>159.56890000000001</v>
      </c>
      <c r="Q68" s="77">
        <v>69450.862370445408</v>
      </c>
      <c r="S68" s="78">
        <v>0.50319999999999998</v>
      </c>
      <c r="T68" s="78">
        <v>0.13900000000000001</v>
      </c>
    </row>
    <row r="69" spans="1:20">
      <c r="A69" s="71" t="s">
        <v>414</v>
      </c>
      <c r="B69" s="72">
        <v>7480155</v>
      </c>
      <c r="C69" s="71" t="s">
        <v>102</v>
      </c>
      <c r="D69" s="71" t="s">
        <v>125</v>
      </c>
      <c r="E69" s="71" t="s">
        <v>310</v>
      </c>
      <c r="F69" s="71" t="s">
        <v>283</v>
      </c>
      <c r="G69" s="71" t="s">
        <v>912</v>
      </c>
      <c r="H69" s="71" t="s">
        <v>206</v>
      </c>
      <c r="I69" s="71" t="s">
        <v>415</v>
      </c>
      <c r="J69" s="73">
        <v>2.38</v>
      </c>
      <c r="K69" s="71" t="s">
        <v>104</v>
      </c>
      <c r="L69" s="74">
        <v>1.8700000000000001E-2</v>
      </c>
      <c r="M69" s="74">
        <v>7.6E-3</v>
      </c>
      <c r="N69" s="73">
        <v>3888998</v>
      </c>
      <c r="O69" s="73">
        <v>103.72</v>
      </c>
      <c r="P69" s="73">
        <v>0</v>
      </c>
      <c r="Q69" s="73">
        <v>4033.6687256</v>
      </c>
      <c r="R69" s="74">
        <v>2.8E-3</v>
      </c>
      <c r="S69" s="74">
        <v>2.92E-2</v>
      </c>
      <c r="T69" s="74">
        <v>8.0999999999999996E-3</v>
      </c>
    </row>
    <row r="70" spans="1:20">
      <c r="A70" s="71" t="s">
        <v>416</v>
      </c>
      <c r="B70" s="72">
        <v>7480163</v>
      </c>
      <c r="C70" s="71" t="s">
        <v>102</v>
      </c>
      <c r="D70" s="71" t="s">
        <v>125</v>
      </c>
      <c r="E70" s="71" t="s">
        <v>310</v>
      </c>
      <c r="F70" s="71" t="s">
        <v>283</v>
      </c>
      <c r="G70" s="71" t="s">
        <v>912</v>
      </c>
      <c r="H70" s="71" t="s">
        <v>206</v>
      </c>
      <c r="I70" s="71" t="s">
        <v>407</v>
      </c>
      <c r="J70" s="73">
        <v>5.0999999999999996</v>
      </c>
      <c r="K70" s="71" t="s">
        <v>104</v>
      </c>
      <c r="L70" s="74">
        <v>2.6800000000000001E-2</v>
      </c>
      <c r="M70" s="74">
        <v>1.0999999999999999E-2</v>
      </c>
      <c r="N70" s="73">
        <v>732887</v>
      </c>
      <c r="O70" s="73">
        <v>109.7</v>
      </c>
      <c r="P70" s="73">
        <v>0</v>
      </c>
      <c r="Q70" s="73">
        <v>803.97703899999999</v>
      </c>
      <c r="R70" s="74">
        <v>2.9999999999999997E-4</v>
      </c>
      <c r="S70" s="74">
        <v>5.7999999999999996E-3</v>
      </c>
      <c r="T70" s="74">
        <v>1.6000000000000001E-3</v>
      </c>
    </row>
    <row r="71" spans="1:20">
      <c r="A71" s="71" t="s">
        <v>417</v>
      </c>
      <c r="B71" s="72">
        <v>6040323</v>
      </c>
      <c r="C71" s="71" t="s">
        <v>102</v>
      </c>
      <c r="D71" s="71" t="s">
        <v>125</v>
      </c>
      <c r="E71" s="71" t="s">
        <v>288</v>
      </c>
      <c r="F71" s="71" t="s">
        <v>283</v>
      </c>
      <c r="G71" s="71" t="s">
        <v>912</v>
      </c>
      <c r="H71" s="71" t="s">
        <v>206</v>
      </c>
      <c r="I71" s="71" t="s">
        <v>234</v>
      </c>
      <c r="J71" s="73">
        <v>3.56</v>
      </c>
      <c r="K71" s="71" t="s">
        <v>104</v>
      </c>
      <c r="L71" s="74">
        <v>3.0099999999999998E-2</v>
      </c>
      <c r="M71" s="74">
        <v>7.4000000000000003E-3</v>
      </c>
      <c r="N71" s="73">
        <v>2017325</v>
      </c>
      <c r="O71" s="73">
        <v>109.14</v>
      </c>
      <c r="P71" s="73">
        <v>0</v>
      </c>
      <c r="Q71" s="73">
        <v>2201.7085050000001</v>
      </c>
      <c r="R71" s="74">
        <v>1.8E-3</v>
      </c>
      <c r="S71" s="74">
        <v>1.6E-2</v>
      </c>
      <c r="T71" s="74">
        <v>4.4000000000000003E-3</v>
      </c>
    </row>
    <row r="72" spans="1:20">
      <c r="A72" s="71" t="s">
        <v>418</v>
      </c>
      <c r="B72" s="72">
        <v>6040422</v>
      </c>
      <c r="C72" s="71" t="s">
        <v>102</v>
      </c>
      <c r="D72" s="71" t="s">
        <v>125</v>
      </c>
      <c r="E72" s="71" t="s">
        <v>288</v>
      </c>
      <c r="F72" s="71" t="s">
        <v>283</v>
      </c>
      <c r="G72" s="71" t="s">
        <v>912</v>
      </c>
      <c r="H72" s="71" t="s">
        <v>206</v>
      </c>
      <c r="I72" s="71" t="s">
        <v>297</v>
      </c>
      <c r="J72" s="73">
        <v>3.55</v>
      </c>
      <c r="K72" s="71" t="s">
        <v>104</v>
      </c>
      <c r="L72" s="74">
        <v>2.0199999999999999E-2</v>
      </c>
      <c r="M72" s="74">
        <v>8.3000000000000001E-3</v>
      </c>
      <c r="N72" s="73">
        <v>1031591</v>
      </c>
      <c r="O72" s="73">
        <v>104.95</v>
      </c>
      <c r="P72" s="73">
        <v>0</v>
      </c>
      <c r="Q72" s="73">
        <v>1082.6547545000001</v>
      </c>
      <c r="R72" s="74">
        <v>5.9999999999999995E-4</v>
      </c>
      <c r="S72" s="74">
        <v>7.7999999999999996E-3</v>
      </c>
      <c r="T72" s="74">
        <v>2.2000000000000001E-3</v>
      </c>
    </row>
    <row r="73" spans="1:20">
      <c r="A73" s="71" t="s">
        <v>419</v>
      </c>
      <c r="B73" s="72">
        <v>2310167</v>
      </c>
      <c r="C73" s="71" t="s">
        <v>102</v>
      </c>
      <c r="D73" s="71" t="s">
        <v>125</v>
      </c>
      <c r="E73" s="71" t="s">
        <v>291</v>
      </c>
      <c r="F73" s="71" t="s">
        <v>283</v>
      </c>
      <c r="G73" s="71" t="s">
        <v>912</v>
      </c>
      <c r="H73" s="71" t="s">
        <v>206</v>
      </c>
      <c r="I73" s="71" t="s">
        <v>420</v>
      </c>
      <c r="J73" s="73">
        <v>4.68</v>
      </c>
      <c r="K73" s="71" t="s">
        <v>104</v>
      </c>
      <c r="L73" s="74">
        <v>2.98E-2</v>
      </c>
      <c r="M73" s="74">
        <v>9.7000000000000003E-3</v>
      </c>
      <c r="N73" s="73">
        <v>3622440</v>
      </c>
      <c r="O73" s="73">
        <v>109.85</v>
      </c>
      <c r="P73" s="73">
        <v>0</v>
      </c>
      <c r="Q73" s="73">
        <v>3979.2503400000001</v>
      </c>
      <c r="R73" s="74">
        <v>1.4E-3</v>
      </c>
      <c r="S73" s="74">
        <v>2.8799999999999999E-2</v>
      </c>
      <c r="T73" s="74">
        <v>8.0000000000000002E-3</v>
      </c>
    </row>
    <row r="74" spans="1:20">
      <c r="A74" s="71" t="s">
        <v>421</v>
      </c>
      <c r="B74" s="72">
        <v>2310175</v>
      </c>
      <c r="C74" s="71" t="s">
        <v>102</v>
      </c>
      <c r="D74" s="71" t="s">
        <v>125</v>
      </c>
      <c r="E74" s="71" t="s">
        <v>291</v>
      </c>
      <c r="F74" s="71" t="s">
        <v>283</v>
      </c>
      <c r="G74" s="71" t="s">
        <v>912</v>
      </c>
      <c r="H74" s="71" t="s">
        <v>206</v>
      </c>
      <c r="I74" s="71" t="s">
        <v>422</v>
      </c>
      <c r="J74" s="73">
        <v>1.91</v>
      </c>
      <c r="K74" s="71" t="s">
        <v>104</v>
      </c>
      <c r="L74" s="74">
        <v>2.47E-2</v>
      </c>
      <c r="M74" s="74">
        <v>6.1000000000000004E-3</v>
      </c>
      <c r="N74" s="73">
        <v>2967347</v>
      </c>
      <c r="O74" s="73">
        <v>103.72</v>
      </c>
      <c r="P74" s="73">
        <v>0</v>
      </c>
      <c r="Q74" s="73">
        <v>3077.7323084</v>
      </c>
      <c r="R74" s="74">
        <v>8.9999999999999998E-4</v>
      </c>
      <c r="S74" s="74">
        <v>2.23E-2</v>
      </c>
      <c r="T74" s="74">
        <v>6.1999999999999998E-3</v>
      </c>
    </row>
    <row r="75" spans="1:20">
      <c r="A75" s="71" t="s">
        <v>423</v>
      </c>
      <c r="B75" s="72">
        <v>1138205</v>
      </c>
      <c r="C75" s="71" t="s">
        <v>102</v>
      </c>
      <c r="D75" s="71" t="s">
        <v>125</v>
      </c>
      <c r="E75" s="71" t="s">
        <v>424</v>
      </c>
      <c r="F75" s="71" t="s">
        <v>283</v>
      </c>
      <c r="G75" s="71" t="s">
        <v>912</v>
      </c>
      <c r="H75" s="71" t="s">
        <v>206</v>
      </c>
      <c r="I75" s="71" t="s">
        <v>407</v>
      </c>
      <c r="J75" s="73">
        <v>1.73</v>
      </c>
      <c r="K75" s="71" t="s">
        <v>104</v>
      </c>
      <c r="L75" s="74">
        <v>2.07E-2</v>
      </c>
      <c r="M75" s="74">
        <v>6.3E-3</v>
      </c>
      <c r="N75" s="73">
        <v>1628314</v>
      </c>
      <c r="O75" s="73">
        <v>103.01</v>
      </c>
      <c r="P75" s="73">
        <v>0</v>
      </c>
      <c r="Q75" s="73">
        <v>1677.3262514</v>
      </c>
      <c r="R75" s="74">
        <v>6.4000000000000003E-3</v>
      </c>
      <c r="S75" s="74">
        <v>1.2200000000000001E-2</v>
      </c>
      <c r="T75" s="74">
        <v>3.3999999999999998E-3</v>
      </c>
    </row>
    <row r="76" spans="1:20">
      <c r="A76" s="71" t="s">
        <v>425</v>
      </c>
      <c r="B76" s="72">
        <v>1143585</v>
      </c>
      <c r="C76" s="71" t="s">
        <v>102</v>
      </c>
      <c r="D76" s="71" t="s">
        <v>125</v>
      </c>
      <c r="E76" s="71" t="s">
        <v>426</v>
      </c>
      <c r="F76" s="71" t="s">
        <v>930</v>
      </c>
      <c r="G76" s="71" t="s">
        <v>912</v>
      </c>
      <c r="H76" s="71" t="s">
        <v>206</v>
      </c>
      <c r="I76" s="71" t="s">
        <v>251</v>
      </c>
      <c r="J76" s="73">
        <v>3.89</v>
      </c>
      <c r="K76" s="71" t="s">
        <v>104</v>
      </c>
      <c r="L76" s="74">
        <v>1.44E-2</v>
      </c>
      <c r="M76" s="74">
        <v>7.1999999999999998E-3</v>
      </c>
      <c r="N76" s="73">
        <v>3723095.65</v>
      </c>
      <c r="O76" s="73">
        <v>103.2</v>
      </c>
      <c r="P76" s="73">
        <v>0</v>
      </c>
      <c r="Q76" s="73">
        <v>3842.2347107999999</v>
      </c>
      <c r="R76" s="74">
        <v>4.7000000000000002E-3</v>
      </c>
      <c r="S76" s="74">
        <v>2.7799999999999998E-2</v>
      </c>
      <c r="T76" s="74">
        <v>7.7000000000000002E-3</v>
      </c>
    </row>
    <row r="77" spans="1:20">
      <c r="A77" s="71" t="s">
        <v>427</v>
      </c>
      <c r="B77" s="72">
        <v>6910137</v>
      </c>
      <c r="C77" s="71" t="s">
        <v>102</v>
      </c>
      <c r="D77" s="71" t="s">
        <v>125</v>
      </c>
      <c r="E77" s="71" t="s">
        <v>306</v>
      </c>
      <c r="F77" s="71" t="s">
        <v>283</v>
      </c>
      <c r="G77" s="71" t="s">
        <v>913</v>
      </c>
      <c r="H77" s="71" t="s">
        <v>206</v>
      </c>
      <c r="I77" s="71" t="s">
        <v>420</v>
      </c>
      <c r="J77" s="73">
        <v>1.41</v>
      </c>
      <c r="K77" s="71" t="s">
        <v>104</v>
      </c>
      <c r="L77" s="74">
        <v>6.4000000000000001E-2</v>
      </c>
      <c r="M77" s="74">
        <v>7.7999999999999996E-3</v>
      </c>
      <c r="N77" s="73">
        <v>2323295.33</v>
      </c>
      <c r="O77" s="73">
        <v>108.41</v>
      </c>
      <c r="P77" s="73">
        <v>0</v>
      </c>
      <c r="Q77" s="73">
        <v>2518.6844672530001</v>
      </c>
      <c r="R77" s="74">
        <v>1.43E-2</v>
      </c>
      <c r="S77" s="74">
        <v>1.8200000000000001E-2</v>
      </c>
      <c r="T77" s="74">
        <v>5.0000000000000001E-3</v>
      </c>
    </row>
    <row r="78" spans="1:20">
      <c r="A78" s="71" t="s">
        <v>428</v>
      </c>
      <c r="B78" s="72">
        <v>1145580</v>
      </c>
      <c r="C78" s="71" t="s">
        <v>102</v>
      </c>
      <c r="D78" s="71" t="s">
        <v>125</v>
      </c>
      <c r="E78" s="71" t="s">
        <v>429</v>
      </c>
      <c r="F78" s="71" t="s">
        <v>930</v>
      </c>
      <c r="G78" s="71" t="s">
        <v>922</v>
      </c>
      <c r="H78" s="71" t="s">
        <v>152</v>
      </c>
      <c r="I78" s="71" t="s">
        <v>251</v>
      </c>
      <c r="J78" s="73">
        <v>2.95</v>
      </c>
      <c r="K78" s="71" t="s">
        <v>104</v>
      </c>
      <c r="L78" s="74">
        <v>1.6299999999999999E-2</v>
      </c>
      <c r="M78" s="74">
        <v>5.8999999999999999E-3</v>
      </c>
      <c r="N78" s="73">
        <v>3540460</v>
      </c>
      <c r="O78" s="73">
        <v>103.09</v>
      </c>
      <c r="P78" s="73">
        <v>0</v>
      </c>
      <c r="Q78" s="73">
        <v>3649.8602139999998</v>
      </c>
      <c r="R78" s="74">
        <v>4.1999999999999997E-3</v>
      </c>
      <c r="S78" s="74">
        <v>2.64E-2</v>
      </c>
      <c r="T78" s="74">
        <v>7.3000000000000001E-3</v>
      </c>
    </row>
    <row r="79" spans="1:20">
      <c r="A79" s="71" t="s">
        <v>430</v>
      </c>
      <c r="B79" s="72">
        <v>1138940</v>
      </c>
      <c r="C79" s="71" t="s">
        <v>102</v>
      </c>
      <c r="D79" s="71" t="s">
        <v>125</v>
      </c>
      <c r="E79" s="71" t="s">
        <v>431</v>
      </c>
      <c r="F79" s="71" t="s">
        <v>125</v>
      </c>
      <c r="G79" s="71" t="s">
        <v>922</v>
      </c>
      <c r="H79" s="71" t="s">
        <v>152</v>
      </c>
      <c r="I79" s="71" t="s">
        <v>432</v>
      </c>
      <c r="J79" s="73">
        <v>5.07</v>
      </c>
      <c r="K79" s="71" t="s">
        <v>104</v>
      </c>
      <c r="L79" s="74">
        <v>2.75E-2</v>
      </c>
      <c r="M79" s="74">
        <v>2.1999999999999999E-2</v>
      </c>
      <c r="N79" s="73">
        <v>59257.05</v>
      </c>
      <c r="O79" s="73">
        <v>102.83</v>
      </c>
      <c r="P79" s="73">
        <v>0</v>
      </c>
      <c r="Q79" s="73">
        <v>60.934024514999997</v>
      </c>
      <c r="R79" s="74">
        <v>5.9999999999999995E-4</v>
      </c>
      <c r="S79" s="74">
        <v>4.0000000000000002E-4</v>
      </c>
      <c r="T79" s="74">
        <v>1E-4</v>
      </c>
    </row>
    <row r="80" spans="1:20">
      <c r="A80" s="71" t="s">
        <v>433</v>
      </c>
      <c r="B80" s="72">
        <v>1940550</v>
      </c>
      <c r="C80" s="71" t="s">
        <v>102</v>
      </c>
      <c r="D80" s="71" t="s">
        <v>125</v>
      </c>
      <c r="E80" s="71" t="s">
        <v>299</v>
      </c>
      <c r="F80" s="71" t="s">
        <v>283</v>
      </c>
      <c r="G80" s="71" t="s">
        <v>913</v>
      </c>
      <c r="H80" s="71" t="s">
        <v>206</v>
      </c>
      <c r="I80" s="71" t="s">
        <v>434</v>
      </c>
      <c r="J80" s="73">
        <v>1.87</v>
      </c>
      <c r="K80" s="71" t="s">
        <v>104</v>
      </c>
      <c r="L80" s="74">
        <v>6.5000000000000002E-2</v>
      </c>
      <c r="M80" s="74">
        <v>8.0999999999999996E-3</v>
      </c>
      <c r="N80" s="73">
        <v>992303</v>
      </c>
      <c r="O80" s="73">
        <v>111.3</v>
      </c>
      <c r="P80" s="73">
        <v>0</v>
      </c>
      <c r="Q80" s="73">
        <v>1104.433239</v>
      </c>
      <c r="R80" s="74">
        <v>4.4000000000000003E-3</v>
      </c>
      <c r="S80" s="74">
        <v>8.0000000000000002E-3</v>
      </c>
      <c r="T80" s="74">
        <v>2.2000000000000001E-3</v>
      </c>
    </row>
    <row r="81" spans="1:20">
      <c r="A81" s="71" t="s">
        <v>435</v>
      </c>
      <c r="B81" s="72">
        <v>7460389</v>
      </c>
      <c r="C81" s="71" t="s">
        <v>102</v>
      </c>
      <c r="D81" s="71" t="s">
        <v>125</v>
      </c>
      <c r="E81" s="71" t="s">
        <v>436</v>
      </c>
      <c r="F81" s="71" t="s">
        <v>437</v>
      </c>
      <c r="G81" s="71" t="s">
        <v>913</v>
      </c>
      <c r="H81" s="71" t="s">
        <v>206</v>
      </c>
      <c r="I81" s="71" t="s">
        <v>228</v>
      </c>
      <c r="J81" s="73">
        <v>4.7</v>
      </c>
      <c r="K81" s="71" t="s">
        <v>104</v>
      </c>
      <c r="L81" s="74">
        <v>2.6100000000000002E-2</v>
      </c>
      <c r="M81" s="74">
        <v>9.1999999999999998E-3</v>
      </c>
      <c r="N81" s="73">
        <v>3021853.65</v>
      </c>
      <c r="O81" s="73">
        <v>108.12</v>
      </c>
      <c r="P81" s="73">
        <v>0</v>
      </c>
      <c r="Q81" s="73">
        <v>3267.2281663799999</v>
      </c>
      <c r="R81" s="74">
        <v>5.3E-3</v>
      </c>
      <c r="S81" s="74">
        <v>2.3699999999999999E-2</v>
      </c>
      <c r="T81" s="74">
        <v>6.4999999999999997E-3</v>
      </c>
    </row>
    <row r="82" spans="1:20">
      <c r="A82" s="71" t="s">
        <v>438</v>
      </c>
      <c r="B82" s="72">
        <v>7460363</v>
      </c>
      <c r="C82" s="71" t="s">
        <v>102</v>
      </c>
      <c r="D82" s="71" t="s">
        <v>125</v>
      </c>
      <c r="E82" s="71" t="s">
        <v>436</v>
      </c>
      <c r="F82" s="71" t="s">
        <v>437</v>
      </c>
      <c r="G82" s="71" t="s">
        <v>913</v>
      </c>
      <c r="H82" s="71" t="s">
        <v>206</v>
      </c>
      <c r="I82" s="71" t="s">
        <v>439</v>
      </c>
      <c r="J82" s="73">
        <v>2.04</v>
      </c>
      <c r="K82" s="71" t="s">
        <v>104</v>
      </c>
      <c r="L82" s="74">
        <v>4.4999999999999998E-2</v>
      </c>
      <c r="M82" s="74">
        <v>6.4000000000000003E-3</v>
      </c>
      <c r="N82" s="73">
        <v>2381430.92</v>
      </c>
      <c r="O82" s="73">
        <v>109.22</v>
      </c>
      <c r="P82" s="73">
        <v>0</v>
      </c>
      <c r="Q82" s="73">
        <v>2600.9988508239999</v>
      </c>
      <c r="R82" s="74">
        <v>1.38E-2</v>
      </c>
      <c r="S82" s="74">
        <v>1.8800000000000001E-2</v>
      </c>
      <c r="T82" s="74">
        <v>5.1999999999999998E-3</v>
      </c>
    </row>
    <row r="83" spans="1:20">
      <c r="A83" s="71" t="s">
        <v>440</v>
      </c>
      <c r="B83" s="72">
        <v>1138114</v>
      </c>
      <c r="C83" s="71" t="s">
        <v>102</v>
      </c>
      <c r="D83" s="71" t="s">
        <v>125</v>
      </c>
      <c r="E83" s="71" t="s">
        <v>319</v>
      </c>
      <c r="F83" s="71" t="s">
        <v>930</v>
      </c>
      <c r="G83" s="71" t="s">
        <v>914</v>
      </c>
      <c r="H83" s="71" t="s">
        <v>206</v>
      </c>
      <c r="I83" s="71" t="s">
        <v>434</v>
      </c>
      <c r="J83" s="73">
        <v>3.24</v>
      </c>
      <c r="K83" s="71" t="s">
        <v>104</v>
      </c>
      <c r="L83" s="74">
        <v>3.39E-2</v>
      </c>
      <c r="M83" s="74">
        <v>1.61E-2</v>
      </c>
      <c r="N83" s="73">
        <v>692171</v>
      </c>
      <c r="O83" s="73">
        <v>107.47</v>
      </c>
      <c r="P83" s="73">
        <v>0</v>
      </c>
      <c r="Q83" s="73">
        <v>743.87617369999998</v>
      </c>
      <c r="R83" s="74">
        <v>5.9999999999999995E-4</v>
      </c>
      <c r="S83" s="74">
        <v>5.4000000000000003E-3</v>
      </c>
      <c r="T83" s="74">
        <v>1.5E-3</v>
      </c>
    </row>
    <row r="84" spans="1:20">
      <c r="A84" s="71" t="s">
        <v>441</v>
      </c>
      <c r="B84" s="72">
        <v>7550122</v>
      </c>
      <c r="C84" s="71" t="s">
        <v>102</v>
      </c>
      <c r="D84" s="71" t="s">
        <v>125</v>
      </c>
      <c r="E84" s="71" t="s">
        <v>442</v>
      </c>
      <c r="F84" s="71" t="s">
        <v>406</v>
      </c>
      <c r="G84" s="71" t="s">
        <v>914</v>
      </c>
      <c r="H84" s="71" t="s">
        <v>206</v>
      </c>
      <c r="I84" s="71" t="s">
        <v>338</v>
      </c>
      <c r="J84" s="73">
        <v>2.2599999999999998</v>
      </c>
      <c r="K84" s="71" t="s">
        <v>104</v>
      </c>
      <c r="L84" s="74">
        <v>1.9099999999999999E-2</v>
      </c>
      <c r="M84" s="74">
        <v>1.1900000000000001E-2</v>
      </c>
      <c r="N84" s="73">
        <v>609226</v>
      </c>
      <c r="O84" s="73">
        <v>102.45</v>
      </c>
      <c r="P84" s="73">
        <v>0</v>
      </c>
      <c r="Q84" s="73">
        <v>624.15203699999995</v>
      </c>
      <c r="R84" s="74">
        <v>1.1999999999999999E-3</v>
      </c>
      <c r="S84" s="74">
        <v>4.4999999999999997E-3</v>
      </c>
      <c r="T84" s="74">
        <v>1.1999999999999999E-3</v>
      </c>
    </row>
    <row r="85" spans="1:20">
      <c r="A85" s="71" t="s">
        <v>443</v>
      </c>
      <c r="B85" s="72">
        <v>4160149</v>
      </c>
      <c r="C85" s="71" t="s">
        <v>102</v>
      </c>
      <c r="D85" s="71" t="s">
        <v>125</v>
      </c>
      <c r="E85" s="71" t="s">
        <v>444</v>
      </c>
      <c r="F85" s="71" t="s">
        <v>930</v>
      </c>
      <c r="G85" s="71" t="s">
        <v>914</v>
      </c>
      <c r="H85" s="71" t="s">
        <v>206</v>
      </c>
      <c r="I85" s="71" t="s">
        <v>445</v>
      </c>
      <c r="J85" s="73">
        <v>1.95</v>
      </c>
      <c r="K85" s="71" t="s">
        <v>104</v>
      </c>
      <c r="L85" s="74">
        <v>4.5999999999999999E-2</v>
      </c>
      <c r="M85" s="74">
        <v>1.1299999999999999E-2</v>
      </c>
      <c r="N85" s="73">
        <v>1769288</v>
      </c>
      <c r="O85" s="73">
        <v>106.83</v>
      </c>
      <c r="P85" s="73">
        <v>0</v>
      </c>
      <c r="Q85" s="73">
        <v>1890.1303703999999</v>
      </c>
      <c r="R85" s="74">
        <v>8.6E-3</v>
      </c>
      <c r="S85" s="74">
        <v>1.37E-2</v>
      </c>
      <c r="T85" s="74">
        <v>3.8E-3</v>
      </c>
    </row>
    <row r="86" spans="1:20">
      <c r="A86" s="71" t="s">
        <v>446</v>
      </c>
      <c r="B86" s="72">
        <v>4160156</v>
      </c>
      <c r="C86" s="71" t="s">
        <v>102</v>
      </c>
      <c r="D86" s="71" t="s">
        <v>125</v>
      </c>
      <c r="E86" s="71" t="s">
        <v>444</v>
      </c>
      <c r="F86" s="71" t="s">
        <v>930</v>
      </c>
      <c r="G86" s="71" t="s">
        <v>914</v>
      </c>
      <c r="H86" s="71" t="s">
        <v>206</v>
      </c>
      <c r="I86" s="71" t="s">
        <v>447</v>
      </c>
      <c r="J86" s="73">
        <v>3.55</v>
      </c>
      <c r="K86" s="71" t="s">
        <v>104</v>
      </c>
      <c r="L86" s="74">
        <v>2.5499999999999998E-2</v>
      </c>
      <c r="M86" s="74">
        <v>1.0800000000000001E-2</v>
      </c>
      <c r="N86" s="73">
        <v>529014</v>
      </c>
      <c r="O86" s="73">
        <v>105.32</v>
      </c>
      <c r="P86" s="73">
        <v>0</v>
      </c>
      <c r="Q86" s="73">
        <v>557.15754479999998</v>
      </c>
      <c r="R86" s="74">
        <v>1.6000000000000001E-3</v>
      </c>
      <c r="S86" s="74">
        <v>4.0000000000000001E-3</v>
      </c>
      <c r="T86" s="74">
        <v>1.1000000000000001E-3</v>
      </c>
    </row>
    <row r="87" spans="1:20">
      <c r="A87" s="71" t="s">
        <v>448</v>
      </c>
      <c r="B87" s="72">
        <v>1147560</v>
      </c>
      <c r="C87" s="71" t="s">
        <v>102</v>
      </c>
      <c r="D87" s="71" t="s">
        <v>125</v>
      </c>
      <c r="E87" s="71" t="s">
        <v>449</v>
      </c>
      <c r="F87" s="71" t="s">
        <v>125</v>
      </c>
      <c r="G87" s="71" t="s">
        <v>914</v>
      </c>
      <c r="H87" s="71" t="s">
        <v>206</v>
      </c>
      <c r="I87" s="71" t="s">
        <v>434</v>
      </c>
      <c r="J87" s="73">
        <v>3.52</v>
      </c>
      <c r="K87" s="71" t="s">
        <v>104</v>
      </c>
      <c r="L87" s="74">
        <v>3.15E-2</v>
      </c>
      <c r="M87" s="74">
        <v>6.6600000000000006E-2</v>
      </c>
      <c r="N87" s="73">
        <v>214663.21</v>
      </c>
      <c r="O87" s="73">
        <v>89.18</v>
      </c>
      <c r="P87" s="73">
        <v>0</v>
      </c>
      <c r="Q87" s="73">
        <v>191.43665067800001</v>
      </c>
      <c r="R87" s="74">
        <v>8.9999999999999998E-4</v>
      </c>
      <c r="S87" s="74">
        <v>1.4E-3</v>
      </c>
      <c r="T87" s="74">
        <v>4.0000000000000002E-4</v>
      </c>
    </row>
    <row r="88" spans="1:20">
      <c r="A88" s="71" t="s">
        <v>450</v>
      </c>
      <c r="B88" s="72">
        <v>6000202</v>
      </c>
      <c r="C88" s="71" t="s">
        <v>102</v>
      </c>
      <c r="D88" s="71" t="s">
        <v>125</v>
      </c>
      <c r="E88" s="71" t="s">
        <v>451</v>
      </c>
      <c r="F88" s="71" t="s">
        <v>452</v>
      </c>
      <c r="G88" s="71" t="s">
        <v>923</v>
      </c>
      <c r="H88" s="71" t="s">
        <v>152</v>
      </c>
      <c r="I88" s="71" t="s">
        <v>234</v>
      </c>
      <c r="J88" s="73">
        <v>2.1800000000000002</v>
      </c>
      <c r="K88" s="71" t="s">
        <v>104</v>
      </c>
      <c r="L88" s="74">
        <v>4.8000000000000001E-2</v>
      </c>
      <c r="M88" s="74">
        <v>8.0999999999999996E-3</v>
      </c>
      <c r="N88" s="73">
        <v>3522488</v>
      </c>
      <c r="O88" s="73">
        <v>110</v>
      </c>
      <c r="P88" s="73">
        <v>0</v>
      </c>
      <c r="Q88" s="73">
        <v>3874.7368000000001</v>
      </c>
      <c r="R88" s="74">
        <v>1.8E-3</v>
      </c>
      <c r="S88" s="74">
        <v>2.81E-2</v>
      </c>
      <c r="T88" s="74">
        <v>7.7999999999999996E-3</v>
      </c>
    </row>
    <row r="89" spans="1:20">
      <c r="A89" s="71" t="s">
        <v>453</v>
      </c>
      <c r="B89" s="72">
        <v>6000228</v>
      </c>
      <c r="C89" s="71" t="s">
        <v>102</v>
      </c>
      <c r="D89" s="71" t="s">
        <v>125</v>
      </c>
      <c r="E89" s="71" t="s">
        <v>451</v>
      </c>
      <c r="F89" s="71" t="s">
        <v>452</v>
      </c>
      <c r="G89" s="71" t="s">
        <v>923</v>
      </c>
      <c r="H89" s="71" t="s">
        <v>152</v>
      </c>
      <c r="I89" s="71" t="s">
        <v>454</v>
      </c>
      <c r="J89" s="73">
        <v>0.65</v>
      </c>
      <c r="K89" s="71" t="s">
        <v>104</v>
      </c>
      <c r="L89" s="74">
        <v>4.4999999999999998E-2</v>
      </c>
      <c r="M89" s="74">
        <v>1E-3</v>
      </c>
      <c r="N89" s="73">
        <v>360470</v>
      </c>
      <c r="O89" s="73">
        <v>104.43</v>
      </c>
      <c r="P89" s="73">
        <v>0</v>
      </c>
      <c r="Q89" s="73">
        <v>376.43882100000002</v>
      </c>
      <c r="R89" s="74">
        <v>5.9999999999999995E-4</v>
      </c>
      <c r="S89" s="74">
        <v>2.7000000000000001E-3</v>
      </c>
      <c r="T89" s="74">
        <v>8.0000000000000004E-4</v>
      </c>
    </row>
    <row r="90" spans="1:20">
      <c r="A90" s="71" t="s">
        <v>455</v>
      </c>
      <c r="B90" s="72">
        <v>6000277</v>
      </c>
      <c r="C90" s="71" t="s">
        <v>102</v>
      </c>
      <c r="D90" s="71" t="s">
        <v>125</v>
      </c>
      <c r="E90" s="71" t="s">
        <v>451</v>
      </c>
      <c r="F90" s="71" t="s">
        <v>452</v>
      </c>
      <c r="G90" s="71" t="s">
        <v>923</v>
      </c>
      <c r="H90" s="71" t="s">
        <v>152</v>
      </c>
      <c r="I90" s="71" t="s">
        <v>356</v>
      </c>
      <c r="J90" s="73">
        <v>3.56</v>
      </c>
      <c r="K90" s="71" t="s">
        <v>104</v>
      </c>
      <c r="L90" s="74">
        <v>2.5499999999999998E-2</v>
      </c>
      <c r="M90" s="74">
        <v>8.6999999999999994E-3</v>
      </c>
      <c r="N90" s="73">
        <v>915293</v>
      </c>
      <c r="O90" s="73">
        <v>106.85</v>
      </c>
      <c r="P90" s="73">
        <v>0</v>
      </c>
      <c r="Q90" s="73">
        <v>977.99057049999999</v>
      </c>
      <c r="R90" s="74">
        <v>1.6999999999999999E-3</v>
      </c>
      <c r="S90" s="74">
        <v>7.1000000000000004E-3</v>
      </c>
      <c r="T90" s="74">
        <v>2E-3</v>
      </c>
    </row>
    <row r="91" spans="1:20">
      <c r="A91" s="71" t="s">
        <v>456</v>
      </c>
      <c r="B91" s="72">
        <v>2810299</v>
      </c>
      <c r="C91" s="71" t="s">
        <v>102</v>
      </c>
      <c r="D91" s="71" t="s">
        <v>125</v>
      </c>
      <c r="E91" s="71" t="s">
        <v>457</v>
      </c>
      <c r="F91" s="71" t="s">
        <v>348</v>
      </c>
      <c r="G91" s="71" t="s">
        <v>914</v>
      </c>
      <c r="H91" s="71" t="s">
        <v>206</v>
      </c>
      <c r="I91" s="71" t="s">
        <v>251</v>
      </c>
      <c r="J91" s="73">
        <v>2.19</v>
      </c>
      <c r="K91" s="71" t="s">
        <v>104</v>
      </c>
      <c r="L91" s="74">
        <v>2.4500000000000001E-2</v>
      </c>
      <c r="M91" s="74">
        <v>1.14E-2</v>
      </c>
      <c r="N91" s="73">
        <v>2543708</v>
      </c>
      <c r="O91" s="73">
        <v>103.52</v>
      </c>
      <c r="P91" s="73">
        <v>0</v>
      </c>
      <c r="Q91" s="73">
        <v>2633.2465216000001</v>
      </c>
      <c r="R91" s="74">
        <v>1.6000000000000001E-3</v>
      </c>
      <c r="S91" s="74">
        <v>1.9099999999999999E-2</v>
      </c>
      <c r="T91" s="74">
        <v>5.3E-3</v>
      </c>
    </row>
    <row r="92" spans="1:20">
      <c r="A92" s="71" t="s">
        <v>458</v>
      </c>
      <c r="B92" s="72">
        <v>6040158</v>
      </c>
      <c r="C92" s="71" t="s">
        <v>102</v>
      </c>
      <c r="D92" s="71" t="s">
        <v>125</v>
      </c>
      <c r="E92" s="71" t="s">
        <v>288</v>
      </c>
      <c r="F92" s="71" t="s">
        <v>283</v>
      </c>
      <c r="G92" s="71" t="s">
        <v>914</v>
      </c>
      <c r="H92" s="71" t="s">
        <v>206</v>
      </c>
      <c r="I92" s="71" t="s">
        <v>345</v>
      </c>
      <c r="J92" s="73">
        <v>0.54</v>
      </c>
      <c r="K92" s="71" t="s">
        <v>104</v>
      </c>
      <c r="L92" s="74">
        <v>1.43E-2</v>
      </c>
      <c r="M92" s="74">
        <v>0.23719999999999999</v>
      </c>
      <c r="N92" s="73">
        <v>470941</v>
      </c>
      <c r="O92" s="73">
        <v>100.54</v>
      </c>
      <c r="P92" s="73">
        <v>0</v>
      </c>
      <c r="Q92" s="73">
        <v>473.48408139999998</v>
      </c>
      <c r="R92" s="74">
        <v>5.9999999999999995E-4</v>
      </c>
      <c r="S92" s="74">
        <v>3.3999999999999998E-3</v>
      </c>
      <c r="T92" s="74">
        <v>8.9999999999999998E-4</v>
      </c>
    </row>
    <row r="93" spans="1:20">
      <c r="A93" s="71" t="s">
        <v>459</v>
      </c>
      <c r="B93" s="72">
        <v>5660063</v>
      </c>
      <c r="C93" s="71" t="s">
        <v>102</v>
      </c>
      <c r="D93" s="71" t="s">
        <v>125</v>
      </c>
      <c r="E93" s="71" t="s">
        <v>460</v>
      </c>
      <c r="F93" s="71" t="s">
        <v>367</v>
      </c>
      <c r="G93" s="71" t="s">
        <v>923</v>
      </c>
      <c r="H93" s="71" t="s">
        <v>152</v>
      </c>
      <c r="I93" s="71" t="s">
        <v>254</v>
      </c>
      <c r="J93" s="73">
        <v>3.11</v>
      </c>
      <c r="K93" s="71" t="s">
        <v>104</v>
      </c>
      <c r="L93" s="74">
        <v>2.9399999999999999E-2</v>
      </c>
      <c r="M93" s="74">
        <v>1.12E-2</v>
      </c>
      <c r="N93" s="73">
        <v>213713</v>
      </c>
      <c r="O93" s="73">
        <v>107.95</v>
      </c>
      <c r="P93" s="73">
        <v>0</v>
      </c>
      <c r="Q93" s="73">
        <v>230.70318349999999</v>
      </c>
      <c r="R93" s="74">
        <v>5.9999999999999995E-4</v>
      </c>
      <c r="S93" s="74">
        <v>1.6999999999999999E-3</v>
      </c>
      <c r="T93" s="74">
        <v>5.0000000000000001E-4</v>
      </c>
    </row>
    <row r="94" spans="1:20">
      <c r="A94" s="71" t="s">
        <v>461</v>
      </c>
      <c r="B94" s="72">
        <v>6430169</v>
      </c>
      <c r="C94" s="71" t="s">
        <v>102</v>
      </c>
      <c r="D94" s="71" t="s">
        <v>125</v>
      </c>
      <c r="E94" s="71" t="s">
        <v>462</v>
      </c>
      <c r="F94" s="71" t="s">
        <v>463</v>
      </c>
      <c r="G94" s="71" t="s">
        <v>914</v>
      </c>
      <c r="H94" s="71" t="s">
        <v>206</v>
      </c>
      <c r="I94" s="71" t="s">
        <v>243</v>
      </c>
      <c r="J94" s="73">
        <v>2.08</v>
      </c>
      <c r="K94" s="71" t="s">
        <v>104</v>
      </c>
      <c r="L94" s="74">
        <v>2.3599999999999999E-2</v>
      </c>
      <c r="M94" s="74">
        <v>1.84E-2</v>
      </c>
      <c r="N94" s="73">
        <v>608440.86</v>
      </c>
      <c r="O94" s="73">
        <v>102.1</v>
      </c>
      <c r="P94" s="73">
        <v>0</v>
      </c>
      <c r="Q94" s="73">
        <v>621.21811806000005</v>
      </c>
      <c r="R94" s="74">
        <v>1.9E-3</v>
      </c>
      <c r="S94" s="74">
        <v>4.4999999999999997E-3</v>
      </c>
      <c r="T94" s="74">
        <v>1.1999999999999999E-3</v>
      </c>
    </row>
    <row r="95" spans="1:20">
      <c r="A95" s="71" t="s">
        <v>464</v>
      </c>
      <c r="B95" s="72">
        <v>1156405</v>
      </c>
      <c r="C95" s="71" t="s">
        <v>102</v>
      </c>
      <c r="D95" s="71" t="s">
        <v>125</v>
      </c>
      <c r="E95" s="71" t="s">
        <v>431</v>
      </c>
      <c r="F95" s="71" t="s">
        <v>125</v>
      </c>
      <c r="G95" s="71" t="s">
        <v>923</v>
      </c>
      <c r="H95" s="71" t="s">
        <v>152</v>
      </c>
      <c r="I95" s="71" t="s">
        <v>465</v>
      </c>
      <c r="J95" s="73">
        <v>0.57999999999999996</v>
      </c>
      <c r="K95" s="71" t="s">
        <v>104</v>
      </c>
      <c r="L95" s="74">
        <v>2.1700000000000001E-2</v>
      </c>
      <c r="M95" s="74">
        <v>4.5999999999999999E-3</v>
      </c>
      <c r="N95" s="73">
        <v>180643.04</v>
      </c>
      <c r="O95" s="73">
        <v>101.9</v>
      </c>
      <c r="P95" s="73">
        <v>0</v>
      </c>
      <c r="Q95" s="73">
        <v>184.07525776</v>
      </c>
      <c r="R95" s="74">
        <v>1E-3</v>
      </c>
      <c r="S95" s="74">
        <v>1.2999999999999999E-3</v>
      </c>
      <c r="T95" s="74">
        <v>4.0000000000000002E-4</v>
      </c>
    </row>
    <row r="96" spans="1:20">
      <c r="A96" s="71" t="s">
        <v>466</v>
      </c>
      <c r="B96" s="72">
        <v>1130939</v>
      </c>
      <c r="C96" s="71" t="s">
        <v>102</v>
      </c>
      <c r="D96" s="71" t="s">
        <v>125</v>
      </c>
      <c r="E96" s="71" t="s">
        <v>431</v>
      </c>
      <c r="F96" s="71" t="s">
        <v>930</v>
      </c>
      <c r="G96" s="71" t="s">
        <v>923</v>
      </c>
      <c r="H96" s="71" t="s">
        <v>152</v>
      </c>
      <c r="I96" s="71" t="s">
        <v>467</v>
      </c>
      <c r="J96" s="73">
        <v>2.41</v>
      </c>
      <c r="K96" s="71" t="s">
        <v>104</v>
      </c>
      <c r="L96" s="74">
        <v>6.4000000000000001E-2</v>
      </c>
      <c r="M96" s="74">
        <v>2.3699999999999999E-2</v>
      </c>
      <c r="N96" s="73">
        <v>165805</v>
      </c>
      <c r="O96" s="73">
        <v>112.8</v>
      </c>
      <c r="P96" s="73">
        <v>0</v>
      </c>
      <c r="Q96" s="73">
        <v>187.02804</v>
      </c>
      <c r="R96" s="74">
        <v>8.0000000000000004E-4</v>
      </c>
      <c r="S96" s="74">
        <v>1.4E-3</v>
      </c>
      <c r="T96" s="74">
        <v>4.0000000000000002E-4</v>
      </c>
    </row>
    <row r="97" spans="1:20">
      <c r="A97" s="71" t="s">
        <v>468</v>
      </c>
      <c r="B97" s="72">
        <v>7770209</v>
      </c>
      <c r="C97" s="71" t="s">
        <v>102</v>
      </c>
      <c r="D97" s="71" t="s">
        <v>125</v>
      </c>
      <c r="E97" s="71" t="s">
        <v>469</v>
      </c>
      <c r="F97" s="71" t="s">
        <v>470</v>
      </c>
      <c r="G97" s="71" t="s">
        <v>914</v>
      </c>
      <c r="H97" s="71" t="s">
        <v>206</v>
      </c>
      <c r="I97" s="71" t="s">
        <v>257</v>
      </c>
      <c r="J97" s="73">
        <v>4.3600000000000003</v>
      </c>
      <c r="K97" s="71" t="s">
        <v>104</v>
      </c>
      <c r="L97" s="74">
        <v>5.0900000000000001E-2</v>
      </c>
      <c r="M97" s="74">
        <v>1.1900000000000001E-2</v>
      </c>
      <c r="N97" s="73">
        <v>2301699</v>
      </c>
      <c r="O97" s="73">
        <v>121.35</v>
      </c>
      <c r="P97" s="73">
        <v>0</v>
      </c>
      <c r="Q97" s="73">
        <v>2793.1117365</v>
      </c>
      <c r="R97" s="74">
        <v>2.2000000000000001E-3</v>
      </c>
      <c r="S97" s="74">
        <v>2.0199999999999999E-2</v>
      </c>
      <c r="T97" s="74">
        <v>5.5999999999999999E-3</v>
      </c>
    </row>
    <row r="98" spans="1:20">
      <c r="A98" s="71" t="s">
        <v>471</v>
      </c>
      <c r="B98" s="72">
        <v>1133131</v>
      </c>
      <c r="C98" s="71" t="s">
        <v>102</v>
      </c>
      <c r="D98" s="71" t="s">
        <v>125</v>
      </c>
      <c r="E98" s="71" t="s">
        <v>472</v>
      </c>
      <c r="F98" s="71" t="s">
        <v>473</v>
      </c>
      <c r="G98" s="71" t="s">
        <v>914</v>
      </c>
      <c r="H98" s="71" t="s">
        <v>206</v>
      </c>
      <c r="I98" s="71" t="s">
        <v>474</v>
      </c>
      <c r="J98" s="73">
        <v>2.39</v>
      </c>
      <c r="K98" s="71" t="s">
        <v>104</v>
      </c>
      <c r="L98" s="74">
        <v>1.0500000000000001E-2</v>
      </c>
      <c r="M98" s="74">
        <v>9.1000000000000004E-3</v>
      </c>
      <c r="N98" s="73">
        <v>602822</v>
      </c>
      <c r="O98" s="73">
        <v>100.42</v>
      </c>
      <c r="P98" s="73">
        <v>0</v>
      </c>
      <c r="Q98" s="73">
        <v>605.35385240000005</v>
      </c>
      <c r="R98" s="74">
        <v>1.2999999999999999E-3</v>
      </c>
      <c r="S98" s="74">
        <v>4.4000000000000003E-3</v>
      </c>
      <c r="T98" s="74">
        <v>1.1999999999999999E-3</v>
      </c>
    </row>
    <row r="99" spans="1:20">
      <c r="A99" s="71" t="s">
        <v>475</v>
      </c>
      <c r="B99" s="72">
        <v>3900354</v>
      </c>
      <c r="C99" s="71" t="s">
        <v>102</v>
      </c>
      <c r="D99" s="71" t="s">
        <v>125</v>
      </c>
      <c r="E99" s="71" t="s">
        <v>355</v>
      </c>
      <c r="F99" s="71" t="s">
        <v>930</v>
      </c>
      <c r="G99" s="71" t="s">
        <v>916</v>
      </c>
      <c r="H99" s="71" t="s">
        <v>206</v>
      </c>
      <c r="I99" s="71" t="s">
        <v>476</v>
      </c>
      <c r="J99" s="73">
        <v>3.74</v>
      </c>
      <c r="K99" s="71" t="s">
        <v>104</v>
      </c>
      <c r="L99" s="74">
        <v>3.85E-2</v>
      </c>
      <c r="M99" s="74">
        <v>2.1700000000000001E-2</v>
      </c>
      <c r="N99" s="73">
        <v>514900</v>
      </c>
      <c r="O99" s="73">
        <v>107.59</v>
      </c>
      <c r="P99" s="73">
        <v>0</v>
      </c>
      <c r="Q99" s="73">
        <v>553.98090999999999</v>
      </c>
      <c r="R99" s="74">
        <v>4.0000000000000002E-4</v>
      </c>
      <c r="S99" s="74">
        <v>4.0000000000000001E-3</v>
      </c>
      <c r="T99" s="74">
        <v>1.1000000000000001E-3</v>
      </c>
    </row>
    <row r="100" spans="1:20">
      <c r="A100" s="71" t="s">
        <v>477</v>
      </c>
      <c r="B100" s="72">
        <v>1132521</v>
      </c>
      <c r="C100" s="71" t="s">
        <v>102</v>
      </c>
      <c r="D100" s="71" t="s">
        <v>125</v>
      </c>
      <c r="E100" s="71" t="s">
        <v>362</v>
      </c>
      <c r="F100" s="71" t="s">
        <v>930</v>
      </c>
      <c r="G100" s="71" t="s">
        <v>915</v>
      </c>
      <c r="H100" s="71" t="s">
        <v>152</v>
      </c>
      <c r="I100" s="71" t="s">
        <v>231</v>
      </c>
      <c r="J100" s="73">
        <v>2.69</v>
      </c>
      <c r="K100" s="71" t="s">
        <v>104</v>
      </c>
      <c r="L100" s="74">
        <v>3.5000000000000003E-2</v>
      </c>
      <c r="M100" s="74">
        <v>1.23E-2</v>
      </c>
      <c r="N100" s="73">
        <v>189320.13</v>
      </c>
      <c r="O100" s="73">
        <v>106.19</v>
      </c>
      <c r="P100" s="73">
        <v>17.072620000000001</v>
      </c>
      <c r="Q100" s="73">
        <v>218.111666047</v>
      </c>
      <c r="R100" s="74">
        <v>1.4E-3</v>
      </c>
      <c r="S100" s="74">
        <v>1.6000000000000001E-3</v>
      </c>
      <c r="T100" s="74">
        <v>4.0000000000000002E-4</v>
      </c>
    </row>
    <row r="101" spans="1:20">
      <c r="A101" s="71" t="s">
        <v>478</v>
      </c>
      <c r="B101" s="72">
        <v>1157577</v>
      </c>
      <c r="C101" s="71" t="s">
        <v>102</v>
      </c>
      <c r="D101" s="71" t="s">
        <v>125</v>
      </c>
      <c r="E101" s="71" t="s">
        <v>479</v>
      </c>
      <c r="F101" s="71" t="s">
        <v>125</v>
      </c>
      <c r="G101" s="71" t="s">
        <v>916</v>
      </c>
      <c r="H101" s="71" t="s">
        <v>206</v>
      </c>
      <c r="I101" s="71" t="s">
        <v>434</v>
      </c>
      <c r="J101" s="73">
        <v>4.0999999999999996</v>
      </c>
      <c r="K101" s="71" t="s">
        <v>104</v>
      </c>
      <c r="L101" s="74">
        <v>4.8000000000000001E-2</v>
      </c>
      <c r="M101" s="74">
        <v>3.6799999999999999E-2</v>
      </c>
      <c r="N101" s="73">
        <v>261513</v>
      </c>
      <c r="O101" s="73">
        <v>105.53</v>
      </c>
      <c r="P101" s="73">
        <v>0</v>
      </c>
      <c r="Q101" s="73">
        <v>275.97466889999998</v>
      </c>
      <c r="R101" s="74">
        <v>5.0000000000000001E-4</v>
      </c>
      <c r="S101" s="74">
        <v>2E-3</v>
      </c>
      <c r="T101" s="74">
        <v>5.9999999999999995E-4</v>
      </c>
    </row>
    <row r="102" spans="1:20">
      <c r="A102" s="71" t="s">
        <v>480</v>
      </c>
      <c r="B102" s="72">
        <v>1138494</v>
      </c>
      <c r="C102" s="71" t="s">
        <v>102</v>
      </c>
      <c r="D102" s="71" t="s">
        <v>125</v>
      </c>
      <c r="E102" s="71" t="s">
        <v>481</v>
      </c>
      <c r="F102" s="71" t="s">
        <v>482</v>
      </c>
      <c r="G102" s="71" t="s">
        <v>916</v>
      </c>
      <c r="H102" s="71" t="s">
        <v>206</v>
      </c>
      <c r="I102" s="71" t="s">
        <v>474</v>
      </c>
      <c r="J102" s="73">
        <v>1.47</v>
      </c>
      <c r="K102" s="71" t="s">
        <v>104</v>
      </c>
      <c r="L102" s="74">
        <v>2.7900000000000001E-2</v>
      </c>
      <c r="M102" s="74">
        <v>1.7399999999999999E-2</v>
      </c>
      <c r="N102" s="73">
        <v>30981.8</v>
      </c>
      <c r="O102" s="73">
        <v>102.25</v>
      </c>
      <c r="P102" s="73">
        <v>0</v>
      </c>
      <c r="Q102" s="73">
        <v>31.678890500000001</v>
      </c>
      <c r="R102" s="74">
        <v>1E-4</v>
      </c>
      <c r="S102" s="74">
        <v>2.0000000000000001E-4</v>
      </c>
      <c r="T102" s="74">
        <v>1E-4</v>
      </c>
    </row>
    <row r="103" spans="1:20">
      <c r="A103" s="71" t="s">
        <v>483</v>
      </c>
      <c r="B103" s="72">
        <v>6130199</v>
      </c>
      <c r="C103" s="71" t="s">
        <v>102</v>
      </c>
      <c r="D103" s="71" t="s">
        <v>125</v>
      </c>
      <c r="E103" s="71" t="s">
        <v>372</v>
      </c>
      <c r="F103" s="71" t="s">
        <v>930</v>
      </c>
      <c r="G103" s="71" t="s">
        <v>916</v>
      </c>
      <c r="H103" s="71" t="s">
        <v>206</v>
      </c>
      <c r="I103" s="71" t="s">
        <v>373</v>
      </c>
      <c r="J103" s="73">
        <v>3.23</v>
      </c>
      <c r="K103" s="71" t="s">
        <v>104</v>
      </c>
      <c r="L103" s="74">
        <v>5.0500000000000003E-2</v>
      </c>
      <c r="M103" s="74">
        <v>3.1300000000000001E-2</v>
      </c>
      <c r="N103" s="73">
        <v>0.12</v>
      </c>
      <c r="O103" s="73">
        <v>111.92</v>
      </c>
      <c r="P103" s="73">
        <v>0</v>
      </c>
      <c r="Q103" s="73">
        <v>1.3430399999999999E-4</v>
      </c>
      <c r="R103" s="74">
        <v>0</v>
      </c>
      <c r="S103" s="74">
        <v>0</v>
      </c>
      <c r="T103" s="74">
        <v>0</v>
      </c>
    </row>
    <row r="104" spans="1:20">
      <c r="A104" s="71" t="s">
        <v>484</v>
      </c>
      <c r="B104" s="72">
        <v>1132968</v>
      </c>
      <c r="C104" s="71" t="s">
        <v>102</v>
      </c>
      <c r="D104" s="71" t="s">
        <v>125</v>
      </c>
      <c r="E104" s="71" t="s">
        <v>375</v>
      </c>
      <c r="F104" s="71" t="s">
        <v>367</v>
      </c>
      <c r="G104" s="71" t="s">
        <v>916</v>
      </c>
      <c r="H104" s="71" t="s">
        <v>206</v>
      </c>
      <c r="I104" s="71" t="s">
        <v>343</v>
      </c>
      <c r="J104" s="73">
        <v>2.41</v>
      </c>
      <c r="K104" s="71" t="s">
        <v>104</v>
      </c>
      <c r="L104" s="74">
        <v>4.1399999999999999E-2</v>
      </c>
      <c r="M104" s="74">
        <v>1.7500000000000002E-2</v>
      </c>
      <c r="N104" s="73">
        <v>162649</v>
      </c>
      <c r="O104" s="73">
        <v>105.74</v>
      </c>
      <c r="P104" s="73">
        <v>0</v>
      </c>
      <c r="Q104" s="73">
        <v>171.98505259999999</v>
      </c>
      <c r="R104" s="74">
        <v>2.9999999999999997E-4</v>
      </c>
      <c r="S104" s="74">
        <v>1.1999999999999999E-3</v>
      </c>
      <c r="T104" s="74">
        <v>2.9999999999999997E-4</v>
      </c>
    </row>
    <row r="105" spans="1:20">
      <c r="A105" s="71" t="s">
        <v>485</v>
      </c>
      <c r="B105" s="72">
        <v>1136068</v>
      </c>
      <c r="C105" s="71" t="s">
        <v>102</v>
      </c>
      <c r="D105" s="71" t="s">
        <v>125</v>
      </c>
      <c r="E105" s="71" t="s">
        <v>375</v>
      </c>
      <c r="F105" s="71" t="s">
        <v>367</v>
      </c>
      <c r="G105" s="71" t="s">
        <v>915</v>
      </c>
      <c r="H105" s="71" t="s">
        <v>152</v>
      </c>
      <c r="I105" s="71" t="s">
        <v>370</v>
      </c>
      <c r="J105" s="73">
        <v>3.77</v>
      </c>
      <c r="K105" s="71" t="s">
        <v>104</v>
      </c>
      <c r="L105" s="74">
        <v>3.9199999999999999E-2</v>
      </c>
      <c r="M105" s="74">
        <v>1.84E-2</v>
      </c>
      <c r="N105" s="73">
        <v>50000</v>
      </c>
      <c r="O105" s="73">
        <v>109.8</v>
      </c>
      <c r="P105" s="73">
        <v>0</v>
      </c>
      <c r="Q105" s="73">
        <v>54.9</v>
      </c>
      <c r="R105" s="74">
        <v>1E-4</v>
      </c>
      <c r="S105" s="74">
        <v>4.0000000000000002E-4</v>
      </c>
      <c r="T105" s="74">
        <v>1E-4</v>
      </c>
    </row>
    <row r="106" spans="1:20">
      <c r="A106" s="71" t="s">
        <v>486</v>
      </c>
      <c r="B106" s="72">
        <v>1139286</v>
      </c>
      <c r="C106" s="71" t="s">
        <v>102</v>
      </c>
      <c r="D106" s="71" t="s">
        <v>125</v>
      </c>
      <c r="E106" s="71" t="s">
        <v>487</v>
      </c>
      <c r="F106" s="71" t="s">
        <v>367</v>
      </c>
      <c r="G106" s="71" t="s">
        <v>915</v>
      </c>
      <c r="H106" s="71" t="s">
        <v>152</v>
      </c>
      <c r="I106" s="71" t="s">
        <v>488</v>
      </c>
      <c r="J106" s="73">
        <v>3.82</v>
      </c>
      <c r="K106" s="71" t="s">
        <v>104</v>
      </c>
      <c r="L106" s="74">
        <v>3.2899999999999999E-2</v>
      </c>
      <c r="M106" s="74">
        <v>2.4500000000000001E-2</v>
      </c>
      <c r="N106" s="73">
        <v>940000</v>
      </c>
      <c r="O106" s="73">
        <v>103.14</v>
      </c>
      <c r="P106" s="73">
        <v>0</v>
      </c>
      <c r="Q106" s="73">
        <v>969.51599999999996</v>
      </c>
      <c r="R106" s="74">
        <v>1E-3</v>
      </c>
      <c r="S106" s="74">
        <v>7.0000000000000001E-3</v>
      </c>
      <c r="T106" s="74">
        <v>1.9E-3</v>
      </c>
    </row>
    <row r="107" spans="1:20">
      <c r="A107" s="71" t="s">
        <v>489</v>
      </c>
      <c r="B107" s="72">
        <v>1142785</v>
      </c>
      <c r="C107" s="71" t="s">
        <v>102</v>
      </c>
      <c r="D107" s="71" t="s">
        <v>125</v>
      </c>
      <c r="E107" s="71" t="s">
        <v>487</v>
      </c>
      <c r="F107" s="71" t="s">
        <v>367</v>
      </c>
      <c r="G107" s="71" t="s">
        <v>915</v>
      </c>
      <c r="H107" s="71" t="s">
        <v>152</v>
      </c>
      <c r="I107" s="71" t="s">
        <v>370</v>
      </c>
      <c r="J107" s="73">
        <v>5.13</v>
      </c>
      <c r="K107" s="71" t="s">
        <v>104</v>
      </c>
      <c r="L107" s="74">
        <v>2.63E-2</v>
      </c>
      <c r="M107" s="74">
        <v>3.2500000000000001E-2</v>
      </c>
      <c r="N107" s="73">
        <v>180000</v>
      </c>
      <c r="O107" s="73">
        <v>98.2</v>
      </c>
      <c r="P107" s="73">
        <v>0</v>
      </c>
      <c r="Q107" s="73">
        <v>176.76</v>
      </c>
      <c r="R107" s="74">
        <v>1E-4</v>
      </c>
      <c r="S107" s="74">
        <v>1.2999999999999999E-3</v>
      </c>
      <c r="T107" s="74">
        <v>4.0000000000000002E-4</v>
      </c>
    </row>
    <row r="108" spans="1:20">
      <c r="A108" s="71" t="s">
        <v>490</v>
      </c>
      <c r="B108" s="72">
        <v>1135862</v>
      </c>
      <c r="C108" s="71" t="s">
        <v>102</v>
      </c>
      <c r="D108" s="71" t="s">
        <v>125</v>
      </c>
      <c r="E108" s="71" t="s">
        <v>487</v>
      </c>
      <c r="F108" s="71" t="s">
        <v>367</v>
      </c>
      <c r="G108" s="71" t="s">
        <v>915</v>
      </c>
      <c r="H108" s="71" t="s">
        <v>152</v>
      </c>
      <c r="I108" s="71" t="s">
        <v>295</v>
      </c>
      <c r="J108" s="73">
        <v>2.65</v>
      </c>
      <c r="K108" s="71" t="s">
        <v>104</v>
      </c>
      <c r="L108" s="74">
        <v>3.5799999999999998E-2</v>
      </c>
      <c r="M108" s="74">
        <v>0.02</v>
      </c>
      <c r="N108" s="73">
        <v>460000</v>
      </c>
      <c r="O108" s="73">
        <v>105.07</v>
      </c>
      <c r="P108" s="73">
        <v>0</v>
      </c>
      <c r="Q108" s="73">
        <v>483.322</v>
      </c>
      <c r="R108" s="74">
        <v>4.0000000000000002E-4</v>
      </c>
      <c r="S108" s="74">
        <v>3.5000000000000001E-3</v>
      </c>
      <c r="T108" s="74">
        <v>1E-3</v>
      </c>
    </row>
    <row r="109" spans="1:20">
      <c r="A109" s="71" t="s">
        <v>491</v>
      </c>
      <c r="B109" s="72">
        <v>3230240</v>
      </c>
      <c r="C109" s="71" t="s">
        <v>102</v>
      </c>
      <c r="D109" s="71" t="s">
        <v>125</v>
      </c>
      <c r="E109" s="71" t="s">
        <v>329</v>
      </c>
      <c r="F109" s="71" t="s">
        <v>930</v>
      </c>
      <c r="G109" s="71" t="s">
        <v>916</v>
      </c>
      <c r="H109" s="71" t="s">
        <v>206</v>
      </c>
      <c r="I109" s="71" t="s">
        <v>284</v>
      </c>
      <c r="J109" s="73">
        <v>3.84</v>
      </c>
      <c r="K109" s="71" t="s">
        <v>104</v>
      </c>
      <c r="L109" s="74">
        <v>3.5000000000000003E-2</v>
      </c>
      <c r="M109" s="74">
        <v>0.03</v>
      </c>
      <c r="N109" s="73">
        <v>2636710.11</v>
      </c>
      <c r="O109" s="73">
        <v>102</v>
      </c>
      <c r="P109" s="73">
        <v>0</v>
      </c>
      <c r="Q109" s="73">
        <v>2689.4443121999998</v>
      </c>
      <c r="R109" s="74">
        <v>2.7000000000000001E-3</v>
      </c>
      <c r="S109" s="74">
        <v>1.95E-2</v>
      </c>
      <c r="T109" s="74">
        <v>5.4000000000000003E-3</v>
      </c>
    </row>
    <row r="110" spans="1:20">
      <c r="A110" s="71" t="s">
        <v>492</v>
      </c>
      <c r="B110" s="72">
        <v>2560142</v>
      </c>
      <c r="C110" s="71" t="s">
        <v>102</v>
      </c>
      <c r="D110" s="71" t="s">
        <v>125</v>
      </c>
      <c r="E110" s="71" t="s">
        <v>493</v>
      </c>
      <c r="F110" s="71" t="s">
        <v>494</v>
      </c>
      <c r="G110" s="71" t="s">
        <v>916</v>
      </c>
      <c r="H110" s="71" t="s">
        <v>206</v>
      </c>
      <c r="I110" s="71" t="s">
        <v>304</v>
      </c>
      <c r="J110" s="73">
        <v>2.4300000000000002</v>
      </c>
      <c r="K110" s="71" t="s">
        <v>104</v>
      </c>
      <c r="L110" s="74">
        <v>2.8000000000000001E-2</v>
      </c>
      <c r="M110" s="74">
        <v>9.7999999999999997E-3</v>
      </c>
      <c r="N110" s="73">
        <v>0.8</v>
      </c>
      <c r="O110" s="73">
        <v>104.96</v>
      </c>
      <c r="P110" s="73">
        <v>1.60521</v>
      </c>
      <c r="Q110" s="73">
        <v>1.6060496799999999</v>
      </c>
      <c r="R110" s="74">
        <v>0</v>
      </c>
      <c r="S110" s="74">
        <v>0</v>
      </c>
      <c r="T110" s="74">
        <v>0</v>
      </c>
    </row>
    <row r="111" spans="1:20">
      <c r="A111" s="71" t="s">
        <v>495</v>
      </c>
      <c r="B111" s="72">
        <v>1139534</v>
      </c>
      <c r="C111" s="71" t="s">
        <v>102</v>
      </c>
      <c r="D111" s="71" t="s">
        <v>125</v>
      </c>
      <c r="E111" s="71" t="s">
        <v>496</v>
      </c>
      <c r="F111" s="71" t="s">
        <v>452</v>
      </c>
      <c r="G111" s="71" t="s">
        <v>916</v>
      </c>
      <c r="H111" s="71" t="s">
        <v>206</v>
      </c>
      <c r="I111" s="71" t="s">
        <v>497</v>
      </c>
      <c r="J111" s="73">
        <v>2.35</v>
      </c>
      <c r="K111" s="71" t="s">
        <v>104</v>
      </c>
      <c r="L111" s="74">
        <v>2.9600000000000001E-2</v>
      </c>
      <c r="M111" s="74">
        <v>1.5599999999999999E-2</v>
      </c>
      <c r="N111" s="73">
        <v>230473</v>
      </c>
      <c r="O111" s="73">
        <v>103.57</v>
      </c>
      <c r="P111" s="73">
        <v>0</v>
      </c>
      <c r="Q111" s="73">
        <v>238.70088609999999</v>
      </c>
      <c r="R111" s="74">
        <v>5.9999999999999995E-4</v>
      </c>
      <c r="S111" s="74">
        <v>1.6999999999999999E-3</v>
      </c>
      <c r="T111" s="74">
        <v>5.0000000000000001E-4</v>
      </c>
    </row>
    <row r="112" spans="1:20">
      <c r="A112" s="71" t="s">
        <v>498</v>
      </c>
      <c r="B112" s="72">
        <v>1133529</v>
      </c>
      <c r="C112" s="71" t="s">
        <v>102</v>
      </c>
      <c r="D112" s="71" t="s">
        <v>125</v>
      </c>
      <c r="E112" s="71" t="s">
        <v>499</v>
      </c>
      <c r="F112" s="71" t="s">
        <v>367</v>
      </c>
      <c r="G112" s="71" t="s">
        <v>916</v>
      </c>
      <c r="H112" s="71" t="s">
        <v>206</v>
      </c>
      <c r="I112" s="71" t="s">
        <v>343</v>
      </c>
      <c r="J112" s="73">
        <v>3.35</v>
      </c>
      <c r="K112" s="71" t="s">
        <v>104</v>
      </c>
      <c r="L112" s="74">
        <v>3.85E-2</v>
      </c>
      <c r="M112" s="74">
        <v>1.7000000000000001E-2</v>
      </c>
      <c r="N112" s="73">
        <v>69292</v>
      </c>
      <c r="O112" s="73">
        <v>109.07</v>
      </c>
      <c r="P112" s="73">
        <v>0</v>
      </c>
      <c r="Q112" s="73">
        <v>75.576784399999994</v>
      </c>
      <c r="R112" s="74">
        <v>2.0000000000000001E-4</v>
      </c>
      <c r="S112" s="74">
        <v>5.0000000000000001E-4</v>
      </c>
      <c r="T112" s="74">
        <v>2.0000000000000001E-4</v>
      </c>
    </row>
    <row r="113" spans="1:20">
      <c r="A113" s="71" t="s">
        <v>500</v>
      </c>
      <c r="B113" s="72">
        <v>1136696</v>
      </c>
      <c r="C113" s="71" t="s">
        <v>102</v>
      </c>
      <c r="D113" s="71" t="s">
        <v>125</v>
      </c>
      <c r="E113" s="71" t="s">
        <v>499</v>
      </c>
      <c r="F113" s="71" t="s">
        <v>367</v>
      </c>
      <c r="G113" s="71" t="s">
        <v>916</v>
      </c>
      <c r="H113" s="71" t="s">
        <v>206</v>
      </c>
      <c r="I113" s="71" t="s">
        <v>293</v>
      </c>
      <c r="J113" s="73">
        <v>2.48</v>
      </c>
      <c r="K113" s="71" t="s">
        <v>104</v>
      </c>
      <c r="L113" s="74">
        <v>3.0499999999999999E-2</v>
      </c>
      <c r="M113" s="74">
        <v>1.49E-2</v>
      </c>
      <c r="N113" s="73">
        <v>635830</v>
      </c>
      <c r="O113" s="73">
        <v>105.21</v>
      </c>
      <c r="P113" s="73">
        <v>0</v>
      </c>
      <c r="Q113" s="73">
        <v>668.95674299999996</v>
      </c>
      <c r="R113" s="74">
        <v>1.5E-3</v>
      </c>
      <c r="S113" s="74">
        <v>4.7999999999999996E-3</v>
      </c>
      <c r="T113" s="74">
        <v>1.2999999999999999E-3</v>
      </c>
    </row>
    <row r="114" spans="1:20">
      <c r="A114" s="71" t="s">
        <v>501</v>
      </c>
      <c r="B114" s="72">
        <v>2560209</v>
      </c>
      <c r="C114" s="71" t="s">
        <v>102</v>
      </c>
      <c r="D114" s="71" t="s">
        <v>125</v>
      </c>
      <c r="E114" s="71" t="s">
        <v>493</v>
      </c>
      <c r="F114" s="71" t="s">
        <v>494</v>
      </c>
      <c r="G114" s="71" t="s">
        <v>916</v>
      </c>
      <c r="H114" s="71" t="s">
        <v>206</v>
      </c>
      <c r="I114" s="71" t="s">
        <v>476</v>
      </c>
      <c r="J114" s="73">
        <v>3.83</v>
      </c>
      <c r="K114" s="71" t="s">
        <v>104</v>
      </c>
      <c r="L114" s="74">
        <v>2.29E-2</v>
      </c>
      <c r="M114" s="74">
        <v>1.3100000000000001E-2</v>
      </c>
      <c r="N114" s="73">
        <v>732890</v>
      </c>
      <c r="O114" s="73">
        <v>103.96</v>
      </c>
      <c r="P114" s="73">
        <v>0</v>
      </c>
      <c r="Q114" s="73">
        <v>761.91244400000005</v>
      </c>
      <c r="R114" s="74">
        <v>2.3999999999999998E-3</v>
      </c>
      <c r="S114" s="74">
        <v>5.4999999999999997E-3</v>
      </c>
      <c r="T114" s="74">
        <v>1.5E-3</v>
      </c>
    </row>
    <row r="115" spans="1:20">
      <c r="A115" s="71" t="s">
        <v>502</v>
      </c>
      <c r="B115" s="72">
        <v>1141829</v>
      </c>
      <c r="C115" s="71" t="s">
        <v>102</v>
      </c>
      <c r="D115" s="71" t="s">
        <v>125</v>
      </c>
      <c r="E115" s="71" t="s">
        <v>503</v>
      </c>
      <c r="F115" s="71" t="s">
        <v>470</v>
      </c>
      <c r="G115" s="71" t="s">
        <v>915</v>
      </c>
      <c r="H115" s="71" t="s">
        <v>152</v>
      </c>
      <c r="I115" s="71" t="s">
        <v>474</v>
      </c>
      <c r="J115" s="73">
        <v>3.68</v>
      </c>
      <c r="K115" s="71" t="s">
        <v>104</v>
      </c>
      <c r="L115" s="74">
        <v>2.3E-2</v>
      </c>
      <c r="M115" s="74">
        <v>4.8899999999999999E-2</v>
      </c>
      <c r="N115" s="73">
        <v>49930</v>
      </c>
      <c r="O115" s="73">
        <v>91.79</v>
      </c>
      <c r="P115" s="73">
        <v>0</v>
      </c>
      <c r="Q115" s="73">
        <v>45.830747000000002</v>
      </c>
      <c r="R115" s="74">
        <v>2.0000000000000001E-4</v>
      </c>
      <c r="S115" s="74">
        <v>2.9999999999999997E-4</v>
      </c>
      <c r="T115" s="74">
        <v>1E-4</v>
      </c>
    </row>
    <row r="116" spans="1:20">
      <c r="A116" s="71" t="s">
        <v>504</v>
      </c>
      <c r="B116" s="72">
        <v>6940233</v>
      </c>
      <c r="C116" s="71" t="s">
        <v>102</v>
      </c>
      <c r="D116" s="71" t="s">
        <v>125</v>
      </c>
      <c r="E116" s="71" t="s">
        <v>505</v>
      </c>
      <c r="F116" s="71" t="s">
        <v>406</v>
      </c>
      <c r="G116" s="71" t="s">
        <v>918</v>
      </c>
      <c r="H116" s="71" t="s">
        <v>206</v>
      </c>
      <c r="I116" s="71" t="s">
        <v>506</v>
      </c>
      <c r="J116" s="73">
        <v>5.88</v>
      </c>
      <c r="K116" s="71" t="s">
        <v>104</v>
      </c>
      <c r="L116" s="74">
        <v>2.0400000000000001E-2</v>
      </c>
      <c r="M116" s="74">
        <v>2.1999999999999999E-2</v>
      </c>
      <c r="N116" s="73">
        <v>3230</v>
      </c>
      <c r="O116" s="73">
        <v>99.74</v>
      </c>
      <c r="P116" s="73">
        <v>0</v>
      </c>
      <c r="Q116" s="73">
        <v>3.2216019999999999</v>
      </c>
      <c r="R116" s="74">
        <v>0</v>
      </c>
      <c r="S116" s="74">
        <v>0</v>
      </c>
      <c r="T116" s="74">
        <v>0</v>
      </c>
    </row>
    <row r="117" spans="1:20">
      <c r="A117" s="71" t="s">
        <v>507</v>
      </c>
      <c r="B117" s="72">
        <v>6940167</v>
      </c>
      <c r="C117" s="71" t="s">
        <v>102</v>
      </c>
      <c r="D117" s="71" t="s">
        <v>125</v>
      </c>
      <c r="E117" s="71" t="s">
        <v>505</v>
      </c>
      <c r="F117" s="71" t="s">
        <v>406</v>
      </c>
      <c r="G117" s="71" t="s">
        <v>918</v>
      </c>
      <c r="H117" s="71" t="s">
        <v>206</v>
      </c>
      <c r="I117" s="71" t="s">
        <v>447</v>
      </c>
      <c r="J117" s="73">
        <v>1.93</v>
      </c>
      <c r="K117" s="71" t="s">
        <v>104</v>
      </c>
      <c r="L117" s="74">
        <v>5.0999999999999997E-2</v>
      </c>
      <c r="M117" s="74">
        <v>1.7600000000000001E-2</v>
      </c>
      <c r="N117" s="73">
        <v>41897</v>
      </c>
      <c r="O117" s="73">
        <v>106.53</v>
      </c>
      <c r="P117" s="73">
        <v>0</v>
      </c>
      <c r="Q117" s="73">
        <v>44.632874100000002</v>
      </c>
      <c r="R117" s="74">
        <v>2.0000000000000001E-4</v>
      </c>
      <c r="S117" s="74">
        <v>2.9999999999999997E-4</v>
      </c>
      <c r="T117" s="74">
        <v>1E-4</v>
      </c>
    </row>
    <row r="118" spans="1:20">
      <c r="A118" s="71" t="s">
        <v>508</v>
      </c>
      <c r="B118" s="72">
        <v>1160811</v>
      </c>
      <c r="C118" s="71" t="s">
        <v>102</v>
      </c>
      <c r="D118" s="71" t="s">
        <v>125</v>
      </c>
      <c r="E118" s="71" t="s">
        <v>509</v>
      </c>
      <c r="F118" s="71" t="s">
        <v>130</v>
      </c>
      <c r="G118" s="71" t="s">
        <v>918</v>
      </c>
      <c r="H118" s="71" t="s">
        <v>206</v>
      </c>
      <c r="I118" s="71" t="s">
        <v>510</v>
      </c>
      <c r="J118" s="73">
        <v>3.03</v>
      </c>
      <c r="K118" s="71" t="s">
        <v>104</v>
      </c>
      <c r="L118" s="74">
        <v>4.7500000000000001E-2</v>
      </c>
      <c r="M118" s="74">
        <v>8.43E-2</v>
      </c>
      <c r="N118" s="73">
        <v>100000</v>
      </c>
      <c r="O118" s="73">
        <v>91.23</v>
      </c>
      <c r="P118" s="73">
        <v>0</v>
      </c>
      <c r="Q118" s="73">
        <v>91.23</v>
      </c>
      <c r="R118" s="74">
        <v>1E-4</v>
      </c>
      <c r="S118" s="74">
        <v>6.9999999999999999E-4</v>
      </c>
      <c r="T118" s="74">
        <v>2.0000000000000001E-4</v>
      </c>
    </row>
    <row r="119" spans="1:20">
      <c r="A119" s="71" t="s">
        <v>511</v>
      </c>
      <c r="B119" s="72">
        <v>5730080</v>
      </c>
      <c r="C119" s="71" t="s">
        <v>102</v>
      </c>
      <c r="D119" s="71" t="s">
        <v>125</v>
      </c>
      <c r="E119" s="71" t="s">
        <v>512</v>
      </c>
      <c r="F119" s="71" t="s">
        <v>931</v>
      </c>
      <c r="G119" s="71" t="s">
        <v>918</v>
      </c>
      <c r="H119" s="71" t="s">
        <v>206</v>
      </c>
      <c r="I119" s="71" t="s">
        <v>300</v>
      </c>
      <c r="J119" s="73">
        <v>1.36</v>
      </c>
      <c r="K119" s="71" t="s">
        <v>104</v>
      </c>
      <c r="L119" s="74">
        <v>3.7999999999999999E-2</v>
      </c>
      <c r="M119" s="74">
        <v>2.8400000000000002E-2</v>
      </c>
      <c r="N119" s="73">
        <v>80000</v>
      </c>
      <c r="O119" s="73">
        <v>102.26</v>
      </c>
      <c r="P119" s="73">
        <v>0</v>
      </c>
      <c r="Q119" s="73">
        <v>81.808000000000007</v>
      </c>
      <c r="R119" s="74">
        <v>5.0000000000000001E-4</v>
      </c>
      <c r="S119" s="74">
        <v>5.9999999999999995E-4</v>
      </c>
      <c r="T119" s="74">
        <v>2.0000000000000001E-4</v>
      </c>
    </row>
    <row r="120" spans="1:20">
      <c r="A120" s="71" t="s">
        <v>513</v>
      </c>
      <c r="B120" s="72">
        <v>3180338</v>
      </c>
      <c r="C120" s="71" t="s">
        <v>102</v>
      </c>
      <c r="D120" s="71" t="s">
        <v>125</v>
      </c>
      <c r="E120" s="71" t="s">
        <v>514</v>
      </c>
      <c r="F120" s="71" t="s">
        <v>406</v>
      </c>
      <c r="G120" s="71" t="s">
        <v>917</v>
      </c>
      <c r="H120" s="71" t="s">
        <v>152</v>
      </c>
      <c r="I120" s="71" t="s">
        <v>515</v>
      </c>
      <c r="J120" s="73">
        <v>4.07</v>
      </c>
      <c r="K120" s="71" t="s">
        <v>104</v>
      </c>
      <c r="L120" s="74">
        <v>1.8599999999999998E-2</v>
      </c>
      <c r="M120" s="74">
        <v>2.2599999999999999E-2</v>
      </c>
      <c r="N120" s="73">
        <v>50000</v>
      </c>
      <c r="O120" s="73">
        <v>99.55</v>
      </c>
      <c r="P120" s="73">
        <v>0</v>
      </c>
      <c r="Q120" s="73">
        <v>49.774999999999999</v>
      </c>
      <c r="R120" s="74">
        <v>4.0000000000000002E-4</v>
      </c>
      <c r="S120" s="74">
        <v>4.0000000000000002E-4</v>
      </c>
      <c r="T120" s="74">
        <v>1E-4</v>
      </c>
    </row>
    <row r="121" spans="1:20">
      <c r="A121" s="71" t="s">
        <v>516</v>
      </c>
      <c r="B121" s="72">
        <v>1147495</v>
      </c>
      <c r="C121" s="71" t="s">
        <v>102</v>
      </c>
      <c r="D121" s="71" t="s">
        <v>125</v>
      </c>
      <c r="E121" s="71" t="s">
        <v>517</v>
      </c>
      <c r="F121" s="71" t="s">
        <v>125</v>
      </c>
      <c r="G121" s="71" t="s">
        <v>918</v>
      </c>
      <c r="H121" s="71" t="s">
        <v>206</v>
      </c>
      <c r="I121" s="71" t="s">
        <v>231</v>
      </c>
      <c r="J121" s="73">
        <v>3.94</v>
      </c>
      <c r="K121" s="71" t="s">
        <v>104</v>
      </c>
      <c r="L121" s="74">
        <v>3.9E-2</v>
      </c>
      <c r="M121" s="74">
        <v>5.1999999999999998E-2</v>
      </c>
      <c r="N121" s="73">
        <v>150000</v>
      </c>
      <c r="O121" s="73">
        <v>95.66</v>
      </c>
      <c r="P121" s="73">
        <v>0</v>
      </c>
      <c r="Q121" s="73">
        <v>143.49</v>
      </c>
      <c r="R121" s="74">
        <v>4.0000000000000002E-4</v>
      </c>
      <c r="S121" s="74">
        <v>1E-3</v>
      </c>
      <c r="T121" s="74">
        <v>2.9999999999999997E-4</v>
      </c>
    </row>
    <row r="122" spans="1:20">
      <c r="A122" s="71" t="s">
        <v>518</v>
      </c>
      <c r="B122" s="72">
        <v>1139591</v>
      </c>
      <c r="C122" s="71" t="s">
        <v>102</v>
      </c>
      <c r="D122" s="71" t="s">
        <v>125</v>
      </c>
      <c r="E122" s="71" t="s">
        <v>503</v>
      </c>
      <c r="F122" s="71" t="s">
        <v>470</v>
      </c>
      <c r="G122" s="71" t="s">
        <v>917</v>
      </c>
      <c r="H122" s="71" t="s">
        <v>152</v>
      </c>
      <c r="I122" s="71" t="s">
        <v>389</v>
      </c>
      <c r="J122" s="73">
        <v>1.97</v>
      </c>
      <c r="K122" s="71" t="s">
        <v>104</v>
      </c>
      <c r="L122" s="74">
        <v>2.4E-2</v>
      </c>
      <c r="M122" s="74">
        <v>4.0300000000000002E-2</v>
      </c>
      <c r="N122" s="73">
        <v>67899.3</v>
      </c>
      <c r="O122" s="73">
        <v>97.15</v>
      </c>
      <c r="P122" s="73">
        <v>0</v>
      </c>
      <c r="Q122" s="73">
        <v>65.964169949999999</v>
      </c>
      <c r="R122" s="74">
        <v>2.0000000000000001E-4</v>
      </c>
      <c r="S122" s="74">
        <v>5.0000000000000001E-4</v>
      </c>
      <c r="T122" s="74">
        <v>1E-4</v>
      </c>
    </row>
    <row r="123" spans="1:20">
      <c r="A123" s="71" t="s">
        <v>519</v>
      </c>
      <c r="B123" s="72">
        <v>1141951</v>
      </c>
      <c r="C123" s="71" t="s">
        <v>102</v>
      </c>
      <c r="D123" s="71" t="s">
        <v>125</v>
      </c>
      <c r="E123" s="71" t="s">
        <v>520</v>
      </c>
      <c r="F123" s="71" t="s">
        <v>521</v>
      </c>
      <c r="G123" s="71" t="s">
        <v>918</v>
      </c>
      <c r="H123" s="71" t="s">
        <v>206</v>
      </c>
      <c r="I123" s="71" t="s">
        <v>335</v>
      </c>
      <c r="J123" s="73">
        <v>4.63</v>
      </c>
      <c r="K123" s="71" t="s">
        <v>104</v>
      </c>
      <c r="L123" s="74">
        <v>2.6200000000000001E-2</v>
      </c>
      <c r="M123" s="74">
        <v>2.1299999999999999E-2</v>
      </c>
      <c r="N123" s="73">
        <v>818538.71</v>
      </c>
      <c r="O123" s="73">
        <v>101.81521095939503</v>
      </c>
      <c r="P123" s="73">
        <v>93.251289999999997</v>
      </c>
      <c r="Q123" s="73">
        <v>926.64820437081062</v>
      </c>
      <c r="R123" s="74">
        <v>1.1000000000000001E-3</v>
      </c>
      <c r="S123" s="74">
        <v>6.7000000000000002E-3</v>
      </c>
      <c r="T123" s="74">
        <v>1.9E-3</v>
      </c>
    </row>
    <row r="124" spans="1:20">
      <c r="A124" s="71" t="s">
        <v>522</v>
      </c>
      <c r="B124" s="72">
        <v>2580132</v>
      </c>
      <c r="C124" s="71" t="s">
        <v>102</v>
      </c>
      <c r="D124" s="71" t="s">
        <v>125</v>
      </c>
      <c r="E124" s="71" t="s">
        <v>523</v>
      </c>
      <c r="F124" s="71" t="s">
        <v>470</v>
      </c>
      <c r="G124" s="71" t="s">
        <v>917</v>
      </c>
      <c r="H124" s="71" t="s">
        <v>152</v>
      </c>
      <c r="I124" s="71" t="s">
        <v>524</v>
      </c>
      <c r="J124" s="73">
        <v>3.99</v>
      </c>
      <c r="K124" s="71" t="s">
        <v>104</v>
      </c>
      <c r="L124" s="74">
        <v>1.7500000000000002E-2</v>
      </c>
      <c r="M124" s="74">
        <v>1.7999999999999999E-2</v>
      </c>
      <c r="N124" s="73">
        <v>1815000</v>
      </c>
      <c r="O124" s="73">
        <v>99.79</v>
      </c>
      <c r="P124" s="73">
        <v>0</v>
      </c>
      <c r="Q124" s="73">
        <v>1811.1885</v>
      </c>
      <c r="R124" s="74">
        <v>1.5100000000000001E-2</v>
      </c>
      <c r="S124" s="74">
        <v>1.3100000000000001E-2</v>
      </c>
      <c r="T124" s="74">
        <v>3.5999999999999999E-3</v>
      </c>
    </row>
    <row r="125" spans="1:20">
      <c r="A125" s="71" t="s">
        <v>525</v>
      </c>
      <c r="B125" s="72">
        <v>57603010</v>
      </c>
      <c r="C125" s="71" t="s">
        <v>102</v>
      </c>
      <c r="D125" s="71" t="s">
        <v>125</v>
      </c>
      <c r="E125" s="71" t="s">
        <v>405</v>
      </c>
      <c r="F125" s="71" t="s">
        <v>406</v>
      </c>
      <c r="G125" s="71" t="s">
        <v>920</v>
      </c>
      <c r="H125" s="71" t="s">
        <v>206</v>
      </c>
      <c r="I125" s="71" t="s">
        <v>330</v>
      </c>
      <c r="J125" s="73">
        <v>5.29</v>
      </c>
      <c r="K125" s="71" t="s">
        <v>104</v>
      </c>
      <c r="L125" s="74">
        <v>2.1999999999999999E-2</v>
      </c>
      <c r="M125" s="74">
        <v>4.2000000000000003E-2</v>
      </c>
      <c r="N125" s="73">
        <v>1100000</v>
      </c>
      <c r="O125" s="73">
        <v>87.604545454545459</v>
      </c>
      <c r="P125" s="73">
        <v>0</v>
      </c>
      <c r="Q125" s="73">
        <v>963.65</v>
      </c>
      <c r="R125" s="74">
        <v>1E-3</v>
      </c>
      <c r="S125" s="74">
        <v>7.0000000000000001E-3</v>
      </c>
      <c r="T125" s="74">
        <v>1.9E-3</v>
      </c>
    </row>
    <row r="126" spans="1:20">
      <c r="A126" s="71" t="s">
        <v>526</v>
      </c>
      <c r="B126" s="72">
        <v>3100245</v>
      </c>
      <c r="C126" s="71" t="s">
        <v>102</v>
      </c>
      <c r="D126" s="71" t="s">
        <v>125</v>
      </c>
      <c r="E126" s="71" t="s">
        <v>527</v>
      </c>
      <c r="F126" s="71" t="s">
        <v>452</v>
      </c>
      <c r="G126" s="71" t="s">
        <v>924</v>
      </c>
      <c r="H126" s="71" t="s">
        <v>152</v>
      </c>
      <c r="I126" s="71" t="s">
        <v>338</v>
      </c>
      <c r="J126" s="73">
        <v>2.88</v>
      </c>
      <c r="K126" s="71" t="s">
        <v>104</v>
      </c>
      <c r="L126" s="74">
        <v>4.8500000000000001E-2</v>
      </c>
      <c r="M126" s="74">
        <v>4.4900000000000002E-2</v>
      </c>
      <c r="N126" s="73">
        <v>398666.67</v>
      </c>
      <c r="O126" s="73">
        <v>101.04</v>
      </c>
      <c r="P126" s="73">
        <v>0</v>
      </c>
      <c r="Q126" s="73">
        <v>402.812803368</v>
      </c>
      <c r="R126" s="74">
        <v>1.6000000000000001E-3</v>
      </c>
      <c r="S126" s="74">
        <v>2.8999999999999998E-3</v>
      </c>
      <c r="T126" s="74">
        <v>8.0000000000000004E-4</v>
      </c>
    </row>
    <row r="127" spans="1:20">
      <c r="A127" s="71" t="s">
        <v>528</v>
      </c>
      <c r="B127" s="72">
        <v>1136761</v>
      </c>
      <c r="C127" s="71" t="s">
        <v>102</v>
      </c>
      <c r="D127" s="71" t="s">
        <v>125</v>
      </c>
      <c r="E127" s="71" t="s">
        <v>529</v>
      </c>
      <c r="F127" s="71" t="s">
        <v>452</v>
      </c>
      <c r="G127" s="71" t="s">
        <v>924</v>
      </c>
      <c r="H127" s="71" t="s">
        <v>152</v>
      </c>
      <c r="I127" s="71" t="s">
        <v>386</v>
      </c>
      <c r="J127" s="73">
        <v>1.94</v>
      </c>
      <c r="K127" s="71" t="s">
        <v>104</v>
      </c>
      <c r="L127" s="74">
        <v>4.5499999999999999E-2</v>
      </c>
      <c r="M127" s="74">
        <v>2.8299999999999999E-2</v>
      </c>
      <c r="N127" s="73">
        <v>128428.52</v>
      </c>
      <c r="O127" s="73">
        <v>103.34</v>
      </c>
      <c r="P127" s="73">
        <v>46.70514</v>
      </c>
      <c r="Q127" s="73">
        <v>179.42317256800001</v>
      </c>
      <c r="R127" s="74">
        <v>6.9999999999999999E-4</v>
      </c>
      <c r="S127" s="74">
        <v>1.2999999999999999E-3</v>
      </c>
      <c r="T127" s="74">
        <v>4.0000000000000002E-4</v>
      </c>
    </row>
    <row r="128" spans="1:20">
      <c r="A128" s="71" t="s">
        <v>530</v>
      </c>
      <c r="B128" s="72">
        <v>1143015</v>
      </c>
      <c r="C128" s="71" t="s">
        <v>102</v>
      </c>
      <c r="D128" s="71" t="s">
        <v>125</v>
      </c>
      <c r="E128" s="71" t="s">
        <v>531</v>
      </c>
      <c r="F128" s="71" t="s">
        <v>125</v>
      </c>
      <c r="G128" s="71" t="s">
        <v>924</v>
      </c>
      <c r="H128" s="71" t="s">
        <v>152</v>
      </c>
      <c r="I128" s="71" t="s">
        <v>243</v>
      </c>
      <c r="J128" s="73">
        <v>2.54</v>
      </c>
      <c r="K128" s="71" t="s">
        <v>104</v>
      </c>
      <c r="L128" s="74">
        <v>3.0499999999999999E-2</v>
      </c>
      <c r="M128" s="74">
        <v>0.14349999999999999</v>
      </c>
      <c r="N128" s="73">
        <v>370000</v>
      </c>
      <c r="O128" s="73">
        <v>76</v>
      </c>
      <c r="P128" s="73">
        <v>0</v>
      </c>
      <c r="Q128" s="73">
        <v>281.2</v>
      </c>
      <c r="R128" s="74">
        <v>2.9999999999999997E-4</v>
      </c>
      <c r="S128" s="74">
        <v>2E-3</v>
      </c>
      <c r="T128" s="74">
        <v>5.9999999999999995E-4</v>
      </c>
    </row>
    <row r="129" spans="1:20">
      <c r="A129" s="71" t="s">
        <v>532</v>
      </c>
      <c r="B129" s="72">
        <v>1136589</v>
      </c>
      <c r="C129" s="71" t="s">
        <v>125</v>
      </c>
      <c r="D129" s="75"/>
      <c r="E129" s="71" t="s">
        <v>533</v>
      </c>
      <c r="F129" s="71" t="s">
        <v>930</v>
      </c>
      <c r="G129" s="71" t="s">
        <v>925</v>
      </c>
      <c r="H129" s="71" t="s">
        <v>206</v>
      </c>
      <c r="I129" s="71" t="s">
        <v>534</v>
      </c>
      <c r="J129" s="73">
        <v>0.31</v>
      </c>
      <c r="K129" s="71" t="s">
        <v>104</v>
      </c>
      <c r="L129" s="74">
        <v>0.06</v>
      </c>
      <c r="M129" s="74">
        <v>0.2031</v>
      </c>
      <c r="N129" s="73">
        <v>0.56000000000000005</v>
      </c>
      <c r="O129" s="73">
        <v>96.39</v>
      </c>
      <c r="P129" s="73">
        <v>6.0000000000000002E-5</v>
      </c>
      <c r="Q129" s="73">
        <v>5.9978400000000002E-4</v>
      </c>
      <c r="R129" s="74">
        <v>0</v>
      </c>
      <c r="S129" s="74">
        <v>0</v>
      </c>
      <c r="T129" s="74">
        <v>0</v>
      </c>
    </row>
    <row r="130" spans="1:20">
      <c r="A130" s="71" t="s">
        <v>535</v>
      </c>
      <c r="B130" s="72">
        <v>1155621</v>
      </c>
      <c r="C130" s="71" t="s">
        <v>102</v>
      </c>
      <c r="D130" s="71" t="s">
        <v>125</v>
      </c>
      <c r="E130" s="71" t="s">
        <v>536</v>
      </c>
      <c r="F130" s="71" t="s">
        <v>406</v>
      </c>
      <c r="G130" s="71" t="s">
        <v>921</v>
      </c>
      <c r="H130" s="71" t="s">
        <v>152</v>
      </c>
      <c r="I130" s="71" t="s">
        <v>373</v>
      </c>
      <c r="J130" s="73">
        <v>0.78</v>
      </c>
      <c r="K130" s="71" t="s">
        <v>104</v>
      </c>
      <c r="L130" s="74">
        <v>4.02E-2</v>
      </c>
      <c r="M130" s="74">
        <v>6.5000000000000002E-2</v>
      </c>
      <c r="N130" s="73">
        <v>245359.62</v>
      </c>
      <c r="O130" s="73">
        <v>98.84</v>
      </c>
      <c r="P130" s="73">
        <v>0</v>
      </c>
      <c r="Q130" s="73">
        <v>242.51344840799999</v>
      </c>
      <c r="R130" s="74">
        <v>1.1999999999999999E-3</v>
      </c>
      <c r="S130" s="74">
        <v>1.8E-3</v>
      </c>
      <c r="T130" s="74">
        <v>5.0000000000000001E-4</v>
      </c>
    </row>
    <row r="131" spans="1:20">
      <c r="A131" s="71" t="s">
        <v>537</v>
      </c>
      <c r="B131" s="72">
        <v>1138593</v>
      </c>
      <c r="C131" s="71" t="s">
        <v>102</v>
      </c>
      <c r="D131" s="71" t="s">
        <v>125</v>
      </c>
      <c r="E131" s="71" t="s">
        <v>538</v>
      </c>
      <c r="F131" s="71" t="s">
        <v>930</v>
      </c>
      <c r="G131" s="71" t="s">
        <v>921</v>
      </c>
      <c r="H131" s="71" t="s">
        <v>152</v>
      </c>
      <c r="I131" s="71" t="s">
        <v>403</v>
      </c>
      <c r="J131" s="73">
        <v>1.88</v>
      </c>
      <c r="K131" s="71" t="s">
        <v>104</v>
      </c>
      <c r="L131" s="74">
        <v>4.8000000000000001E-2</v>
      </c>
      <c r="M131" s="74">
        <v>3.95E-2</v>
      </c>
      <c r="N131" s="73">
        <v>3339.6</v>
      </c>
      <c r="O131" s="73">
        <v>103.99</v>
      </c>
      <c r="P131" s="73">
        <v>0.93457999999999997</v>
      </c>
      <c r="Q131" s="73">
        <v>4.4074300400000004</v>
      </c>
      <c r="R131" s="74">
        <v>0</v>
      </c>
      <c r="S131" s="74">
        <v>0</v>
      </c>
      <c r="T131" s="74">
        <v>0</v>
      </c>
    </row>
    <row r="132" spans="1:20">
      <c r="A132" s="71" t="s">
        <v>539</v>
      </c>
      <c r="B132" s="72">
        <v>1140557</v>
      </c>
      <c r="C132" s="71" t="s">
        <v>102</v>
      </c>
      <c r="D132" s="71" t="s">
        <v>125</v>
      </c>
      <c r="E132" s="71" t="s">
        <v>540</v>
      </c>
      <c r="F132" s="71" t="s">
        <v>125</v>
      </c>
      <c r="G132" s="71" t="s">
        <v>921</v>
      </c>
      <c r="H132" s="71" t="s">
        <v>152</v>
      </c>
      <c r="I132" s="71" t="s">
        <v>541</v>
      </c>
      <c r="J132" s="73">
        <v>0.82</v>
      </c>
      <c r="K132" s="71" t="s">
        <v>104</v>
      </c>
      <c r="L132" s="74">
        <v>3.7499999999999999E-2</v>
      </c>
      <c r="M132" s="74">
        <v>0.1636</v>
      </c>
      <c r="N132" s="73">
        <v>5816</v>
      </c>
      <c r="O132" s="73">
        <v>91.57</v>
      </c>
      <c r="P132" s="73">
        <v>0</v>
      </c>
      <c r="Q132" s="73">
        <v>5.3257111999999998</v>
      </c>
      <c r="R132" s="74">
        <v>0</v>
      </c>
      <c r="S132" s="74">
        <v>0</v>
      </c>
      <c r="T132" s="74">
        <v>0</v>
      </c>
    </row>
    <row r="133" spans="1:20">
      <c r="A133" s="71" t="s">
        <v>542</v>
      </c>
      <c r="B133" s="72">
        <v>8230179</v>
      </c>
      <c r="C133" s="71" t="s">
        <v>102</v>
      </c>
      <c r="D133" s="71" t="s">
        <v>125</v>
      </c>
      <c r="E133" s="71" t="s">
        <v>543</v>
      </c>
      <c r="F133" s="71" t="s">
        <v>931</v>
      </c>
      <c r="G133" s="71" t="s">
        <v>926</v>
      </c>
      <c r="H133" s="71" t="s">
        <v>206</v>
      </c>
      <c r="I133" s="71" t="s">
        <v>284</v>
      </c>
      <c r="J133" s="73">
        <v>0.82</v>
      </c>
      <c r="K133" s="71" t="s">
        <v>104</v>
      </c>
      <c r="L133" s="74">
        <v>0.06</v>
      </c>
      <c r="M133" s="74">
        <v>6.7299999999999999E-2</v>
      </c>
      <c r="N133" s="73">
        <v>1121000.5</v>
      </c>
      <c r="O133" s="73">
        <v>100.5</v>
      </c>
      <c r="P133" s="73">
        <v>0</v>
      </c>
      <c r="Q133" s="73">
        <v>1126.6055025000001</v>
      </c>
      <c r="R133" s="74">
        <v>1.12E-2</v>
      </c>
      <c r="S133" s="74">
        <v>8.2000000000000007E-3</v>
      </c>
      <c r="T133" s="74">
        <v>2.3E-3</v>
      </c>
    </row>
    <row r="134" spans="1:20">
      <c r="A134" s="71" t="s">
        <v>544</v>
      </c>
      <c r="B134" s="72">
        <v>1162072</v>
      </c>
      <c r="C134" s="71" t="s">
        <v>102</v>
      </c>
      <c r="D134" s="71" t="s">
        <v>125</v>
      </c>
      <c r="E134" s="71" t="s">
        <v>545</v>
      </c>
      <c r="F134" s="71" t="s">
        <v>130</v>
      </c>
      <c r="G134" s="71" t="s">
        <v>926</v>
      </c>
      <c r="H134" s="71" t="s">
        <v>206</v>
      </c>
      <c r="I134" s="71" t="s">
        <v>546</v>
      </c>
      <c r="J134" s="73">
        <v>1.29</v>
      </c>
      <c r="K134" s="71" t="s">
        <v>104</v>
      </c>
      <c r="L134" s="74">
        <v>3.9E-2</v>
      </c>
      <c r="M134" s="74">
        <v>0.14699999999999999</v>
      </c>
      <c r="N134" s="73">
        <v>445117</v>
      </c>
      <c r="O134" s="73">
        <v>87.9</v>
      </c>
      <c r="P134" s="73">
        <v>0</v>
      </c>
      <c r="Q134" s="73">
        <v>391.25784299999998</v>
      </c>
      <c r="R134" s="74">
        <v>3.7000000000000002E-3</v>
      </c>
      <c r="S134" s="74">
        <v>2.8E-3</v>
      </c>
      <c r="T134" s="74">
        <v>8.0000000000000004E-4</v>
      </c>
    </row>
    <row r="135" spans="1:20">
      <c r="A135" s="71" t="s">
        <v>547</v>
      </c>
      <c r="B135" s="72">
        <v>1160480</v>
      </c>
      <c r="C135" s="71" t="s">
        <v>102</v>
      </c>
      <c r="D135" s="71" t="s">
        <v>125</v>
      </c>
      <c r="E135" s="71" t="s">
        <v>548</v>
      </c>
      <c r="F135" s="71" t="s">
        <v>130</v>
      </c>
      <c r="G135" s="71" t="s">
        <v>921</v>
      </c>
      <c r="H135" s="71" t="s">
        <v>152</v>
      </c>
      <c r="I135" s="71" t="s">
        <v>434</v>
      </c>
      <c r="J135" s="73">
        <v>0.37</v>
      </c>
      <c r="K135" s="71" t="s">
        <v>104</v>
      </c>
      <c r="L135" s="74">
        <v>2.9499999999999998E-2</v>
      </c>
      <c r="M135" s="74">
        <v>0.1867</v>
      </c>
      <c r="N135" s="73">
        <v>500000</v>
      </c>
      <c r="O135" s="73">
        <v>94.92</v>
      </c>
      <c r="P135" s="73">
        <v>0</v>
      </c>
      <c r="Q135" s="73">
        <v>474.6</v>
      </c>
      <c r="R135" s="74">
        <v>5.4999999999999997E-3</v>
      </c>
      <c r="S135" s="74">
        <v>3.3999999999999998E-3</v>
      </c>
      <c r="T135" s="74">
        <v>1E-3</v>
      </c>
    </row>
    <row r="136" spans="1:20">
      <c r="A136" s="71" t="s">
        <v>549</v>
      </c>
      <c r="B136" s="72">
        <v>1160571</v>
      </c>
      <c r="C136" s="71" t="s">
        <v>102</v>
      </c>
      <c r="D136" s="71" t="s">
        <v>125</v>
      </c>
      <c r="E136" s="71" t="s">
        <v>550</v>
      </c>
      <c r="F136" s="71" t="s">
        <v>931</v>
      </c>
      <c r="G136" s="71" t="s">
        <v>927</v>
      </c>
      <c r="H136" s="71" t="s">
        <v>206</v>
      </c>
      <c r="I136" s="71" t="s">
        <v>300</v>
      </c>
      <c r="J136" s="73">
        <v>2.7</v>
      </c>
      <c r="K136" s="71" t="s">
        <v>104</v>
      </c>
      <c r="L136" s="74">
        <v>4.8000000000000001E-2</v>
      </c>
      <c r="M136" s="74">
        <v>7.3200000000000001E-2</v>
      </c>
      <c r="N136" s="73">
        <v>80000</v>
      </c>
      <c r="O136" s="73">
        <v>94.88</v>
      </c>
      <c r="P136" s="73">
        <v>0</v>
      </c>
      <c r="Q136" s="73">
        <v>75.903999999999996</v>
      </c>
      <c r="R136" s="74">
        <v>6.9999999999999999E-4</v>
      </c>
      <c r="S136" s="74">
        <v>5.0000000000000001E-4</v>
      </c>
      <c r="T136" s="74">
        <v>2.0000000000000001E-4</v>
      </c>
    </row>
    <row r="137" spans="1:20">
      <c r="A137" s="71" t="s">
        <v>552</v>
      </c>
      <c r="B137" s="72">
        <v>4480133</v>
      </c>
      <c r="C137" s="71" t="s">
        <v>102</v>
      </c>
      <c r="D137" s="71" t="s">
        <v>125</v>
      </c>
      <c r="E137" s="71" t="s">
        <v>553</v>
      </c>
      <c r="F137" s="71" t="s">
        <v>130</v>
      </c>
      <c r="G137" s="71" t="s">
        <v>928</v>
      </c>
      <c r="H137" s="71" t="s">
        <v>152</v>
      </c>
      <c r="I137" s="71" t="s">
        <v>554</v>
      </c>
      <c r="J137" s="73">
        <v>1.28</v>
      </c>
      <c r="K137" s="71" t="s">
        <v>104</v>
      </c>
      <c r="L137" s="74">
        <v>0.05</v>
      </c>
      <c r="M137" s="74">
        <v>0.126</v>
      </c>
      <c r="N137" s="73">
        <v>321176.46999999997</v>
      </c>
      <c r="O137" s="73">
        <v>91.73</v>
      </c>
      <c r="P137" s="73">
        <v>0</v>
      </c>
      <c r="Q137" s="73">
        <v>294.61517593100001</v>
      </c>
      <c r="R137" s="74">
        <v>8.8999999999999999E-3</v>
      </c>
      <c r="S137" s="74">
        <v>2.0999999999999999E-3</v>
      </c>
      <c r="T137" s="74">
        <v>5.9999999999999995E-4</v>
      </c>
    </row>
    <row r="138" spans="1:20">
      <c r="A138" s="71" t="s">
        <v>555</v>
      </c>
      <c r="B138" s="72">
        <v>1166222</v>
      </c>
      <c r="C138" s="71" t="s">
        <v>102</v>
      </c>
      <c r="D138" s="71" t="s">
        <v>125</v>
      </c>
      <c r="E138" s="71" t="s">
        <v>556</v>
      </c>
      <c r="F138" s="71" t="s">
        <v>452</v>
      </c>
      <c r="G138" s="71" t="s">
        <v>202</v>
      </c>
      <c r="H138" s="71" t="s">
        <v>203</v>
      </c>
      <c r="I138" s="71" t="s">
        <v>251</v>
      </c>
      <c r="J138" s="73">
        <v>3.28</v>
      </c>
      <c r="K138" s="71" t="s">
        <v>104</v>
      </c>
      <c r="L138" s="74">
        <v>3.85E-2</v>
      </c>
      <c r="M138" s="74">
        <v>3.6999999999999998E-2</v>
      </c>
      <c r="N138" s="73">
        <v>2599000</v>
      </c>
      <c r="O138" s="73">
        <v>101.1</v>
      </c>
      <c r="P138" s="73">
        <v>0</v>
      </c>
      <c r="Q138" s="73">
        <v>2627.5889999999999</v>
      </c>
      <c r="R138" s="74">
        <v>2.1000000000000001E-2</v>
      </c>
      <c r="S138" s="74">
        <v>1.9E-2</v>
      </c>
      <c r="T138" s="74">
        <v>5.3E-3</v>
      </c>
    </row>
    <row r="139" spans="1:20">
      <c r="A139" s="71" t="s">
        <v>557</v>
      </c>
      <c r="B139" s="72">
        <v>1165299</v>
      </c>
      <c r="C139" s="71" t="s">
        <v>102</v>
      </c>
      <c r="D139" s="71" t="s">
        <v>125</v>
      </c>
      <c r="E139" s="71" t="s">
        <v>558</v>
      </c>
      <c r="F139" s="71" t="s">
        <v>931</v>
      </c>
      <c r="G139" s="71" t="s">
        <v>202</v>
      </c>
      <c r="H139" s="71" t="s">
        <v>203</v>
      </c>
      <c r="I139" s="71" t="s">
        <v>323</v>
      </c>
      <c r="J139" s="73">
        <v>2.6</v>
      </c>
      <c r="K139" s="71" t="s">
        <v>104</v>
      </c>
      <c r="L139" s="74">
        <v>3.4000000000000002E-2</v>
      </c>
      <c r="M139" s="74">
        <v>8.2000000000000003E-2</v>
      </c>
      <c r="N139" s="73">
        <v>990000</v>
      </c>
      <c r="O139" s="73">
        <v>88.88</v>
      </c>
      <c r="P139" s="73">
        <v>0</v>
      </c>
      <c r="Q139" s="73">
        <v>879.91200000000003</v>
      </c>
      <c r="R139" s="74">
        <v>1.17E-2</v>
      </c>
      <c r="S139" s="74">
        <v>6.4000000000000003E-3</v>
      </c>
      <c r="T139" s="74">
        <v>1.8E-3</v>
      </c>
    </row>
    <row r="140" spans="1:20">
      <c r="A140" s="76" t="s">
        <v>278</v>
      </c>
      <c r="B140" s="75"/>
      <c r="C140" s="75"/>
      <c r="D140" s="75"/>
      <c r="E140" s="75"/>
      <c r="J140" s="77">
        <v>2.46</v>
      </c>
      <c r="M140" s="78">
        <v>6.4899999999999999E-2</v>
      </c>
      <c r="N140" s="77">
        <v>2766971.56</v>
      </c>
      <c r="P140" s="77">
        <v>0</v>
      </c>
      <c r="Q140" s="77">
        <v>2480.4809693239999</v>
      </c>
      <c r="S140" s="78">
        <v>1.7999999999999999E-2</v>
      </c>
      <c r="T140" s="78">
        <v>5.0000000000000001E-3</v>
      </c>
    </row>
    <row r="141" spans="1:20">
      <c r="A141" s="71" t="s">
        <v>559</v>
      </c>
      <c r="B141" s="72">
        <v>2320174</v>
      </c>
      <c r="C141" s="71" t="s">
        <v>102</v>
      </c>
      <c r="D141" s="71" t="s">
        <v>125</v>
      </c>
      <c r="E141" s="71" t="s">
        <v>560</v>
      </c>
      <c r="F141" s="71" t="s">
        <v>463</v>
      </c>
      <c r="G141" s="71" t="s">
        <v>914</v>
      </c>
      <c r="H141" s="71" t="s">
        <v>206</v>
      </c>
      <c r="I141" s="71" t="s">
        <v>561</v>
      </c>
      <c r="J141" s="73">
        <v>2.5499999999999998</v>
      </c>
      <c r="K141" s="71" t="s">
        <v>104</v>
      </c>
      <c r="L141" s="74">
        <v>3.49E-2</v>
      </c>
      <c r="M141" s="74">
        <v>6.08E-2</v>
      </c>
      <c r="N141" s="73">
        <v>869815.67</v>
      </c>
      <c r="O141" s="73">
        <v>90.82</v>
      </c>
      <c r="P141" s="73">
        <v>0</v>
      </c>
      <c r="Q141" s="73">
        <v>789.966591494</v>
      </c>
      <c r="R141" s="74">
        <v>5.0000000000000001E-4</v>
      </c>
      <c r="S141" s="74">
        <v>5.7000000000000002E-3</v>
      </c>
      <c r="T141" s="74">
        <v>1.6000000000000001E-3</v>
      </c>
    </row>
    <row r="142" spans="1:20">
      <c r="A142" s="71" t="s">
        <v>562</v>
      </c>
      <c r="B142" s="72">
        <v>5760244</v>
      </c>
      <c r="C142" s="71" t="s">
        <v>102</v>
      </c>
      <c r="D142" s="71" t="s">
        <v>125</v>
      </c>
      <c r="E142" s="71" t="s">
        <v>405</v>
      </c>
      <c r="F142" s="71" t="s">
        <v>406</v>
      </c>
      <c r="G142" s="71" t="s">
        <v>920</v>
      </c>
      <c r="H142" s="71" t="s">
        <v>206</v>
      </c>
      <c r="I142" s="71" t="s">
        <v>563</v>
      </c>
      <c r="J142" s="73">
        <v>2.4300000000000002</v>
      </c>
      <c r="K142" s="71" t="s">
        <v>104</v>
      </c>
      <c r="L142" s="74">
        <v>5.2499999999999998E-2</v>
      </c>
      <c r="M142" s="74">
        <v>5.6000000000000001E-2</v>
      </c>
      <c r="N142" s="73">
        <v>1262440.8899999999</v>
      </c>
      <c r="O142" s="73">
        <v>89.7</v>
      </c>
      <c r="P142" s="73">
        <v>0</v>
      </c>
      <c r="Q142" s="73">
        <v>1132.40947833</v>
      </c>
      <c r="R142" s="74">
        <v>1.1999999999999999E-3</v>
      </c>
      <c r="S142" s="74">
        <v>8.2000000000000007E-3</v>
      </c>
      <c r="T142" s="74">
        <v>2.3E-3</v>
      </c>
    </row>
    <row r="143" spans="1:20">
      <c r="A143" s="71" t="s">
        <v>564</v>
      </c>
      <c r="B143" s="72">
        <v>1142371</v>
      </c>
      <c r="C143" s="71" t="s">
        <v>102</v>
      </c>
      <c r="D143" s="71" t="s">
        <v>125</v>
      </c>
      <c r="E143" s="71" t="s">
        <v>565</v>
      </c>
      <c r="F143" s="71" t="s">
        <v>130</v>
      </c>
      <c r="G143" s="71" t="s">
        <v>925</v>
      </c>
      <c r="H143" s="71" t="s">
        <v>206</v>
      </c>
      <c r="I143" s="71" t="s">
        <v>340</v>
      </c>
      <c r="J143" s="73">
        <v>2.37</v>
      </c>
      <c r="K143" s="71" t="s">
        <v>104</v>
      </c>
      <c r="L143" s="74">
        <v>3.8300000000000001E-2</v>
      </c>
      <c r="M143" s="74">
        <v>8.8800000000000004E-2</v>
      </c>
      <c r="N143" s="73">
        <v>634715</v>
      </c>
      <c r="O143" s="73">
        <v>87.93</v>
      </c>
      <c r="P143" s="73">
        <v>0</v>
      </c>
      <c r="Q143" s="73">
        <v>558.10489949999999</v>
      </c>
      <c r="R143" s="74">
        <v>1.2999999999999999E-3</v>
      </c>
      <c r="S143" s="74">
        <v>4.0000000000000001E-3</v>
      </c>
      <c r="T143" s="74">
        <v>1.1000000000000001E-3</v>
      </c>
    </row>
    <row r="144" spans="1:20">
      <c r="A144" s="76" t="s">
        <v>566</v>
      </c>
      <c r="B144" s="75"/>
      <c r="C144" s="75"/>
      <c r="D144" s="75"/>
      <c r="E144" s="75"/>
      <c r="J144" s="77">
        <v>0</v>
      </c>
      <c r="M144" s="78">
        <v>0</v>
      </c>
      <c r="N144" s="77">
        <v>0</v>
      </c>
      <c r="P144" s="77">
        <v>0</v>
      </c>
      <c r="Q144" s="77">
        <v>0</v>
      </c>
      <c r="S144" s="78">
        <v>0</v>
      </c>
      <c r="T144" s="78">
        <v>0</v>
      </c>
    </row>
    <row r="145" spans="1:20">
      <c r="A145" s="71" t="s">
        <v>202</v>
      </c>
      <c r="B145" s="71" t="s">
        <v>202</v>
      </c>
      <c r="C145" s="75"/>
      <c r="D145" s="75"/>
      <c r="E145" s="75"/>
      <c r="F145" s="71" t="s">
        <v>202</v>
      </c>
      <c r="G145" s="71" t="s">
        <v>202</v>
      </c>
      <c r="J145" s="73">
        <v>0</v>
      </c>
      <c r="K145" s="71" t="s">
        <v>202</v>
      </c>
      <c r="L145" s="74">
        <v>0</v>
      </c>
      <c r="M145" s="74">
        <v>0</v>
      </c>
      <c r="N145" s="73">
        <v>0</v>
      </c>
      <c r="O145" s="73">
        <v>0</v>
      </c>
      <c r="Q145" s="73">
        <v>0</v>
      </c>
      <c r="R145" s="74">
        <v>0</v>
      </c>
      <c r="S145" s="74">
        <v>0</v>
      </c>
      <c r="T145" s="74">
        <v>0</v>
      </c>
    </row>
    <row r="146" spans="1:20">
      <c r="A146" s="76" t="s">
        <v>220</v>
      </c>
      <c r="B146" s="75"/>
      <c r="C146" s="75"/>
      <c r="D146" s="75"/>
      <c r="E146" s="75"/>
      <c r="J146" s="77">
        <v>5.4</v>
      </c>
      <c r="M146" s="78">
        <v>1.46E-2</v>
      </c>
      <c r="N146" s="77">
        <v>2947000</v>
      </c>
      <c r="P146" s="77">
        <v>0</v>
      </c>
      <c r="Q146" s="77">
        <v>10786.051625960201</v>
      </c>
      <c r="S146" s="78">
        <v>7.8100000000000003E-2</v>
      </c>
      <c r="T146" s="78">
        <v>2.1600000000000001E-2</v>
      </c>
    </row>
    <row r="147" spans="1:20">
      <c r="A147" s="76" t="s">
        <v>279</v>
      </c>
      <c r="B147" s="75"/>
      <c r="C147" s="75"/>
      <c r="D147" s="75"/>
      <c r="E147" s="75"/>
      <c r="J147" s="77">
        <v>0</v>
      </c>
      <c r="M147" s="78">
        <v>0</v>
      </c>
      <c r="N147" s="77">
        <v>0</v>
      </c>
      <c r="P147" s="77">
        <v>0</v>
      </c>
      <c r="Q147" s="77">
        <v>0</v>
      </c>
      <c r="S147" s="78">
        <v>0</v>
      </c>
      <c r="T147" s="78">
        <v>0</v>
      </c>
    </row>
    <row r="148" spans="1:20">
      <c r="A148" s="71" t="s">
        <v>202</v>
      </c>
      <c r="B148" s="71" t="s">
        <v>202</v>
      </c>
      <c r="C148" s="75"/>
      <c r="D148" s="75"/>
      <c r="E148" s="75"/>
      <c r="F148" s="71" t="s">
        <v>202</v>
      </c>
      <c r="G148" s="71" t="s">
        <v>202</v>
      </c>
      <c r="J148" s="73">
        <v>0</v>
      </c>
      <c r="K148" s="71" t="s">
        <v>202</v>
      </c>
      <c r="L148" s="74">
        <v>0</v>
      </c>
      <c r="M148" s="74">
        <v>0</v>
      </c>
      <c r="N148" s="73">
        <v>0</v>
      </c>
      <c r="O148" s="73">
        <v>0</v>
      </c>
      <c r="Q148" s="73">
        <v>0</v>
      </c>
      <c r="R148" s="74">
        <v>0</v>
      </c>
      <c r="S148" s="74">
        <v>0</v>
      </c>
      <c r="T148" s="74">
        <v>0</v>
      </c>
    </row>
    <row r="149" spans="1:20">
      <c r="A149" s="76" t="s">
        <v>280</v>
      </c>
      <c r="B149" s="75"/>
      <c r="C149" s="75"/>
      <c r="D149" s="75"/>
      <c r="E149" s="75"/>
      <c r="J149" s="77">
        <v>5.4</v>
      </c>
      <c r="M149" s="78">
        <v>1.46E-2</v>
      </c>
      <c r="N149" s="77">
        <v>2947000</v>
      </c>
      <c r="P149" s="77">
        <v>0</v>
      </c>
      <c r="Q149" s="77">
        <v>10786.051625960201</v>
      </c>
      <c r="S149" s="78">
        <v>7.8100000000000003E-2</v>
      </c>
      <c r="T149" s="78">
        <v>2.1600000000000001E-2</v>
      </c>
    </row>
    <row r="150" spans="1:20">
      <c r="A150" s="71" t="s">
        <v>567</v>
      </c>
      <c r="B150" s="71" t="s">
        <v>568</v>
      </c>
      <c r="C150" s="71" t="s">
        <v>125</v>
      </c>
      <c r="D150" s="71" t="s">
        <v>569</v>
      </c>
      <c r="E150" s="71" t="s">
        <v>570</v>
      </c>
      <c r="F150" s="71" t="s">
        <v>571</v>
      </c>
      <c r="G150" s="71" t="s">
        <v>572</v>
      </c>
      <c r="H150" s="71" t="s">
        <v>271</v>
      </c>
      <c r="I150" s="71" t="s">
        <v>393</v>
      </c>
      <c r="J150" s="73">
        <v>3.42</v>
      </c>
      <c r="K150" s="71" t="s">
        <v>108</v>
      </c>
      <c r="L150" s="74">
        <v>2.8799999999999999E-2</v>
      </c>
      <c r="M150" s="74">
        <v>6.8999999999999999E-3</v>
      </c>
      <c r="N150" s="73">
        <v>200000</v>
      </c>
      <c r="O150" s="73">
        <v>108.907</v>
      </c>
      <c r="P150" s="73">
        <v>0</v>
      </c>
      <c r="Q150" s="73">
        <v>754.94332399999996</v>
      </c>
      <c r="R150" s="74">
        <v>0</v>
      </c>
      <c r="S150" s="74">
        <v>5.4999999999999997E-3</v>
      </c>
      <c r="T150" s="74">
        <v>1.5E-3</v>
      </c>
    </row>
    <row r="151" spans="1:20">
      <c r="A151" s="71" t="s">
        <v>573</v>
      </c>
      <c r="B151" s="71" t="s">
        <v>574</v>
      </c>
      <c r="C151" s="71" t="s">
        <v>125</v>
      </c>
      <c r="D151" s="71" t="s">
        <v>569</v>
      </c>
      <c r="E151" s="71" t="s">
        <v>575</v>
      </c>
      <c r="F151" s="71" t="s">
        <v>571</v>
      </c>
      <c r="G151" s="71" t="s">
        <v>576</v>
      </c>
      <c r="H151" s="71" t="s">
        <v>271</v>
      </c>
      <c r="I151" s="71" t="s">
        <v>397</v>
      </c>
      <c r="J151" s="73">
        <v>2.5499999999999998</v>
      </c>
      <c r="K151" s="71" t="s">
        <v>108</v>
      </c>
      <c r="L151" s="74">
        <v>2.8500000000000001E-2</v>
      </c>
      <c r="M151" s="74">
        <v>6.1000000000000004E-3</v>
      </c>
      <c r="N151" s="73">
        <v>73000</v>
      </c>
      <c r="O151" s="73">
        <v>106.87441671232877</v>
      </c>
      <c r="P151" s="73">
        <v>0</v>
      </c>
      <c r="Q151" s="73">
        <v>270.4115116772</v>
      </c>
      <c r="R151" s="74">
        <v>0</v>
      </c>
      <c r="S151" s="74">
        <v>2E-3</v>
      </c>
      <c r="T151" s="74">
        <v>5.0000000000000001E-4</v>
      </c>
    </row>
    <row r="152" spans="1:20">
      <c r="A152" s="71" t="s">
        <v>577</v>
      </c>
      <c r="B152" s="71" t="s">
        <v>578</v>
      </c>
      <c r="C152" s="71" t="s">
        <v>125</v>
      </c>
      <c r="D152" s="71" t="s">
        <v>569</v>
      </c>
      <c r="E152" s="71" t="s">
        <v>579</v>
      </c>
      <c r="F152" s="71" t="s">
        <v>580</v>
      </c>
      <c r="G152" s="71" t="s">
        <v>576</v>
      </c>
      <c r="H152" s="71" t="s">
        <v>271</v>
      </c>
      <c r="I152" s="71" t="s">
        <v>393</v>
      </c>
      <c r="J152" s="73">
        <v>4.41</v>
      </c>
      <c r="K152" s="71" t="s">
        <v>108</v>
      </c>
      <c r="L152" s="74">
        <v>2.7099999999999999E-2</v>
      </c>
      <c r="M152" s="74">
        <v>1.1299999999999999E-2</v>
      </c>
      <c r="N152" s="73">
        <v>203000</v>
      </c>
      <c r="O152" s="73">
        <v>108.04085000000001</v>
      </c>
      <c r="P152" s="73">
        <v>0</v>
      </c>
      <c r="Q152" s="73">
        <v>760.17325978300005</v>
      </c>
      <c r="R152" s="74">
        <v>0</v>
      </c>
      <c r="S152" s="74">
        <v>5.4999999999999997E-3</v>
      </c>
      <c r="T152" s="74">
        <v>1.5E-3</v>
      </c>
    </row>
    <row r="153" spans="1:20">
      <c r="A153" s="71" t="s">
        <v>581</v>
      </c>
      <c r="B153" s="71" t="s">
        <v>582</v>
      </c>
      <c r="C153" s="71" t="s">
        <v>125</v>
      </c>
      <c r="D153" s="71" t="s">
        <v>569</v>
      </c>
      <c r="E153" s="71" t="s">
        <v>583</v>
      </c>
      <c r="F153" s="71" t="s">
        <v>584</v>
      </c>
      <c r="G153" s="71" t="s">
        <v>585</v>
      </c>
      <c r="H153" s="71" t="s">
        <v>271</v>
      </c>
      <c r="I153" s="71" t="s">
        <v>586</v>
      </c>
      <c r="J153" s="73">
        <v>5.26</v>
      </c>
      <c r="K153" s="71" t="s">
        <v>108</v>
      </c>
      <c r="L153" s="74">
        <v>3.1300000000000001E-2</v>
      </c>
      <c r="M153" s="74">
        <v>1.04E-2</v>
      </c>
      <c r="N153" s="73">
        <v>240000</v>
      </c>
      <c r="O153" s="73">
        <v>112.47345833333334</v>
      </c>
      <c r="P153" s="73">
        <v>0</v>
      </c>
      <c r="Q153" s="73">
        <v>935.59921580000002</v>
      </c>
      <c r="R153" s="74">
        <v>0</v>
      </c>
      <c r="S153" s="74">
        <v>6.7999999999999996E-3</v>
      </c>
      <c r="T153" s="74">
        <v>1.9E-3</v>
      </c>
    </row>
    <row r="154" spans="1:20">
      <c r="A154" s="71" t="s">
        <v>587</v>
      </c>
      <c r="B154" s="71" t="s">
        <v>588</v>
      </c>
      <c r="C154" s="71" t="s">
        <v>125</v>
      </c>
      <c r="D154" s="71" t="s">
        <v>569</v>
      </c>
      <c r="E154" s="71" t="s">
        <v>589</v>
      </c>
      <c r="F154" s="71" t="s">
        <v>590</v>
      </c>
      <c r="G154" s="71" t="s">
        <v>585</v>
      </c>
      <c r="H154" s="71" t="s">
        <v>271</v>
      </c>
      <c r="I154" s="71" t="s">
        <v>389</v>
      </c>
      <c r="J154" s="73">
        <v>3.79</v>
      </c>
      <c r="K154" s="71" t="s">
        <v>108</v>
      </c>
      <c r="L154" s="74">
        <v>2.8500000000000001E-2</v>
      </c>
      <c r="M154" s="74">
        <v>7.4999999999999997E-3</v>
      </c>
      <c r="N154" s="73">
        <v>165000</v>
      </c>
      <c r="O154" s="73">
        <v>109.67766666666667</v>
      </c>
      <c r="P154" s="73">
        <v>0</v>
      </c>
      <c r="Q154" s="73">
        <v>627.23560789999999</v>
      </c>
      <c r="R154" s="74">
        <v>0</v>
      </c>
      <c r="S154" s="74">
        <v>4.4999999999999997E-3</v>
      </c>
      <c r="T154" s="74">
        <v>1.2999999999999999E-3</v>
      </c>
    </row>
    <row r="155" spans="1:20">
      <c r="A155" s="71" t="s">
        <v>591</v>
      </c>
      <c r="B155" s="71" t="s">
        <v>592</v>
      </c>
      <c r="C155" s="71" t="s">
        <v>125</v>
      </c>
      <c r="D155" s="71" t="s">
        <v>569</v>
      </c>
      <c r="E155" s="71" t="s">
        <v>593</v>
      </c>
      <c r="F155" s="71" t="s">
        <v>594</v>
      </c>
      <c r="G155" s="71" t="s">
        <v>595</v>
      </c>
      <c r="H155" s="71" t="s">
        <v>271</v>
      </c>
      <c r="I155" s="71" t="s">
        <v>586</v>
      </c>
      <c r="J155" s="73">
        <v>4.82</v>
      </c>
      <c r="K155" s="71" t="s">
        <v>108</v>
      </c>
      <c r="L155" s="74">
        <v>3.5000000000000003E-2</v>
      </c>
      <c r="M155" s="74">
        <v>1.03E-2</v>
      </c>
      <c r="N155" s="73">
        <v>240000</v>
      </c>
      <c r="O155" s="73">
        <v>113.50433333333334</v>
      </c>
      <c r="P155" s="73">
        <v>0</v>
      </c>
      <c r="Q155" s="73">
        <v>944.17444639999997</v>
      </c>
      <c r="R155" s="74">
        <v>0</v>
      </c>
      <c r="S155" s="74">
        <v>6.7999999999999996E-3</v>
      </c>
      <c r="T155" s="74">
        <v>1.9E-3</v>
      </c>
    </row>
    <row r="156" spans="1:20">
      <c r="A156" s="71" t="s">
        <v>596</v>
      </c>
      <c r="B156" s="71" t="s">
        <v>597</v>
      </c>
      <c r="C156" s="71" t="s">
        <v>125</v>
      </c>
      <c r="D156" s="71" t="s">
        <v>569</v>
      </c>
      <c r="E156" s="71" t="s">
        <v>598</v>
      </c>
      <c r="F156" s="71" t="s">
        <v>599</v>
      </c>
      <c r="G156" s="71" t="s">
        <v>595</v>
      </c>
      <c r="H156" s="71" t="s">
        <v>271</v>
      </c>
      <c r="I156" s="71" t="s">
        <v>373</v>
      </c>
      <c r="J156" s="73">
        <v>2.39</v>
      </c>
      <c r="K156" s="71" t="s">
        <v>108</v>
      </c>
      <c r="L156" s="74">
        <v>2.8000000000000001E-2</v>
      </c>
      <c r="M156" s="74">
        <v>6.0000000000000001E-3</v>
      </c>
      <c r="N156" s="73">
        <v>234000</v>
      </c>
      <c r="O156" s="73">
        <v>105.48944444444444</v>
      </c>
      <c r="P156" s="73">
        <v>0</v>
      </c>
      <c r="Q156" s="73">
        <v>855.56580980000001</v>
      </c>
      <c r="R156" s="74">
        <v>0</v>
      </c>
      <c r="S156" s="74">
        <v>6.1999999999999998E-3</v>
      </c>
      <c r="T156" s="74">
        <v>1.6999999999999999E-3</v>
      </c>
    </row>
    <row r="157" spans="1:20">
      <c r="A157" s="71" t="s">
        <v>600</v>
      </c>
      <c r="B157" s="71" t="s">
        <v>601</v>
      </c>
      <c r="C157" s="71" t="s">
        <v>125</v>
      </c>
      <c r="D157" s="71" t="s">
        <v>569</v>
      </c>
      <c r="E157" s="71" t="s">
        <v>602</v>
      </c>
      <c r="F157" s="71" t="s">
        <v>603</v>
      </c>
      <c r="G157" s="71" t="s">
        <v>604</v>
      </c>
      <c r="H157" s="71" t="s">
        <v>605</v>
      </c>
      <c r="I157" s="71" t="s">
        <v>373</v>
      </c>
      <c r="J157" s="73">
        <v>1.63</v>
      </c>
      <c r="K157" s="71" t="s">
        <v>108</v>
      </c>
      <c r="L157" s="74">
        <v>2.75E-2</v>
      </c>
      <c r="M157" s="74">
        <v>5.8999999999999999E-3</v>
      </c>
      <c r="N157" s="73">
        <v>248000</v>
      </c>
      <c r="O157" s="73">
        <v>104.49602778225807</v>
      </c>
      <c r="P157" s="73">
        <v>0</v>
      </c>
      <c r="Q157" s="73">
        <v>898.21441608739997</v>
      </c>
      <c r="R157" s="74">
        <v>0</v>
      </c>
      <c r="S157" s="74">
        <v>6.4999999999999997E-3</v>
      </c>
      <c r="T157" s="74">
        <v>1.8E-3</v>
      </c>
    </row>
    <row r="158" spans="1:20">
      <c r="A158" s="71" t="s">
        <v>606</v>
      </c>
      <c r="B158" s="71" t="s">
        <v>607</v>
      </c>
      <c r="C158" s="71" t="s">
        <v>125</v>
      </c>
      <c r="D158" s="71" t="s">
        <v>569</v>
      </c>
      <c r="E158" s="71" t="s">
        <v>608</v>
      </c>
      <c r="F158" s="71" t="s">
        <v>609</v>
      </c>
      <c r="G158" s="71" t="s">
        <v>604</v>
      </c>
      <c r="H158" s="71" t="s">
        <v>605</v>
      </c>
      <c r="I158" s="71" t="s">
        <v>389</v>
      </c>
      <c r="J158" s="73">
        <v>3.52</v>
      </c>
      <c r="K158" s="71" t="s">
        <v>108</v>
      </c>
      <c r="L158" s="74">
        <v>2.9499999999999998E-2</v>
      </c>
      <c r="M158" s="74">
        <v>7.4000000000000003E-3</v>
      </c>
      <c r="N158" s="73">
        <v>164000</v>
      </c>
      <c r="O158" s="73">
        <v>108.92941664634147</v>
      </c>
      <c r="P158" s="73">
        <v>0</v>
      </c>
      <c r="Q158" s="73">
        <v>619.18094727779999</v>
      </c>
      <c r="R158" s="74">
        <v>0</v>
      </c>
      <c r="S158" s="74">
        <v>4.4999999999999997E-3</v>
      </c>
      <c r="T158" s="74">
        <v>1.1999999999999999E-3</v>
      </c>
    </row>
    <row r="159" spans="1:20">
      <c r="A159" s="71" t="s">
        <v>610</v>
      </c>
      <c r="B159" s="71" t="s">
        <v>611</v>
      </c>
      <c r="C159" s="71" t="s">
        <v>612</v>
      </c>
      <c r="D159" s="71" t="s">
        <v>569</v>
      </c>
      <c r="E159" s="71" t="s">
        <v>613</v>
      </c>
      <c r="F159" s="71" t="s">
        <v>614</v>
      </c>
      <c r="G159" s="71" t="s">
        <v>615</v>
      </c>
      <c r="H159" s="71" t="s">
        <v>271</v>
      </c>
      <c r="I159" s="71" t="s">
        <v>445</v>
      </c>
      <c r="J159" s="73">
        <v>7.31</v>
      </c>
      <c r="K159" s="71" t="s">
        <v>108</v>
      </c>
      <c r="L159" s="74">
        <v>2.3900000000000001E-2</v>
      </c>
      <c r="M159" s="74">
        <v>1.9599999999999999E-2</v>
      </c>
      <c r="N159" s="73">
        <v>400000</v>
      </c>
      <c r="O159" s="73">
        <v>103.32576945</v>
      </c>
      <c r="P159" s="73">
        <v>0</v>
      </c>
      <c r="Q159" s="73">
        <v>1432.5084676547999</v>
      </c>
      <c r="R159" s="74">
        <v>0</v>
      </c>
      <c r="S159" s="74">
        <v>1.04E-2</v>
      </c>
      <c r="T159" s="74">
        <v>2.8999999999999998E-3</v>
      </c>
    </row>
    <row r="160" spans="1:20">
      <c r="A160" s="71" t="s">
        <v>616</v>
      </c>
      <c r="B160" s="71" t="s">
        <v>617</v>
      </c>
      <c r="C160" s="71" t="s">
        <v>125</v>
      </c>
      <c r="D160" s="71" t="s">
        <v>569</v>
      </c>
      <c r="E160" s="71" t="s">
        <v>618</v>
      </c>
      <c r="F160" s="71" t="s">
        <v>571</v>
      </c>
      <c r="G160" s="71" t="s">
        <v>619</v>
      </c>
      <c r="H160" s="71" t="s">
        <v>271</v>
      </c>
      <c r="I160" s="71" t="s">
        <v>289</v>
      </c>
      <c r="J160" s="73">
        <v>8.85</v>
      </c>
      <c r="K160" s="71" t="s">
        <v>108</v>
      </c>
      <c r="L160" s="74">
        <v>2.5399999999999999E-2</v>
      </c>
      <c r="M160" s="74">
        <v>2.69E-2</v>
      </c>
      <c r="N160" s="73">
        <v>580000</v>
      </c>
      <c r="O160" s="73">
        <v>98.887349999999998</v>
      </c>
      <c r="P160" s="73">
        <v>0</v>
      </c>
      <c r="Q160" s="73">
        <v>1987.91261958</v>
      </c>
      <c r="R160" s="74">
        <v>0</v>
      </c>
      <c r="S160" s="74">
        <v>1.44E-2</v>
      </c>
      <c r="T160" s="74">
        <v>4.0000000000000001E-3</v>
      </c>
    </row>
    <row r="161" spans="1:20">
      <c r="A161" s="71" t="s">
        <v>620</v>
      </c>
      <c r="B161" s="71" t="s">
        <v>621</v>
      </c>
      <c r="C161" s="71" t="s">
        <v>125</v>
      </c>
      <c r="D161" s="71" t="s">
        <v>569</v>
      </c>
      <c r="E161" s="71" t="s">
        <v>622</v>
      </c>
      <c r="F161" s="71" t="s">
        <v>609</v>
      </c>
      <c r="G161" s="71" t="s">
        <v>623</v>
      </c>
      <c r="H161" s="71" t="s">
        <v>271</v>
      </c>
      <c r="I161" s="71" t="s">
        <v>359</v>
      </c>
      <c r="J161" s="73">
        <v>8.6300000000000008</v>
      </c>
      <c r="K161" s="71" t="s">
        <v>108</v>
      </c>
      <c r="L161" s="74">
        <v>3.15E-2</v>
      </c>
      <c r="M161" s="74">
        <v>3.0700000000000002E-2</v>
      </c>
      <c r="N161" s="73">
        <v>200000</v>
      </c>
      <c r="O161" s="73">
        <v>101</v>
      </c>
      <c r="P161" s="73">
        <v>0</v>
      </c>
      <c r="Q161" s="73">
        <v>700.13199999999995</v>
      </c>
      <c r="R161" s="74">
        <v>0</v>
      </c>
      <c r="S161" s="74">
        <v>5.1000000000000004E-3</v>
      </c>
      <c r="T161" s="74">
        <v>1.4E-3</v>
      </c>
    </row>
    <row r="162" spans="1:20">
      <c r="A162" s="107" t="s">
        <v>222</v>
      </c>
      <c r="B162" s="75"/>
      <c r="C162" s="75"/>
      <c r="D162" s="75"/>
      <c r="E162" s="75"/>
    </row>
    <row r="163" spans="1:20">
      <c r="A163" s="107" t="s">
        <v>273</v>
      </c>
      <c r="B163" s="75"/>
      <c r="C163" s="75"/>
      <c r="D163" s="75"/>
      <c r="E163" s="75"/>
    </row>
    <row r="164" spans="1:20">
      <c r="A164" s="107" t="s">
        <v>274</v>
      </c>
      <c r="B164" s="75"/>
      <c r="C164" s="75"/>
      <c r="D164" s="75"/>
      <c r="E164" s="75"/>
    </row>
    <row r="165" spans="1:20">
      <c r="A165" s="107" t="s">
        <v>275</v>
      </c>
      <c r="B165" s="75"/>
      <c r="C165" s="75"/>
      <c r="D165" s="75"/>
      <c r="E165" s="75"/>
    </row>
    <row r="166" spans="1:20">
      <c r="A166" s="107" t="s">
        <v>276</v>
      </c>
      <c r="B166" s="75"/>
      <c r="C166" s="75"/>
      <c r="D166" s="75"/>
      <c r="E166" s="75"/>
    </row>
    <row r="167" spans="1:20" hidden="1">
      <c r="B167" s="75"/>
      <c r="C167" s="75"/>
      <c r="D167" s="75"/>
      <c r="E167" s="75"/>
    </row>
    <row r="168" spans="1:20" hidden="1">
      <c r="B168" s="75"/>
      <c r="C168" s="75"/>
      <c r="D168" s="75"/>
      <c r="E168" s="75"/>
    </row>
    <row r="169" spans="1:20" hidden="1">
      <c r="B169" s="75"/>
      <c r="C169" s="75"/>
      <c r="D169" s="75"/>
      <c r="E169" s="75"/>
    </row>
    <row r="170" spans="1:20" hidden="1">
      <c r="B170" s="75"/>
      <c r="C170" s="75"/>
      <c r="D170" s="75"/>
      <c r="E170" s="75"/>
    </row>
    <row r="171" spans="1:20" hidden="1">
      <c r="B171" s="75"/>
      <c r="C171" s="75"/>
      <c r="D171" s="75"/>
      <c r="E171" s="75"/>
    </row>
    <row r="172" spans="1:20" hidden="1">
      <c r="B172" s="75"/>
      <c r="C172" s="75"/>
      <c r="D172" s="75"/>
      <c r="E172" s="75"/>
    </row>
    <row r="173" spans="1:20" hidden="1">
      <c r="B173" s="75"/>
      <c r="C173" s="75"/>
      <c r="D173" s="75"/>
      <c r="E173" s="75"/>
    </row>
    <row r="174" spans="1:20" hidden="1">
      <c r="B174" s="75"/>
      <c r="C174" s="75"/>
      <c r="D174" s="75"/>
      <c r="E174" s="75"/>
    </row>
    <row r="175" spans="1:20" hidden="1">
      <c r="B175" s="75"/>
      <c r="C175" s="75"/>
      <c r="D175" s="75"/>
      <c r="E175" s="75"/>
    </row>
    <row r="176" spans="1:20" hidden="1">
      <c r="B176" s="75"/>
      <c r="C176" s="75"/>
      <c r="D176" s="75"/>
      <c r="E176" s="75"/>
    </row>
    <row r="177" spans="2:5" hidden="1">
      <c r="B177" s="75"/>
      <c r="C177" s="75"/>
      <c r="D177" s="75"/>
      <c r="E177" s="75"/>
    </row>
    <row r="178" spans="2:5" hidden="1">
      <c r="B178" s="75"/>
      <c r="C178" s="75"/>
      <c r="D178" s="75"/>
      <c r="E178" s="75"/>
    </row>
    <row r="179" spans="2:5" hidden="1">
      <c r="B179" s="75"/>
      <c r="C179" s="75"/>
      <c r="D179" s="75"/>
      <c r="E179" s="75"/>
    </row>
    <row r="180" spans="2:5" hidden="1">
      <c r="B180" s="75"/>
      <c r="C180" s="75"/>
      <c r="D180" s="75"/>
      <c r="E180" s="75"/>
    </row>
    <row r="181" spans="2:5" hidden="1">
      <c r="B181" s="75"/>
      <c r="C181" s="75"/>
      <c r="D181" s="75"/>
      <c r="E181" s="75"/>
    </row>
    <row r="182" spans="2:5" hidden="1">
      <c r="B182" s="75"/>
      <c r="C182" s="75"/>
      <c r="D182" s="75"/>
      <c r="E182" s="75"/>
    </row>
    <row r="183" spans="2:5" hidden="1">
      <c r="B183" s="75"/>
      <c r="C183" s="75"/>
      <c r="D183" s="75"/>
      <c r="E183" s="75"/>
    </row>
    <row r="184" spans="2:5" hidden="1">
      <c r="B184" s="75"/>
      <c r="C184" s="75"/>
      <c r="D184" s="75"/>
      <c r="E184" s="75"/>
    </row>
    <row r="185" spans="2:5" hidden="1">
      <c r="B185" s="75"/>
      <c r="C185" s="75"/>
      <c r="D185" s="75"/>
      <c r="E185" s="75"/>
    </row>
    <row r="186" spans="2:5" hidden="1">
      <c r="B186" s="75"/>
      <c r="C186" s="75"/>
      <c r="D186" s="75"/>
      <c r="E186" s="75"/>
    </row>
    <row r="187" spans="2:5" hidden="1">
      <c r="B187" s="75"/>
      <c r="C187" s="75"/>
      <c r="D187" s="75"/>
      <c r="E187" s="75"/>
    </row>
    <row r="188" spans="2:5" hidden="1">
      <c r="B188" s="75"/>
      <c r="C188" s="75"/>
      <c r="D188" s="75"/>
      <c r="E188" s="75"/>
    </row>
    <row r="189" spans="2:5" hidden="1">
      <c r="B189" s="75"/>
      <c r="C189" s="75"/>
      <c r="D189" s="75"/>
      <c r="E189" s="75"/>
    </row>
    <row r="190" spans="2:5" hidden="1">
      <c r="B190" s="75"/>
      <c r="C190" s="75"/>
      <c r="D190" s="75"/>
      <c r="E190" s="75"/>
    </row>
    <row r="191" spans="2:5" hidden="1">
      <c r="B191" s="75"/>
      <c r="C191" s="75"/>
      <c r="D191" s="75"/>
      <c r="E191" s="75"/>
    </row>
    <row r="192" spans="2:5" hidden="1">
      <c r="B192" s="75"/>
      <c r="C192" s="75"/>
      <c r="D192" s="75"/>
      <c r="E192" s="75"/>
    </row>
    <row r="193" spans="2:5" hidden="1">
      <c r="B193" s="75"/>
      <c r="C193" s="75"/>
      <c r="D193" s="75"/>
      <c r="E193" s="75"/>
    </row>
    <row r="194" spans="2:5" hidden="1">
      <c r="B194" s="75"/>
      <c r="C194" s="75"/>
      <c r="D194" s="75"/>
      <c r="E194" s="75"/>
    </row>
    <row r="195" spans="2:5" hidden="1">
      <c r="B195" s="75"/>
      <c r="C195" s="75"/>
      <c r="D195" s="75"/>
      <c r="E195" s="75"/>
    </row>
    <row r="196" spans="2:5" hidden="1">
      <c r="B196" s="75"/>
      <c r="C196" s="75"/>
      <c r="D196" s="75"/>
      <c r="E196" s="75"/>
    </row>
    <row r="197" spans="2:5" hidden="1">
      <c r="B197" s="75"/>
      <c r="C197" s="75"/>
      <c r="D197" s="75"/>
      <c r="E197" s="75"/>
    </row>
    <row r="198" spans="2:5" hidden="1">
      <c r="B198" s="75"/>
      <c r="C198" s="75"/>
      <c r="D198" s="75"/>
      <c r="E198" s="75"/>
    </row>
    <row r="199" spans="2:5" hidden="1">
      <c r="B199" s="75"/>
      <c r="C199" s="75"/>
      <c r="D199" s="75"/>
      <c r="E199" s="75"/>
    </row>
    <row r="200" spans="2:5" hidden="1">
      <c r="B200" s="75"/>
      <c r="C200" s="75"/>
      <c r="D200" s="75"/>
      <c r="E200" s="75"/>
    </row>
    <row r="201" spans="2:5" hidden="1">
      <c r="B201" s="75"/>
      <c r="C201" s="75"/>
      <c r="D201" s="75"/>
      <c r="E201" s="75"/>
    </row>
    <row r="202" spans="2:5" hidden="1">
      <c r="B202" s="75"/>
      <c r="C202" s="75"/>
      <c r="D202" s="75"/>
      <c r="E202" s="75"/>
    </row>
    <row r="203" spans="2:5" hidden="1">
      <c r="B203" s="75"/>
      <c r="C203" s="75"/>
      <c r="D203" s="75"/>
      <c r="E203" s="75"/>
    </row>
    <row r="204" spans="2:5" hidden="1">
      <c r="B204" s="75"/>
      <c r="C204" s="75"/>
      <c r="D204" s="75"/>
      <c r="E204" s="75"/>
    </row>
    <row r="205" spans="2:5" hidden="1">
      <c r="B205" s="75"/>
      <c r="C205" s="75"/>
      <c r="D205" s="75"/>
      <c r="E205" s="75"/>
    </row>
    <row r="206" spans="2:5" hidden="1">
      <c r="B206" s="75"/>
      <c r="C206" s="75"/>
      <c r="D206" s="75"/>
      <c r="E206" s="75"/>
    </row>
    <row r="207" spans="2:5" hidden="1">
      <c r="B207" s="75"/>
      <c r="C207" s="75"/>
      <c r="D207" s="75"/>
      <c r="E207" s="75"/>
    </row>
    <row r="208" spans="2:5" hidden="1">
      <c r="B208" s="75"/>
      <c r="C208" s="75"/>
      <c r="D208" s="75"/>
      <c r="E208" s="75"/>
    </row>
    <row r="209" spans="2:5" hidden="1">
      <c r="B209" s="75"/>
      <c r="C209" s="75"/>
      <c r="D209" s="75"/>
      <c r="E209" s="75"/>
    </row>
    <row r="210" spans="2:5" hidden="1">
      <c r="B210" s="75"/>
      <c r="C210" s="75"/>
      <c r="D210" s="75"/>
      <c r="E210" s="75"/>
    </row>
    <row r="211" spans="2:5" hidden="1">
      <c r="B211" s="75"/>
      <c r="C211" s="75"/>
      <c r="D211" s="75"/>
      <c r="E211" s="75"/>
    </row>
    <row r="212" spans="2:5" hidden="1">
      <c r="B212" s="75"/>
      <c r="C212" s="75"/>
      <c r="D212" s="75"/>
      <c r="E212" s="75"/>
    </row>
    <row r="213" spans="2:5" hidden="1">
      <c r="B213" s="75"/>
      <c r="C213" s="75"/>
      <c r="D213" s="75"/>
      <c r="E213" s="75"/>
    </row>
    <row r="214" spans="2:5" hidden="1">
      <c r="B214" s="75"/>
      <c r="C214" s="75"/>
      <c r="D214" s="75"/>
      <c r="E214" s="75"/>
    </row>
    <row r="215" spans="2:5" hidden="1">
      <c r="B215" s="75"/>
      <c r="C215" s="75"/>
      <c r="D215" s="75"/>
      <c r="E215" s="75"/>
    </row>
    <row r="216" spans="2:5" hidden="1">
      <c r="B216" s="75"/>
      <c r="C216" s="75"/>
      <c r="D216" s="75"/>
      <c r="E216" s="75"/>
    </row>
    <row r="217" spans="2:5" hidden="1">
      <c r="B217" s="75"/>
      <c r="C217" s="75"/>
      <c r="D217" s="75"/>
      <c r="E217" s="75"/>
    </row>
    <row r="218" spans="2:5" hidden="1">
      <c r="B218" s="75"/>
      <c r="C218" s="75"/>
      <c r="D218" s="75"/>
      <c r="E218" s="75"/>
    </row>
    <row r="219" spans="2:5" hidden="1">
      <c r="B219" s="75"/>
      <c r="C219" s="75"/>
      <c r="D219" s="75"/>
      <c r="E219" s="75"/>
    </row>
    <row r="220" spans="2:5" hidden="1">
      <c r="B220" s="75"/>
      <c r="C220" s="75"/>
      <c r="D220" s="75"/>
      <c r="E220" s="75"/>
    </row>
    <row r="221" spans="2:5" hidden="1">
      <c r="B221" s="75"/>
      <c r="C221" s="75"/>
      <c r="D221" s="75"/>
      <c r="E221" s="75"/>
    </row>
    <row r="222" spans="2:5" hidden="1">
      <c r="B222" s="75"/>
      <c r="C222" s="75"/>
      <c r="D222" s="75"/>
      <c r="E222" s="75"/>
    </row>
    <row r="223" spans="2:5" hidden="1">
      <c r="B223" s="75"/>
      <c r="C223" s="75"/>
      <c r="D223" s="75"/>
      <c r="E223" s="75"/>
    </row>
    <row r="224" spans="2:5" hidden="1">
      <c r="B224" s="75"/>
      <c r="C224" s="75"/>
      <c r="D224" s="75"/>
      <c r="E224" s="75"/>
    </row>
    <row r="225" spans="2:5" hidden="1">
      <c r="B225" s="75"/>
      <c r="C225" s="75"/>
      <c r="D225" s="75"/>
      <c r="E225" s="75"/>
    </row>
    <row r="226" spans="2:5" hidden="1">
      <c r="B226" s="75"/>
      <c r="C226" s="75"/>
      <c r="D226" s="75"/>
      <c r="E226" s="75"/>
    </row>
    <row r="227" spans="2:5" hidden="1">
      <c r="B227" s="75"/>
      <c r="C227" s="75"/>
      <c r="D227" s="75"/>
      <c r="E227" s="75"/>
    </row>
    <row r="228" spans="2:5" hidden="1">
      <c r="B228" s="75"/>
      <c r="C228" s="75"/>
      <c r="D228" s="75"/>
      <c r="E228" s="75"/>
    </row>
    <row r="229" spans="2:5" hidden="1">
      <c r="B229" s="75"/>
      <c r="C229" s="75"/>
      <c r="D229" s="75"/>
      <c r="E229" s="75"/>
    </row>
    <row r="230" spans="2:5" hidden="1">
      <c r="B230" s="75"/>
      <c r="C230" s="75"/>
      <c r="D230" s="75"/>
      <c r="E230" s="75"/>
    </row>
    <row r="231" spans="2:5" hidden="1">
      <c r="B231" s="75"/>
      <c r="C231" s="75"/>
      <c r="D231" s="75"/>
      <c r="E231" s="75"/>
    </row>
    <row r="232" spans="2:5" hidden="1">
      <c r="B232" s="75"/>
      <c r="C232" s="75"/>
      <c r="D232" s="75"/>
      <c r="E232" s="75"/>
    </row>
    <row r="233" spans="2:5" hidden="1">
      <c r="B233" s="75"/>
      <c r="C233" s="75"/>
      <c r="D233" s="75"/>
      <c r="E233" s="75"/>
    </row>
    <row r="234" spans="2:5" hidden="1">
      <c r="B234" s="75"/>
      <c r="C234" s="75"/>
      <c r="D234" s="75"/>
      <c r="E234" s="75"/>
    </row>
    <row r="235" spans="2:5" hidden="1">
      <c r="B235" s="75"/>
      <c r="C235" s="75"/>
      <c r="D235" s="75"/>
      <c r="E235" s="75"/>
    </row>
    <row r="236" spans="2:5" hidden="1">
      <c r="B236" s="75"/>
      <c r="C236" s="75"/>
      <c r="D236" s="75"/>
      <c r="E236" s="75"/>
    </row>
    <row r="237" spans="2:5" hidden="1">
      <c r="B237" s="75"/>
      <c r="C237" s="75"/>
      <c r="D237" s="75"/>
      <c r="E237" s="75"/>
    </row>
    <row r="238" spans="2:5" hidden="1">
      <c r="B238" s="75"/>
      <c r="C238" s="75"/>
      <c r="D238" s="75"/>
      <c r="E238" s="75"/>
    </row>
    <row r="239" spans="2:5" hidden="1">
      <c r="B239" s="75"/>
      <c r="C239" s="75"/>
      <c r="D239" s="75"/>
      <c r="E239" s="75"/>
    </row>
    <row r="240" spans="2:5" hidden="1">
      <c r="B240" s="75"/>
      <c r="C240" s="75"/>
      <c r="D240" s="75"/>
      <c r="E240" s="75"/>
    </row>
    <row r="241" spans="2:5" hidden="1">
      <c r="B241" s="75"/>
      <c r="C241" s="75"/>
      <c r="D241" s="75"/>
      <c r="E241" s="75"/>
    </row>
    <row r="242" spans="2:5" hidden="1">
      <c r="B242" s="75"/>
      <c r="C242" s="75"/>
      <c r="D242" s="75"/>
      <c r="E242" s="75"/>
    </row>
    <row r="243" spans="2:5" hidden="1">
      <c r="B243" s="75"/>
      <c r="C243" s="75"/>
      <c r="D243" s="75"/>
      <c r="E243" s="75"/>
    </row>
    <row r="244" spans="2:5" hidden="1">
      <c r="B244" s="75"/>
      <c r="C244" s="75"/>
      <c r="D244" s="75"/>
      <c r="E244" s="75"/>
    </row>
    <row r="245" spans="2:5" hidden="1">
      <c r="B245" s="75"/>
      <c r="C245" s="75"/>
      <c r="D245" s="75"/>
      <c r="E245" s="75"/>
    </row>
    <row r="246" spans="2:5" hidden="1">
      <c r="B246" s="75"/>
      <c r="C246" s="75"/>
      <c r="D246" s="75"/>
      <c r="E246" s="75"/>
    </row>
    <row r="247" spans="2:5" hidden="1">
      <c r="B247" s="75"/>
      <c r="C247" s="75"/>
      <c r="D247" s="75"/>
      <c r="E247" s="75"/>
    </row>
    <row r="248" spans="2:5" hidden="1">
      <c r="B248" s="75"/>
      <c r="C248" s="75"/>
      <c r="D248" s="75"/>
      <c r="E248" s="75"/>
    </row>
    <row r="249" spans="2:5" hidden="1">
      <c r="B249" s="75"/>
      <c r="C249" s="75"/>
      <c r="D249" s="75"/>
      <c r="E249" s="75"/>
    </row>
    <row r="250" spans="2:5" hidden="1">
      <c r="B250" s="75"/>
      <c r="C250" s="75"/>
      <c r="D250" s="75"/>
      <c r="E250" s="75"/>
    </row>
    <row r="251" spans="2:5" hidden="1">
      <c r="B251" s="75"/>
      <c r="C251" s="75"/>
      <c r="D251" s="75"/>
      <c r="E251" s="75"/>
    </row>
    <row r="252" spans="2:5" hidden="1">
      <c r="B252" s="75"/>
      <c r="C252" s="75"/>
      <c r="D252" s="75"/>
      <c r="E252" s="75"/>
    </row>
    <row r="253" spans="2:5" hidden="1">
      <c r="B253" s="75"/>
      <c r="C253" s="75"/>
      <c r="D253" s="75"/>
      <c r="E253" s="75"/>
    </row>
    <row r="254" spans="2:5" hidden="1">
      <c r="B254" s="75"/>
      <c r="C254" s="75"/>
      <c r="D254" s="75"/>
      <c r="E254" s="75"/>
    </row>
    <row r="255" spans="2:5" hidden="1">
      <c r="B255" s="75"/>
      <c r="C255" s="75"/>
      <c r="D255" s="75"/>
      <c r="E255" s="75"/>
    </row>
    <row r="256" spans="2:5" hidden="1">
      <c r="B256" s="75"/>
      <c r="C256" s="75"/>
      <c r="D256" s="75"/>
      <c r="E256" s="75"/>
    </row>
    <row r="257" spans="2:5" hidden="1">
      <c r="B257" s="75"/>
      <c r="C257" s="75"/>
      <c r="D257" s="75"/>
      <c r="E257" s="75"/>
    </row>
    <row r="258" spans="2:5" hidden="1">
      <c r="B258" s="75"/>
      <c r="C258" s="75"/>
      <c r="D258" s="75"/>
      <c r="E258" s="75"/>
    </row>
    <row r="259" spans="2:5" hidden="1">
      <c r="B259" s="75"/>
      <c r="C259" s="75"/>
      <c r="D259" s="75"/>
      <c r="E259" s="75"/>
    </row>
    <row r="260" spans="2:5" hidden="1">
      <c r="B260" s="75"/>
      <c r="C260" s="75"/>
      <c r="D260" s="75"/>
      <c r="E260" s="75"/>
    </row>
    <row r="261" spans="2:5" hidden="1">
      <c r="B261" s="75"/>
      <c r="C261" s="75"/>
      <c r="D261" s="75"/>
      <c r="E261" s="75"/>
    </row>
    <row r="262" spans="2:5" hidden="1">
      <c r="B262" s="75"/>
      <c r="C262" s="75"/>
      <c r="D262" s="75"/>
      <c r="E262" s="75"/>
    </row>
    <row r="263" spans="2:5" hidden="1">
      <c r="B263" s="75"/>
      <c r="C263" s="75"/>
      <c r="D263" s="75"/>
      <c r="E263" s="75"/>
    </row>
    <row r="264" spans="2:5" hidden="1">
      <c r="B264" s="75"/>
      <c r="C264" s="75"/>
      <c r="D264" s="75"/>
      <c r="E264" s="75"/>
    </row>
    <row r="265" spans="2:5" hidden="1">
      <c r="B265" s="75"/>
      <c r="C265" s="75"/>
      <c r="D265" s="75"/>
      <c r="E265" s="75"/>
    </row>
    <row r="266" spans="2:5" hidden="1">
      <c r="B266" s="75"/>
      <c r="C266" s="75"/>
      <c r="D266" s="75"/>
      <c r="E266" s="75"/>
    </row>
    <row r="267" spans="2:5" hidden="1">
      <c r="B267" s="75"/>
      <c r="C267" s="75"/>
      <c r="D267" s="75"/>
      <c r="E267" s="75"/>
    </row>
    <row r="268" spans="2:5" hidden="1">
      <c r="B268" s="75"/>
      <c r="C268" s="75"/>
      <c r="D268" s="75"/>
      <c r="E268" s="75"/>
    </row>
    <row r="269" spans="2:5" hidden="1">
      <c r="B269" s="75"/>
      <c r="C269" s="75"/>
      <c r="D269" s="75"/>
      <c r="E269" s="75"/>
    </row>
    <row r="270" spans="2:5" hidden="1">
      <c r="B270" s="75"/>
      <c r="C270" s="75"/>
      <c r="D270" s="75"/>
      <c r="E270" s="75"/>
    </row>
    <row r="271" spans="2:5" hidden="1">
      <c r="B271" s="75"/>
      <c r="C271" s="75"/>
      <c r="D271" s="75"/>
      <c r="E271" s="75"/>
    </row>
    <row r="272" spans="2:5" hidden="1">
      <c r="B272" s="75"/>
      <c r="C272" s="75"/>
      <c r="D272" s="75"/>
      <c r="E272" s="75"/>
    </row>
    <row r="273" spans="2:5" hidden="1">
      <c r="B273" s="75"/>
      <c r="C273" s="75"/>
      <c r="D273" s="75"/>
      <c r="E273" s="75"/>
    </row>
    <row r="274" spans="2:5" hidden="1">
      <c r="B274" s="75"/>
      <c r="C274" s="75"/>
      <c r="D274" s="75"/>
      <c r="E274" s="75"/>
    </row>
    <row r="275" spans="2:5" hidden="1">
      <c r="B275" s="75"/>
      <c r="C275" s="75"/>
      <c r="D275" s="75"/>
      <c r="E275" s="75"/>
    </row>
    <row r="276" spans="2:5" hidden="1">
      <c r="B276" s="75"/>
      <c r="C276" s="75"/>
      <c r="D276" s="75"/>
      <c r="E276" s="75"/>
    </row>
    <row r="277" spans="2:5" hidden="1">
      <c r="B277" s="75"/>
      <c r="C277" s="75"/>
      <c r="D277" s="75"/>
      <c r="E277" s="75"/>
    </row>
    <row r="278" spans="2:5" hidden="1">
      <c r="B278" s="75"/>
      <c r="C278" s="75"/>
      <c r="D278" s="75"/>
      <c r="E278" s="75"/>
    </row>
    <row r="279" spans="2:5" hidden="1">
      <c r="B279" s="75"/>
      <c r="C279" s="75"/>
      <c r="D279" s="75"/>
      <c r="E279" s="75"/>
    </row>
    <row r="280" spans="2:5" hidden="1">
      <c r="B280" s="75"/>
      <c r="C280" s="75"/>
      <c r="D280" s="75"/>
      <c r="E280" s="75"/>
    </row>
    <row r="281" spans="2:5" hidden="1">
      <c r="B281" s="75"/>
      <c r="C281" s="75"/>
      <c r="D281" s="75"/>
      <c r="E281" s="75"/>
    </row>
    <row r="282" spans="2:5" hidden="1">
      <c r="B282" s="75"/>
      <c r="C282" s="75"/>
      <c r="D282" s="75"/>
      <c r="E282" s="75"/>
    </row>
    <row r="283" spans="2:5" hidden="1">
      <c r="B283" s="75"/>
      <c r="C283" s="75"/>
      <c r="D283" s="75"/>
      <c r="E283" s="75"/>
    </row>
    <row r="284" spans="2:5" hidden="1">
      <c r="B284" s="75"/>
      <c r="C284" s="75"/>
      <c r="D284" s="75"/>
      <c r="E284" s="75"/>
    </row>
    <row r="285" spans="2:5" hidden="1">
      <c r="B285" s="75"/>
      <c r="C285" s="75"/>
      <c r="D285" s="75"/>
      <c r="E285" s="75"/>
    </row>
    <row r="286" spans="2:5" hidden="1">
      <c r="B286" s="75"/>
      <c r="C286" s="75"/>
      <c r="D286" s="75"/>
      <c r="E286" s="75"/>
    </row>
    <row r="287" spans="2:5" hidden="1">
      <c r="B287" s="75"/>
      <c r="C287" s="75"/>
      <c r="D287" s="75"/>
      <c r="E287" s="75"/>
    </row>
    <row r="288" spans="2:5" hidden="1">
      <c r="B288" s="75"/>
      <c r="C288" s="75"/>
      <c r="D288" s="75"/>
      <c r="E288" s="75"/>
    </row>
    <row r="289" spans="2:5" hidden="1">
      <c r="B289" s="75"/>
      <c r="C289" s="75"/>
      <c r="D289" s="75"/>
      <c r="E289" s="75"/>
    </row>
    <row r="290" spans="2:5" hidden="1">
      <c r="B290" s="75"/>
      <c r="C290" s="75"/>
      <c r="D290" s="75"/>
      <c r="E290" s="75"/>
    </row>
    <row r="291" spans="2:5" hidden="1">
      <c r="B291" s="75"/>
      <c r="C291" s="75"/>
      <c r="D291" s="75"/>
      <c r="E291" s="75"/>
    </row>
    <row r="292" spans="2:5" hidden="1">
      <c r="B292" s="75"/>
      <c r="C292" s="75"/>
      <c r="D292" s="75"/>
      <c r="E292" s="75"/>
    </row>
    <row r="293" spans="2:5" hidden="1">
      <c r="B293" s="75"/>
      <c r="C293" s="75"/>
      <c r="D293" s="75"/>
      <c r="E293" s="75"/>
    </row>
    <row r="294" spans="2:5" hidden="1">
      <c r="B294" s="75"/>
      <c r="C294" s="75"/>
      <c r="D294" s="75"/>
      <c r="E294" s="75"/>
    </row>
    <row r="295" spans="2:5" hidden="1">
      <c r="B295" s="75"/>
      <c r="C295" s="75"/>
      <c r="D295" s="75"/>
      <c r="E295" s="75"/>
    </row>
    <row r="296" spans="2:5" hidden="1">
      <c r="B296" s="75"/>
      <c r="C296" s="75"/>
      <c r="D296" s="75"/>
      <c r="E296" s="75"/>
    </row>
    <row r="297" spans="2:5" hidden="1">
      <c r="B297" s="75"/>
      <c r="C297" s="75"/>
      <c r="D297" s="75"/>
      <c r="E297" s="75"/>
    </row>
    <row r="298" spans="2:5" hidden="1">
      <c r="B298" s="75"/>
      <c r="C298" s="75"/>
      <c r="D298" s="75"/>
      <c r="E298" s="75"/>
    </row>
    <row r="299" spans="2:5" hidden="1">
      <c r="B299" s="75"/>
      <c r="C299" s="75"/>
      <c r="D299" s="75"/>
      <c r="E299" s="75"/>
    </row>
    <row r="300" spans="2:5" hidden="1">
      <c r="B300" s="75"/>
      <c r="C300" s="75"/>
      <c r="D300" s="75"/>
      <c r="E300" s="75"/>
    </row>
    <row r="301" spans="2:5" hidden="1">
      <c r="B301" s="75"/>
      <c r="C301" s="75"/>
      <c r="D301" s="75"/>
      <c r="E301" s="75"/>
    </row>
    <row r="302" spans="2:5" hidden="1">
      <c r="B302" s="75"/>
      <c r="C302" s="75"/>
      <c r="D302" s="75"/>
      <c r="E302" s="75"/>
    </row>
    <row r="303" spans="2:5" hidden="1">
      <c r="B303" s="75"/>
      <c r="C303" s="75"/>
      <c r="D303" s="75"/>
      <c r="E303" s="75"/>
    </row>
    <row r="304" spans="2:5" hidden="1">
      <c r="B304" s="75"/>
      <c r="C304" s="75"/>
      <c r="D304" s="75"/>
      <c r="E304" s="75"/>
    </row>
    <row r="305" spans="2:5" hidden="1">
      <c r="B305" s="75"/>
      <c r="C305" s="75"/>
      <c r="D305" s="75"/>
      <c r="E305" s="75"/>
    </row>
    <row r="306" spans="2:5" hidden="1">
      <c r="B306" s="75"/>
      <c r="C306" s="75"/>
      <c r="D306" s="75"/>
      <c r="E306" s="75"/>
    </row>
    <row r="307" spans="2:5" hidden="1">
      <c r="B307" s="75"/>
      <c r="C307" s="75"/>
      <c r="D307" s="75"/>
      <c r="E307" s="75"/>
    </row>
    <row r="308" spans="2:5" hidden="1">
      <c r="B308" s="75"/>
      <c r="C308" s="75"/>
      <c r="D308" s="75"/>
      <c r="E308" s="75"/>
    </row>
    <row r="309" spans="2:5" hidden="1">
      <c r="B309" s="75"/>
      <c r="C309" s="75"/>
      <c r="D309" s="75"/>
      <c r="E309" s="75"/>
    </row>
    <row r="310" spans="2:5" hidden="1">
      <c r="B310" s="75"/>
      <c r="C310" s="75"/>
      <c r="D310" s="75"/>
      <c r="E310" s="75"/>
    </row>
    <row r="311" spans="2:5" hidden="1">
      <c r="B311" s="75"/>
      <c r="C311" s="75"/>
      <c r="D311" s="75"/>
      <c r="E311" s="75"/>
    </row>
    <row r="312" spans="2:5" hidden="1">
      <c r="B312" s="75"/>
      <c r="C312" s="75"/>
      <c r="D312" s="75"/>
      <c r="E312" s="75"/>
    </row>
    <row r="313" spans="2:5" hidden="1">
      <c r="B313" s="75"/>
      <c r="C313" s="75"/>
      <c r="D313" s="75"/>
      <c r="E313" s="75"/>
    </row>
    <row r="314" spans="2:5" hidden="1">
      <c r="B314" s="75"/>
      <c r="C314" s="75"/>
      <c r="D314" s="75"/>
      <c r="E314" s="75"/>
    </row>
    <row r="315" spans="2:5" hidden="1">
      <c r="B315" s="75"/>
      <c r="C315" s="75"/>
      <c r="D315" s="75"/>
      <c r="E315" s="75"/>
    </row>
    <row r="316" spans="2:5" hidden="1">
      <c r="B316" s="75"/>
      <c r="C316" s="75"/>
      <c r="D316" s="75"/>
      <c r="E316" s="75"/>
    </row>
    <row r="317" spans="2:5" hidden="1">
      <c r="B317" s="75"/>
      <c r="C317" s="75"/>
      <c r="D317" s="75"/>
      <c r="E317" s="75"/>
    </row>
    <row r="318" spans="2:5" hidden="1">
      <c r="B318" s="75"/>
      <c r="C318" s="75"/>
      <c r="D318" s="75"/>
      <c r="E318" s="75"/>
    </row>
    <row r="319" spans="2:5" hidden="1">
      <c r="B319" s="75"/>
      <c r="C319" s="75"/>
      <c r="D319" s="75"/>
      <c r="E319" s="75"/>
    </row>
    <row r="320" spans="2:5" hidden="1">
      <c r="B320" s="75"/>
      <c r="C320" s="75"/>
      <c r="D320" s="75"/>
      <c r="E320" s="75"/>
    </row>
    <row r="321" spans="2:5" hidden="1">
      <c r="B321" s="75"/>
      <c r="C321" s="75"/>
      <c r="D321" s="75"/>
      <c r="E321" s="75"/>
    </row>
    <row r="322" spans="2:5" hidden="1">
      <c r="B322" s="75"/>
      <c r="C322" s="75"/>
      <c r="D322" s="75"/>
      <c r="E322" s="75"/>
    </row>
    <row r="323" spans="2:5" hidden="1">
      <c r="B323" s="75"/>
      <c r="C323" s="75"/>
      <c r="D323" s="75"/>
      <c r="E323" s="75"/>
    </row>
    <row r="324" spans="2:5" hidden="1">
      <c r="B324" s="75"/>
      <c r="C324" s="75"/>
      <c r="D324" s="75"/>
      <c r="E324" s="75"/>
    </row>
    <row r="325" spans="2:5" hidden="1">
      <c r="B325" s="75"/>
      <c r="C325" s="75"/>
      <c r="D325" s="75"/>
      <c r="E325" s="75"/>
    </row>
    <row r="326" spans="2:5" hidden="1">
      <c r="B326" s="75"/>
      <c r="C326" s="75"/>
      <c r="D326" s="75"/>
      <c r="E326" s="75"/>
    </row>
    <row r="327" spans="2:5" hidden="1">
      <c r="B327" s="75"/>
      <c r="C327" s="75"/>
      <c r="D327" s="75"/>
      <c r="E327" s="75"/>
    </row>
    <row r="328" spans="2:5" hidden="1">
      <c r="B328" s="75"/>
      <c r="C328" s="75"/>
      <c r="D328" s="75"/>
      <c r="E328" s="75"/>
    </row>
    <row r="329" spans="2:5" hidden="1">
      <c r="B329" s="75"/>
      <c r="C329" s="75"/>
      <c r="D329" s="75"/>
      <c r="E329" s="75"/>
    </row>
    <row r="330" spans="2:5" hidden="1">
      <c r="B330" s="75"/>
      <c r="C330" s="75"/>
      <c r="D330" s="75"/>
      <c r="E330" s="75"/>
    </row>
    <row r="331" spans="2:5" hidden="1">
      <c r="B331" s="75"/>
      <c r="C331" s="75"/>
      <c r="D331" s="75"/>
      <c r="E331" s="75"/>
    </row>
    <row r="332" spans="2:5" hidden="1">
      <c r="B332" s="75"/>
      <c r="C332" s="75"/>
      <c r="D332" s="75"/>
      <c r="E332" s="75"/>
    </row>
    <row r="333" spans="2:5" hidden="1">
      <c r="B333" s="75"/>
      <c r="C333" s="75"/>
      <c r="D333" s="75"/>
      <c r="E333" s="75"/>
    </row>
    <row r="334" spans="2:5" hidden="1">
      <c r="B334" s="75"/>
      <c r="C334" s="75"/>
      <c r="D334" s="75"/>
      <c r="E334" s="75"/>
    </row>
    <row r="335" spans="2:5" hidden="1">
      <c r="B335" s="75"/>
      <c r="C335" s="75"/>
      <c r="D335" s="75"/>
      <c r="E335" s="75"/>
    </row>
    <row r="336" spans="2:5" hidden="1">
      <c r="B336" s="75"/>
      <c r="C336" s="75"/>
      <c r="D336" s="75"/>
      <c r="E336" s="75"/>
    </row>
    <row r="337" spans="2:5" hidden="1">
      <c r="B337" s="75"/>
      <c r="C337" s="75"/>
      <c r="D337" s="75"/>
      <c r="E337" s="75"/>
    </row>
    <row r="338" spans="2:5" hidden="1">
      <c r="B338" s="75"/>
      <c r="C338" s="75"/>
      <c r="D338" s="75"/>
      <c r="E338" s="75"/>
    </row>
    <row r="339" spans="2:5" hidden="1">
      <c r="B339" s="75"/>
      <c r="C339" s="75"/>
      <c r="D339" s="75"/>
      <c r="E339" s="75"/>
    </row>
    <row r="340" spans="2:5" hidden="1">
      <c r="B340" s="75"/>
      <c r="C340" s="75"/>
      <c r="D340" s="75"/>
      <c r="E340" s="75"/>
    </row>
    <row r="341" spans="2:5" hidden="1">
      <c r="B341" s="75"/>
      <c r="C341" s="75"/>
      <c r="D341" s="75"/>
      <c r="E341" s="75"/>
    </row>
    <row r="342" spans="2:5" hidden="1">
      <c r="B342" s="75"/>
      <c r="C342" s="75"/>
      <c r="D342" s="75"/>
      <c r="E342" s="75"/>
    </row>
    <row r="343" spans="2:5" hidden="1">
      <c r="B343" s="75"/>
      <c r="C343" s="75"/>
      <c r="D343" s="75"/>
      <c r="E343" s="75"/>
    </row>
    <row r="344" spans="2:5" hidden="1">
      <c r="B344" s="75"/>
      <c r="C344" s="75"/>
      <c r="D344" s="75"/>
      <c r="E344" s="75"/>
    </row>
    <row r="345" spans="2:5" hidden="1">
      <c r="B345" s="75"/>
      <c r="C345" s="75"/>
      <c r="D345" s="75"/>
      <c r="E345" s="75"/>
    </row>
    <row r="346" spans="2:5" hidden="1">
      <c r="B346" s="75"/>
      <c r="C346" s="75"/>
      <c r="D346" s="75"/>
      <c r="E346" s="75"/>
    </row>
    <row r="347" spans="2:5" hidden="1">
      <c r="B347" s="75"/>
      <c r="C347" s="75"/>
      <c r="D347" s="75"/>
      <c r="E347" s="75"/>
    </row>
    <row r="348" spans="2:5" hidden="1">
      <c r="B348" s="75"/>
      <c r="C348" s="75"/>
      <c r="D348" s="75"/>
      <c r="E348" s="75"/>
    </row>
    <row r="349" spans="2:5" hidden="1">
      <c r="B349" s="75"/>
      <c r="C349" s="75"/>
      <c r="D349" s="75"/>
      <c r="E349" s="75"/>
    </row>
    <row r="350" spans="2:5" hidden="1">
      <c r="B350" s="75"/>
      <c r="C350" s="75"/>
      <c r="D350" s="75"/>
      <c r="E350" s="75"/>
    </row>
    <row r="351" spans="2:5" hidden="1">
      <c r="B351" s="75"/>
      <c r="C351" s="75"/>
      <c r="D351" s="75"/>
      <c r="E351" s="75"/>
    </row>
    <row r="352" spans="2:5" hidden="1">
      <c r="B352" s="75"/>
      <c r="C352" s="75"/>
      <c r="D352" s="75"/>
      <c r="E352" s="75"/>
    </row>
    <row r="353" spans="2:5" hidden="1">
      <c r="B353" s="75"/>
      <c r="C353" s="75"/>
      <c r="D353" s="75"/>
      <c r="E353" s="75"/>
    </row>
    <row r="354" spans="2:5" hidden="1">
      <c r="B354" s="75"/>
      <c r="C354" s="75"/>
      <c r="D354" s="75"/>
      <c r="E354" s="75"/>
    </row>
    <row r="355" spans="2:5" hidden="1">
      <c r="B355" s="75"/>
      <c r="C355" s="75"/>
      <c r="D355" s="75"/>
      <c r="E355" s="75"/>
    </row>
    <row r="356" spans="2:5" hidden="1">
      <c r="B356" s="75"/>
      <c r="C356" s="75"/>
      <c r="D356" s="75"/>
      <c r="E356" s="75"/>
    </row>
    <row r="357" spans="2:5" hidden="1">
      <c r="B357" s="75"/>
      <c r="C357" s="75"/>
      <c r="D357" s="75"/>
      <c r="E357" s="75"/>
    </row>
    <row r="358" spans="2:5" hidden="1">
      <c r="B358" s="75"/>
      <c r="C358" s="75"/>
      <c r="D358" s="75"/>
      <c r="E358" s="75"/>
    </row>
    <row r="359" spans="2:5" hidden="1">
      <c r="B359" s="75"/>
      <c r="C359" s="75"/>
      <c r="D359" s="75"/>
      <c r="E359" s="75"/>
    </row>
    <row r="360" spans="2:5" hidden="1">
      <c r="B360" s="75"/>
      <c r="C360" s="75"/>
      <c r="D360" s="75"/>
      <c r="E360" s="75"/>
    </row>
    <row r="361" spans="2:5" hidden="1">
      <c r="B361" s="75"/>
      <c r="C361" s="75"/>
      <c r="D361" s="75"/>
      <c r="E361" s="75"/>
    </row>
    <row r="362" spans="2:5" hidden="1">
      <c r="B362" s="75"/>
      <c r="C362" s="75"/>
      <c r="D362" s="75"/>
      <c r="E362" s="75"/>
    </row>
    <row r="363" spans="2:5" hidden="1">
      <c r="B363" s="75"/>
      <c r="C363" s="75"/>
      <c r="D363" s="75"/>
      <c r="E363" s="75"/>
    </row>
    <row r="364" spans="2:5" hidden="1">
      <c r="B364" s="75"/>
      <c r="C364" s="75"/>
      <c r="D364" s="75"/>
      <c r="E364" s="75"/>
    </row>
    <row r="365" spans="2:5" hidden="1">
      <c r="B365" s="75"/>
      <c r="C365" s="75"/>
      <c r="D365" s="75"/>
      <c r="E365" s="75"/>
    </row>
    <row r="366" spans="2:5" hidden="1">
      <c r="B366" s="75"/>
      <c r="C366" s="75"/>
      <c r="D366" s="75"/>
      <c r="E366" s="75"/>
    </row>
    <row r="367" spans="2:5" hidden="1">
      <c r="B367" s="75"/>
      <c r="C367" s="75"/>
      <c r="D367" s="75"/>
      <c r="E367" s="75"/>
    </row>
    <row r="368" spans="2:5" hidden="1">
      <c r="B368" s="75"/>
      <c r="C368" s="75"/>
      <c r="D368" s="75"/>
      <c r="E368" s="75"/>
    </row>
    <row r="369" spans="2:5" hidden="1">
      <c r="B369" s="75"/>
      <c r="C369" s="75"/>
      <c r="D369" s="75"/>
      <c r="E369" s="75"/>
    </row>
    <row r="370" spans="2:5" hidden="1">
      <c r="B370" s="75"/>
      <c r="C370" s="75"/>
      <c r="D370" s="75"/>
      <c r="E370" s="75"/>
    </row>
    <row r="371" spans="2:5" hidden="1">
      <c r="B371" s="75"/>
      <c r="C371" s="75"/>
      <c r="D371" s="75"/>
      <c r="E371" s="75"/>
    </row>
    <row r="372" spans="2:5" hidden="1">
      <c r="B372" s="75"/>
      <c r="C372" s="75"/>
      <c r="D372" s="75"/>
      <c r="E372" s="75"/>
    </row>
    <row r="373" spans="2:5" hidden="1">
      <c r="B373" s="75"/>
      <c r="C373" s="75"/>
      <c r="D373" s="75"/>
      <c r="E373" s="75"/>
    </row>
    <row r="374" spans="2:5" hidden="1">
      <c r="B374" s="75"/>
      <c r="C374" s="75"/>
      <c r="D374" s="75"/>
      <c r="E374" s="75"/>
    </row>
    <row r="375" spans="2:5" hidden="1">
      <c r="B375" s="75"/>
      <c r="C375" s="75"/>
      <c r="D375" s="75"/>
      <c r="E375" s="75"/>
    </row>
    <row r="376" spans="2:5" hidden="1">
      <c r="B376" s="75"/>
      <c r="C376" s="75"/>
      <c r="D376" s="75"/>
      <c r="E376" s="75"/>
    </row>
    <row r="377" spans="2:5" hidden="1">
      <c r="B377" s="75"/>
      <c r="C377" s="75"/>
      <c r="D377" s="75"/>
      <c r="E377" s="75"/>
    </row>
    <row r="378" spans="2:5" hidden="1">
      <c r="B378" s="75"/>
      <c r="C378" s="75"/>
      <c r="D378" s="75"/>
      <c r="E378" s="75"/>
    </row>
    <row r="379" spans="2:5" hidden="1">
      <c r="B379" s="75"/>
      <c r="C379" s="75"/>
      <c r="D379" s="75"/>
      <c r="E379" s="75"/>
    </row>
    <row r="380" spans="2:5" hidden="1">
      <c r="B380" s="75"/>
      <c r="C380" s="75"/>
      <c r="D380" s="75"/>
      <c r="E380" s="75"/>
    </row>
    <row r="381" spans="2:5" hidden="1">
      <c r="B381" s="75"/>
      <c r="C381" s="75"/>
      <c r="D381" s="75"/>
      <c r="E381" s="75"/>
    </row>
    <row r="382" spans="2:5" hidden="1">
      <c r="B382" s="75"/>
      <c r="C382" s="75"/>
      <c r="D382" s="75"/>
      <c r="E382" s="75"/>
    </row>
    <row r="383" spans="2:5" hidden="1">
      <c r="B383" s="75"/>
      <c r="C383" s="75"/>
      <c r="D383" s="75"/>
      <c r="E383" s="75"/>
    </row>
    <row r="384" spans="2:5" hidden="1">
      <c r="B384" s="75"/>
      <c r="C384" s="75"/>
      <c r="D384" s="75"/>
      <c r="E384" s="75"/>
    </row>
    <row r="385" spans="2:5" hidden="1">
      <c r="B385" s="75"/>
      <c r="C385" s="75"/>
      <c r="D385" s="75"/>
      <c r="E385" s="75"/>
    </row>
    <row r="386" spans="2:5" hidden="1">
      <c r="B386" s="75"/>
      <c r="C386" s="75"/>
      <c r="D386" s="75"/>
      <c r="E386" s="75"/>
    </row>
    <row r="387" spans="2:5" hidden="1">
      <c r="B387" s="75"/>
      <c r="C387" s="75"/>
      <c r="D387" s="75"/>
      <c r="E387" s="75"/>
    </row>
    <row r="388" spans="2:5" hidden="1">
      <c r="B388" s="75"/>
      <c r="C388" s="75"/>
      <c r="D388" s="75"/>
      <c r="E388" s="75"/>
    </row>
    <row r="389" spans="2:5" hidden="1">
      <c r="B389" s="75"/>
      <c r="C389" s="75"/>
      <c r="D389" s="75"/>
      <c r="E389" s="75"/>
    </row>
    <row r="390" spans="2:5" hidden="1">
      <c r="B390" s="75"/>
      <c r="C390" s="75"/>
      <c r="D390" s="75"/>
      <c r="E390" s="75"/>
    </row>
    <row r="391" spans="2:5" hidden="1">
      <c r="B391" s="75"/>
      <c r="C391" s="75"/>
      <c r="D391" s="75"/>
      <c r="E391" s="75"/>
    </row>
    <row r="392" spans="2:5" hidden="1">
      <c r="B392" s="75"/>
      <c r="C392" s="75"/>
      <c r="D392" s="75"/>
      <c r="E392" s="75"/>
    </row>
    <row r="393" spans="2:5" hidden="1">
      <c r="B393" s="75"/>
      <c r="C393" s="75"/>
      <c r="D393" s="75"/>
      <c r="E393" s="75"/>
    </row>
    <row r="394" spans="2:5" hidden="1">
      <c r="B394" s="75"/>
      <c r="C394" s="75"/>
      <c r="D394" s="75"/>
      <c r="E394" s="75"/>
    </row>
    <row r="395" spans="2:5" hidden="1">
      <c r="B395" s="75"/>
      <c r="C395" s="75"/>
      <c r="D395" s="75"/>
      <c r="E395" s="75"/>
    </row>
    <row r="396" spans="2:5" hidden="1">
      <c r="B396" s="75"/>
      <c r="C396" s="75"/>
      <c r="D396" s="75"/>
      <c r="E396" s="75"/>
    </row>
    <row r="397" spans="2:5" hidden="1">
      <c r="B397" s="75"/>
      <c r="C397" s="75"/>
      <c r="D397" s="75"/>
      <c r="E397" s="75"/>
    </row>
    <row r="398" spans="2:5" hidden="1">
      <c r="B398" s="75"/>
      <c r="C398" s="75"/>
      <c r="D398" s="75"/>
      <c r="E398" s="75"/>
    </row>
    <row r="399" spans="2:5" hidden="1">
      <c r="B399" s="75"/>
      <c r="C399" s="75"/>
      <c r="D399" s="75"/>
      <c r="E399" s="75"/>
    </row>
    <row r="400" spans="2:5" hidden="1">
      <c r="B400" s="75"/>
      <c r="C400" s="75"/>
      <c r="D400" s="75"/>
      <c r="E400" s="75"/>
    </row>
    <row r="401" spans="2:5" hidden="1">
      <c r="B401" s="75"/>
      <c r="C401" s="75"/>
      <c r="D401" s="75"/>
      <c r="E401" s="75"/>
    </row>
    <row r="402" spans="2:5" hidden="1">
      <c r="B402" s="75"/>
      <c r="C402" s="75"/>
      <c r="D402" s="75"/>
      <c r="E402" s="75"/>
    </row>
    <row r="403" spans="2:5" hidden="1">
      <c r="B403" s="75"/>
      <c r="C403" s="75"/>
      <c r="D403" s="75"/>
      <c r="E403" s="75"/>
    </row>
    <row r="404" spans="2:5" hidden="1">
      <c r="B404" s="75"/>
      <c r="C404" s="75"/>
      <c r="D404" s="75"/>
      <c r="E404" s="75"/>
    </row>
    <row r="405" spans="2:5" hidden="1">
      <c r="B405" s="75"/>
      <c r="C405" s="75"/>
      <c r="D405" s="75"/>
      <c r="E405" s="75"/>
    </row>
    <row r="406" spans="2:5" hidden="1">
      <c r="B406" s="75"/>
      <c r="C406" s="75"/>
      <c r="D406" s="75"/>
      <c r="E406" s="75"/>
    </row>
    <row r="407" spans="2:5" hidden="1">
      <c r="B407" s="75"/>
      <c r="C407" s="75"/>
      <c r="D407" s="75"/>
      <c r="E407" s="75"/>
    </row>
    <row r="408" spans="2:5" hidden="1">
      <c r="B408" s="75"/>
      <c r="C408" s="75"/>
      <c r="D408" s="75"/>
      <c r="E408" s="75"/>
    </row>
    <row r="409" spans="2:5" hidden="1">
      <c r="B409" s="75"/>
      <c r="C409" s="75"/>
      <c r="D409" s="75"/>
      <c r="E409" s="75"/>
    </row>
    <row r="410" spans="2:5" hidden="1">
      <c r="B410" s="75"/>
      <c r="C410" s="75"/>
      <c r="D410" s="75"/>
      <c r="E410" s="75"/>
    </row>
    <row r="411" spans="2:5" hidden="1">
      <c r="B411" s="75"/>
      <c r="C411" s="75"/>
      <c r="D411" s="75"/>
      <c r="E411" s="75"/>
    </row>
    <row r="412" spans="2:5" hidden="1">
      <c r="B412" s="75"/>
      <c r="C412" s="75"/>
      <c r="D412" s="75"/>
      <c r="E412" s="75"/>
    </row>
    <row r="413" spans="2:5" hidden="1">
      <c r="B413" s="75"/>
      <c r="C413" s="75"/>
      <c r="D413" s="75"/>
      <c r="E413" s="75"/>
    </row>
    <row r="414" spans="2:5" hidden="1">
      <c r="B414" s="75"/>
      <c r="C414" s="75"/>
      <c r="D414" s="75"/>
      <c r="E414" s="75"/>
    </row>
    <row r="415" spans="2:5" hidden="1">
      <c r="B415" s="75"/>
      <c r="C415" s="75"/>
      <c r="D415" s="75"/>
      <c r="E415" s="75"/>
    </row>
    <row r="416" spans="2:5" hidden="1">
      <c r="B416" s="75"/>
      <c r="C416" s="75"/>
      <c r="D416" s="75"/>
      <c r="E416" s="75"/>
    </row>
    <row r="417" spans="2:5" hidden="1">
      <c r="B417" s="75"/>
      <c r="C417" s="75"/>
      <c r="D417" s="75"/>
      <c r="E417" s="75"/>
    </row>
    <row r="418" spans="2:5" hidden="1">
      <c r="B418" s="75"/>
      <c r="C418" s="75"/>
      <c r="D418" s="75"/>
      <c r="E418" s="75"/>
    </row>
    <row r="419" spans="2:5" hidden="1">
      <c r="B419" s="75"/>
      <c r="C419" s="75"/>
      <c r="D419" s="75"/>
      <c r="E419" s="75"/>
    </row>
    <row r="420" spans="2:5" hidden="1">
      <c r="B420" s="75"/>
      <c r="C420" s="75"/>
      <c r="D420" s="75"/>
      <c r="E420" s="75"/>
    </row>
    <row r="421" spans="2:5" hidden="1">
      <c r="B421" s="75"/>
      <c r="C421" s="75"/>
      <c r="D421" s="75"/>
      <c r="E421" s="75"/>
    </row>
    <row r="422" spans="2:5" hidden="1">
      <c r="B422" s="75"/>
      <c r="C422" s="75"/>
      <c r="D422" s="75"/>
      <c r="E422" s="75"/>
    </row>
    <row r="423" spans="2:5" hidden="1">
      <c r="B423" s="75"/>
      <c r="C423" s="75"/>
      <c r="D423" s="75"/>
      <c r="E423" s="75"/>
    </row>
    <row r="424" spans="2:5" hidden="1">
      <c r="B424" s="75"/>
      <c r="C424" s="75"/>
      <c r="D424" s="75"/>
      <c r="E424" s="75"/>
    </row>
    <row r="425" spans="2:5" hidden="1">
      <c r="B425" s="75"/>
      <c r="C425" s="75"/>
      <c r="D425" s="75"/>
      <c r="E425" s="75"/>
    </row>
    <row r="426" spans="2:5" hidden="1">
      <c r="B426" s="75"/>
      <c r="C426" s="75"/>
      <c r="D426" s="75"/>
      <c r="E426" s="75"/>
    </row>
    <row r="427" spans="2:5" hidden="1">
      <c r="B427" s="75"/>
      <c r="C427" s="75"/>
      <c r="D427" s="75"/>
      <c r="E427" s="75"/>
    </row>
    <row r="428" spans="2:5" hidden="1">
      <c r="B428" s="75"/>
      <c r="C428" s="75"/>
      <c r="D428" s="75"/>
      <c r="E428" s="75"/>
    </row>
    <row r="429" spans="2:5" hidden="1">
      <c r="B429" s="75"/>
      <c r="C429" s="75"/>
      <c r="D429" s="75"/>
      <c r="E429" s="75"/>
    </row>
    <row r="430" spans="2:5" hidden="1">
      <c r="B430" s="75"/>
      <c r="C430" s="75"/>
      <c r="D430" s="75"/>
      <c r="E430" s="75"/>
    </row>
    <row r="431" spans="2:5" hidden="1">
      <c r="B431" s="75"/>
      <c r="C431" s="75"/>
      <c r="D431" s="75"/>
      <c r="E431" s="75"/>
    </row>
    <row r="432" spans="2:5" hidden="1">
      <c r="B432" s="75"/>
      <c r="C432" s="75"/>
      <c r="D432" s="75"/>
      <c r="E432" s="75"/>
    </row>
    <row r="433" spans="2:5" hidden="1">
      <c r="B433" s="75"/>
      <c r="C433" s="75"/>
      <c r="D433" s="75"/>
      <c r="E433" s="75"/>
    </row>
    <row r="434" spans="2:5" hidden="1">
      <c r="B434" s="75"/>
      <c r="C434" s="75"/>
      <c r="D434" s="75"/>
      <c r="E434" s="75"/>
    </row>
    <row r="435" spans="2:5" hidden="1">
      <c r="B435" s="75"/>
      <c r="C435" s="75"/>
      <c r="D435" s="75"/>
      <c r="E435" s="75"/>
    </row>
    <row r="436" spans="2:5" hidden="1">
      <c r="B436" s="75"/>
      <c r="C436" s="75"/>
      <c r="D436" s="75"/>
      <c r="E436" s="75"/>
    </row>
    <row r="437" spans="2:5" hidden="1">
      <c r="B437" s="75"/>
      <c r="C437" s="75"/>
      <c r="D437" s="75"/>
      <c r="E437" s="75"/>
    </row>
    <row r="438" spans="2:5" hidden="1">
      <c r="B438" s="75"/>
      <c r="C438" s="75"/>
      <c r="D438" s="75"/>
      <c r="E438" s="75"/>
    </row>
    <row r="439" spans="2:5" hidden="1">
      <c r="B439" s="75"/>
      <c r="C439" s="75"/>
      <c r="D439" s="75"/>
      <c r="E439" s="75"/>
    </row>
    <row r="440" spans="2:5" hidden="1">
      <c r="B440" s="75"/>
      <c r="C440" s="75"/>
      <c r="D440" s="75"/>
      <c r="E440" s="75"/>
    </row>
    <row r="441" spans="2:5" hidden="1">
      <c r="B441" s="75"/>
      <c r="C441" s="75"/>
      <c r="D441" s="75"/>
      <c r="E441" s="75"/>
    </row>
    <row r="442" spans="2:5" hidden="1">
      <c r="B442" s="75"/>
      <c r="C442" s="75"/>
      <c r="D442" s="75"/>
      <c r="E442" s="75"/>
    </row>
    <row r="443" spans="2:5" hidden="1">
      <c r="B443" s="75"/>
      <c r="C443" s="75"/>
      <c r="D443" s="75"/>
      <c r="E443" s="75"/>
    </row>
    <row r="444" spans="2:5" hidden="1">
      <c r="B444" s="75"/>
      <c r="C444" s="75"/>
      <c r="D444" s="75"/>
      <c r="E444" s="75"/>
    </row>
    <row r="445" spans="2:5" hidden="1">
      <c r="B445" s="75"/>
      <c r="C445" s="75"/>
      <c r="D445" s="75"/>
      <c r="E445" s="75"/>
    </row>
    <row r="446" spans="2:5" hidden="1">
      <c r="B446" s="75"/>
      <c r="C446" s="75"/>
      <c r="D446" s="75"/>
      <c r="E446" s="75"/>
    </row>
    <row r="447" spans="2:5" hidden="1">
      <c r="B447" s="75"/>
      <c r="C447" s="75"/>
      <c r="D447" s="75"/>
      <c r="E447" s="75"/>
    </row>
    <row r="448" spans="2:5" hidden="1">
      <c r="B448" s="75"/>
      <c r="C448" s="75"/>
      <c r="D448" s="75"/>
      <c r="E448" s="75"/>
    </row>
    <row r="449" spans="2:5" hidden="1">
      <c r="B449" s="75"/>
      <c r="C449" s="75"/>
      <c r="D449" s="75"/>
      <c r="E449" s="75"/>
    </row>
    <row r="450" spans="2:5" hidden="1">
      <c r="B450" s="75"/>
      <c r="C450" s="75"/>
      <c r="D450" s="75"/>
      <c r="E450" s="75"/>
    </row>
    <row r="451" spans="2:5" hidden="1">
      <c r="B451" s="75"/>
      <c r="C451" s="75"/>
      <c r="D451" s="75"/>
      <c r="E451" s="75"/>
    </row>
    <row r="452" spans="2:5" hidden="1">
      <c r="B452" s="75"/>
      <c r="C452" s="75"/>
      <c r="D452" s="75"/>
      <c r="E452" s="75"/>
    </row>
    <row r="453" spans="2:5" hidden="1">
      <c r="B453" s="75"/>
      <c r="C453" s="75"/>
      <c r="D453" s="75"/>
      <c r="E453" s="75"/>
    </row>
    <row r="454" spans="2:5" hidden="1">
      <c r="B454" s="75"/>
      <c r="C454" s="75"/>
      <c r="D454" s="75"/>
      <c r="E454" s="75"/>
    </row>
    <row r="455" spans="2:5" hidden="1">
      <c r="B455" s="75"/>
      <c r="C455" s="75"/>
      <c r="D455" s="75"/>
      <c r="E455" s="75"/>
    </row>
    <row r="456" spans="2:5" hidden="1">
      <c r="B456" s="75"/>
      <c r="C456" s="75"/>
      <c r="D456" s="75"/>
      <c r="E456" s="75"/>
    </row>
    <row r="457" spans="2:5" hidden="1">
      <c r="B457" s="75"/>
      <c r="C457" s="75"/>
      <c r="D457" s="75"/>
      <c r="E457" s="75"/>
    </row>
    <row r="458" spans="2:5" hidden="1">
      <c r="B458" s="75"/>
      <c r="C458" s="75"/>
      <c r="D458" s="75"/>
      <c r="E458" s="75"/>
    </row>
    <row r="459" spans="2:5" hidden="1">
      <c r="B459" s="75"/>
      <c r="C459" s="75"/>
      <c r="D459" s="75"/>
      <c r="E459" s="75"/>
    </row>
    <row r="460" spans="2:5" hidden="1">
      <c r="B460" s="75"/>
      <c r="C460" s="75"/>
      <c r="D460" s="75"/>
      <c r="E460" s="75"/>
    </row>
    <row r="461" spans="2:5" hidden="1">
      <c r="B461" s="75"/>
      <c r="C461" s="75"/>
      <c r="D461" s="75"/>
      <c r="E461" s="75"/>
    </row>
    <row r="462" spans="2:5" hidden="1">
      <c r="B462" s="75"/>
      <c r="C462" s="75"/>
      <c r="D462" s="75"/>
      <c r="E462" s="75"/>
    </row>
    <row r="463" spans="2:5" hidden="1">
      <c r="B463" s="75"/>
      <c r="C463" s="75"/>
      <c r="D463" s="75"/>
      <c r="E463" s="75"/>
    </row>
    <row r="464" spans="2:5" hidden="1">
      <c r="B464" s="75"/>
      <c r="C464" s="75"/>
      <c r="D464" s="75"/>
      <c r="E464" s="75"/>
    </row>
    <row r="465" spans="2:5" hidden="1">
      <c r="B465" s="75"/>
      <c r="C465" s="75"/>
      <c r="D465" s="75"/>
      <c r="E465" s="75"/>
    </row>
    <row r="466" spans="2:5" hidden="1">
      <c r="B466" s="75"/>
      <c r="C466" s="75"/>
      <c r="D466" s="75"/>
      <c r="E466" s="75"/>
    </row>
    <row r="467" spans="2:5" hidden="1">
      <c r="B467" s="75"/>
      <c r="C467" s="75"/>
      <c r="D467" s="75"/>
      <c r="E467" s="75"/>
    </row>
    <row r="468" spans="2:5" hidden="1">
      <c r="B468" s="75"/>
      <c r="C468" s="75"/>
      <c r="D468" s="75"/>
      <c r="E468" s="75"/>
    </row>
    <row r="469" spans="2:5" hidden="1">
      <c r="B469" s="75"/>
      <c r="C469" s="75"/>
      <c r="D469" s="75"/>
      <c r="E469" s="75"/>
    </row>
    <row r="470" spans="2:5" hidden="1">
      <c r="B470" s="75"/>
      <c r="C470" s="75"/>
      <c r="D470" s="75"/>
      <c r="E470" s="75"/>
    </row>
    <row r="471" spans="2:5" hidden="1">
      <c r="B471" s="75"/>
      <c r="C471" s="75"/>
      <c r="D471" s="75"/>
      <c r="E471" s="75"/>
    </row>
    <row r="472" spans="2:5" hidden="1">
      <c r="B472" s="75"/>
      <c r="C472" s="75"/>
      <c r="D472" s="75"/>
      <c r="E472" s="75"/>
    </row>
    <row r="473" spans="2:5" hidden="1">
      <c r="B473" s="75"/>
      <c r="C473" s="75"/>
      <c r="D473" s="75"/>
      <c r="E473" s="75"/>
    </row>
    <row r="474" spans="2:5" hidden="1">
      <c r="B474" s="75"/>
      <c r="C474" s="75"/>
      <c r="D474" s="75"/>
      <c r="E474" s="75"/>
    </row>
    <row r="475" spans="2:5" hidden="1">
      <c r="B475" s="75"/>
      <c r="C475" s="75"/>
      <c r="D475" s="75"/>
      <c r="E475" s="75"/>
    </row>
    <row r="476" spans="2:5" hidden="1">
      <c r="B476" s="75"/>
      <c r="C476" s="75"/>
      <c r="D476" s="75"/>
      <c r="E476" s="75"/>
    </row>
    <row r="477" spans="2:5" hidden="1">
      <c r="B477" s="75"/>
      <c r="C477" s="75"/>
      <c r="D477" s="75"/>
      <c r="E477" s="75"/>
    </row>
    <row r="478" spans="2:5" hidden="1">
      <c r="B478" s="75"/>
      <c r="C478" s="75"/>
      <c r="D478" s="75"/>
      <c r="E478" s="75"/>
    </row>
    <row r="479" spans="2:5" hidden="1">
      <c r="B479" s="75"/>
      <c r="C479" s="75"/>
      <c r="D479" s="75"/>
      <c r="E479" s="75"/>
    </row>
    <row r="480" spans="2:5" hidden="1">
      <c r="B480" s="75"/>
      <c r="C480" s="75"/>
      <c r="D480" s="75"/>
      <c r="E480" s="75"/>
    </row>
    <row r="481" spans="2:5" hidden="1">
      <c r="B481" s="75"/>
      <c r="C481" s="75"/>
      <c r="D481" s="75"/>
      <c r="E481" s="75"/>
    </row>
    <row r="482" spans="2:5" hidden="1">
      <c r="B482" s="75"/>
      <c r="C482" s="75"/>
      <c r="D482" s="75"/>
      <c r="E482" s="75"/>
    </row>
    <row r="483" spans="2:5" hidden="1">
      <c r="B483" s="75"/>
      <c r="C483" s="75"/>
      <c r="D483" s="75"/>
      <c r="E483" s="75"/>
    </row>
    <row r="484" spans="2:5" hidden="1">
      <c r="B484" s="75"/>
      <c r="C484" s="75"/>
      <c r="D484" s="75"/>
      <c r="E484" s="75"/>
    </row>
    <row r="485" spans="2:5" hidden="1">
      <c r="B485" s="75"/>
      <c r="C485" s="75"/>
      <c r="D485" s="75"/>
      <c r="E485" s="75"/>
    </row>
    <row r="486" spans="2:5" hidden="1">
      <c r="B486" s="75"/>
      <c r="C486" s="75"/>
      <c r="D486" s="75"/>
      <c r="E486" s="75"/>
    </row>
    <row r="487" spans="2:5" hidden="1">
      <c r="B487" s="75"/>
      <c r="C487" s="75"/>
      <c r="D487" s="75"/>
      <c r="E487" s="75"/>
    </row>
    <row r="488" spans="2:5" hidden="1">
      <c r="B488" s="75"/>
      <c r="C488" s="75"/>
      <c r="D488" s="75"/>
      <c r="E488" s="75"/>
    </row>
    <row r="489" spans="2:5" hidden="1">
      <c r="B489" s="75"/>
      <c r="C489" s="75"/>
      <c r="D489" s="75"/>
      <c r="E489" s="75"/>
    </row>
    <row r="490" spans="2:5" hidden="1">
      <c r="B490" s="75"/>
      <c r="C490" s="75"/>
      <c r="D490" s="75"/>
      <c r="E490" s="75"/>
    </row>
    <row r="491" spans="2:5" hidden="1">
      <c r="B491" s="75"/>
      <c r="C491" s="75"/>
      <c r="D491" s="75"/>
      <c r="E491" s="75"/>
    </row>
    <row r="492" spans="2:5" hidden="1">
      <c r="B492" s="75"/>
      <c r="C492" s="75"/>
      <c r="D492" s="75"/>
      <c r="E492" s="75"/>
    </row>
    <row r="493" spans="2:5" hidden="1">
      <c r="B493" s="75"/>
      <c r="C493" s="75"/>
      <c r="D493" s="75"/>
      <c r="E493" s="75"/>
    </row>
    <row r="494" spans="2:5" hidden="1">
      <c r="B494" s="75"/>
      <c r="C494" s="75"/>
      <c r="D494" s="75"/>
      <c r="E494" s="75"/>
    </row>
    <row r="495" spans="2:5" hidden="1">
      <c r="B495" s="75"/>
      <c r="C495" s="75"/>
      <c r="D495" s="75"/>
      <c r="E495" s="75"/>
    </row>
    <row r="496" spans="2:5" hidden="1">
      <c r="B496" s="75"/>
      <c r="C496" s="75"/>
      <c r="D496" s="75"/>
      <c r="E496" s="75"/>
    </row>
    <row r="497" spans="2:5" hidden="1">
      <c r="B497" s="75"/>
      <c r="C497" s="75"/>
      <c r="D497" s="75"/>
      <c r="E497" s="75"/>
    </row>
    <row r="498" spans="2:5" hidden="1">
      <c r="B498" s="75"/>
      <c r="C498" s="75"/>
      <c r="D498" s="75"/>
      <c r="E498" s="75"/>
    </row>
    <row r="499" spans="2:5" hidden="1">
      <c r="B499" s="75"/>
      <c r="C499" s="75"/>
      <c r="D499" s="75"/>
      <c r="E499" s="75"/>
    </row>
    <row r="500" spans="2:5" hidden="1">
      <c r="B500" s="75"/>
      <c r="C500" s="75"/>
      <c r="D500" s="75"/>
      <c r="E500" s="75"/>
    </row>
    <row r="501" spans="2:5" hidden="1">
      <c r="B501" s="75"/>
      <c r="C501" s="75"/>
      <c r="D501" s="75"/>
      <c r="E501" s="75"/>
    </row>
    <row r="502" spans="2:5" hidden="1">
      <c r="B502" s="75"/>
      <c r="C502" s="75"/>
      <c r="D502" s="75"/>
      <c r="E502" s="75"/>
    </row>
    <row r="503" spans="2:5" hidden="1">
      <c r="B503" s="75"/>
      <c r="C503" s="75"/>
      <c r="D503" s="75"/>
      <c r="E503" s="75"/>
    </row>
    <row r="504" spans="2:5" hidden="1">
      <c r="B504" s="75"/>
      <c r="C504" s="75"/>
      <c r="D504" s="75"/>
      <c r="E504" s="75"/>
    </row>
    <row r="505" spans="2:5" hidden="1">
      <c r="B505" s="75"/>
      <c r="C505" s="75"/>
      <c r="D505" s="75"/>
      <c r="E505" s="75"/>
    </row>
    <row r="506" spans="2:5" hidden="1">
      <c r="B506" s="75"/>
      <c r="C506" s="75"/>
      <c r="D506" s="75"/>
      <c r="E506" s="75"/>
    </row>
    <row r="507" spans="2:5" hidden="1">
      <c r="B507" s="75"/>
      <c r="C507" s="75"/>
      <c r="D507" s="75"/>
      <c r="E507" s="75"/>
    </row>
    <row r="508" spans="2:5" hidden="1">
      <c r="B508" s="75"/>
      <c r="C508" s="75"/>
      <c r="D508" s="75"/>
      <c r="E508" s="75"/>
    </row>
    <row r="509" spans="2:5" hidden="1">
      <c r="B509" s="75"/>
      <c r="C509" s="75"/>
      <c r="D509" s="75"/>
      <c r="E509" s="75"/>
    </row>
    <row r="510" spans="2:5" hidden="1">
      <c r="B510" s="75"/>
      <c r="C510" s="75"/>
      <c r="D510" s="75"/>
      <c r="E510" s="75"/>
    </row>
    <row r="511" spans="2:5" hidden="1">
      <c r="B511" s="75"/>
      <c r="C511" s="75"/>
      <c r="D511" s="75"/>
      <c r="E511" s="75"/>
    </row>
    <row r="512" spans="2:5" hidden="1">
      <c r="B512" s="75"/>
      <c r="C512" s="75"/>
      <c r="D512" s="75"/>
      <c r="E512" s="75"/>
    </row>
    <row r="513" spans="2:5" hidden="1">
      <c r="B513" s="75"/>
      <c r="C513" s="75"/>
      <c r="D513" s="75"/>
      <c r="E513" s="75"/>
    </row>
    <row r="514" spans="2:5" hidden="1">
      <c r="B514" s="75"/>
      <c r="C514" s="75"/>
      <c r="D514" s="75"/>
      <c r="E514" s="75"/>
    </row>
    <row r="515" spans="2:5" hidden="1">
      <c r="B515" s="75"/>
      <c r="C515" s="75"/>
      <c r="D515" s="75"/>
      <c r="E515" s="75"/>
    </row>
    <row r="516" spans="2:5" hidden="1">
      <c r="B516" s="75"/>
      <c r="C516" s="75"/>
      <c r="D516" s="75"/>
      <c r="E516" s="75"/>
    </row>
    <row r="517" spans="2:5" hidden="1">
      <c r="B517" s="75"/>
      <c r="C517" s="75"/>
      <c r="D517" s="75"/>
      <c r="E517" s="75"/>
    </row>
    <row r="518" spans="2:5" hidden="1">
      <c r="B518" s="75"/>
      <c r="C518" s="75"/>
      <c r="D518" s="75"/>
      <c r="E518" s="75"/>
    </row>
    <row r="519" spans="2:5" hidden="1">
      <c r="B519" s="75"/>
      <c r="C519" s="75"/>
      <c r="D519" s="75"/>
      <c r="E519" s="75"/>
    </row>
    <row r="520" spans="2:5" hidden="1">
      <c r="B520" s="75"/>
      <c r="C520" s="75"/>
      <c r="D520" s="75"/>
      <c r="E520" s="75"/>
    </row>
    <row r="521" spans="2:5" hidden="1">
      <c r="B521" s="75"/>
      <c r="C521" s="75"/>
      <c r="D521" s="75"/>
      <c r="E521" s="75"/>
    </row>
    <row r="522" spans="2:5" hidden="1">
      <c r="B522" s="75"/>
      <c r="C522" s="75"/>
      <c r="D522" s="75"/>
      <c r="E522" s="75"/>
    </row>
    <row r="523" spans="2:5" hidden="1">
      <c r="B523" s="75"/>
      <c r="C523" s="75"/>
      <c r="D523" s="75"/>
      <c r="E523" s="75"/>
    </row>
    <row r="524" spans="2:5" hidden="1">
      <c r="B524" s="75"/>
      <c r="C524" s="75"/>
      <c r="D524" s="75"/>
      <c r="E524" s="75"/>
    </row>
    <row r="525" spans="2:5" hidden="1">
      <c r="B525" s="75"/>
      <c r="C525" s="75"/>
      <c r="D525" s="75"/>
      <c r="E525" s="75"/>
    </row>
    <row r="526" spans="2:5" hidden="1">
      <c r="B526" s="75"/>
      <c r="C526" s="75"/>
      <c r="D526" s="75"/>
      <c r="E526" s="75"/>
    </row>
    <row r="527" spans="2:5" hidden="1">
      <c r="B527" s="75"/>
      <c r="C527" s="75"/>
      <c r="D527" s="75"/>
      <c r="E527" s="75"/>
    </row>
    <row r="528" spans="2:5" hidden="1">
      <c r="B528" s="75"/>
      <c r="C528" s="75"/>
      <c r="D528" s="75"/>
      <c r="E528" s="75"/>
    </row>
    <row r="529" spans="2:5" hidden="1">
      <c r="B529" s="75"/>
      <c r="C529" s="75"/>
      <c r="D529" s="75"/>
      <c r="E529" s="75"/>
    </row>
    <row r="530" spans="2:5" hidden="1">
      <c r="B530" s="75"/>
      <c r="C530" s="75"/>
      <c r="D530" s="75"/>
      <c r="E530" s="75"/>
    </row>
    <row r="531" spans="2:5" hidden="1">
      <c r="B531" s="75"/>
      <c r="C531" s="75"/>
      <c r="D531" s="75"/>
      <c r="E531" s="75"/>
    </row>
    <row r="532" spans="2:5" hidden="1">
      <c r="B532" s="75"/>
      <c r="C532" s="75"/>
      <c r="D532" s="75"/>
      <c r="E532" s="75"/>
    </row>
    <row r="533" spans="2:5" hidden="1">
      <c r="B533" s="75"/>
      <c r="C533" s="75"/>
      <c r="D533" s="75"/>
      <c r="E533" s="75"/>
    </row>
    <row r="534" spans="2:5" hidden="1">
      <c r="B534" s="75"/>
      <c r="C534" s="75"/>
      <c r="D534" s="75"/>
      <c r="E534" s="75"/>
    </row>
    <row r="535" spans="2:5" hidden="1">
      <c r="B535" s="75"/>
      <c r="C535" s="75"/>
      <c r="D535" s="75"/>
      <c r="E535" s="75"/>
    </row>
    <row r="536" spans="2:5" hidden="1">
      <c r="B536" s="75"/>
      <c r="C536" s="75"/>
      <c r="D536" s="75"/>
      <c r="E536" s="75"/>
    </row>
    <row r="537" spans="2:5" hidden="1">
      <c r="B537" s="75"/>
      <c r="C537" s="75"/>
      <c r="D537" s="75"/>
      <c r="E537" s="75"/>
    </row>
    <row r="538" spans="2:5" hidden="1">
      <c r="B538" s="75"/>
      <c r="C538" s="75"/>
      <c r="D538" s="75"/>
      <c r="E538" s="75"/>
    </row>
    <row r="539" spans="2:5" hidden="1">
      <c r="B539" s="75"/>
      <c r="C539" s="75"/>
      <c r="D539" s="75"/>
      <c r="E539" s="75"/>
    </row>
    <row r="540" spans="2:5" hidden="1">
      <c r="B540" s="75"/>
      <c r="C540" s="75"/>
      <c r="D540" s="75"/>
      <c r="E540" s="75"/>
    </row>
    <row r="541" spans="2:5" hidden="1">
      <c r="B541" s="75"/>
      <c r="C541" s="75"/>
      <c r="D541" s="75"/>
      <c r="E541" s="75"/>
    </row>
    <row r="542" spans="2:5" hidden="1">
      <c r="B542" s="75"/>
      <c r="C542" s="75"/>
      <c r="D542" s="75"/>
      <c r="E542" s="75"/>
    </row>
    <row r="543" spans="2:5" hidden="1">
      <c r="B543" s="75"/>
      <c r="C543" s="75"/>
      <c r="D543" s="75"/>
      <c r="E543" s="75"/>
    </row>
    <row r="544" spans="2:5" hidden="1">
      <c r="B544" s="75"/>
      <c r="C544" s="75"/>
      <c r="D544" s="75"/>
      <c r="E544" s="75"/>
    </row>
    <row r="545" spans="2:5" hidden="1">
      <c r="B545" s="75"/>
      <c r="C545" s="75"/>
      <c r="D545" s="75"/>
      <c r="E545" s="75"/>
    </row>
    <row r="546" spans="2:5" hidden="1">
      <c r="B546" s="75"/>
      <c r="C546" s="75"/>
      <c r="D546" s="75"/>
      <c r="E546" s="75"/>
    </row>
    <row r="547" spans="2:5" hidden="1">
      <c r="B547" s="75"/>
      <c r="C547" s="75"/>
      <c r="D547" s="75"/>
      <c r="E547" s="75"/>
    </row>
    <row r="548" spans="2:5" hidden="1">
      <c r="B548" s="75"/>
      <c r="C548" s="75"/>
      <c r="D548" s="75"/>
      <c r="E548" s="75"/>
    </row>
    <row r="549" spans="2:5" hidden="1">
      <c r="B549" s="75"/>
      <c r="C549" s="75"/>
      <c r="D549" s="75"/>
      <c r="E549" s="75"/>
    </row>
    <row r="550" spans="2:5" hidden="1">
      <c r="B550" s="75"/>
      <c r="C550" s="75"/>
      <c r="D550" s="75"/>
      <c r="E550" s="75"/>
    </row>
    <row r="551" spans="2:5" hidden="1">
      <c r="B551" s="75"/>
      <c r="C551" s="75"/>
      <c r="D551" s="75"/>
      <c r="E551" s="75"/>
    </row>
    <row r="552" spans="2:5" hidden="1">
      <c r="B552" s="75"/>
      <c r="C552" s="75"/>
      <c r="D552" s="75"/>
      <c r="E552" s="75"/>
    </row>
    <row r="553" spans="2:5" hidden="1">
      <c r="B553" s="75"/>
      <c r="C553" s="75"/>
      <c r="D553" s="75"/>
      <c r="E553" s="75"/>
    </row>
    <row r="554" spans="2:5" hidden="1">
      <c r="B554" s="75"/>
      <c r="C554" s="75"/>
      <c r="D554" s="75"/>
      <c r="E554" s="75"/>
    </row>
    <row r="555" spans="2:5" hidden="1">
      <c r="B555" s="75"/>
      <c r="C555" s="75"/>
      <c r="D555" s="75"/>
      <c r="E555" s="75"/>
    </row>
    <row r="556" spans="2:5" hidden="1">
      <c r="B556" s="75"/>
      <c r="C556" s="75"/>
      <c r="D556" s="75"/>
      <c r="E556" s="75"/>
    </row>
    <row r="557" spans="2:5" hidden="1">
      <c r="B557" s="75"/>
      <c r="C557" s="75"/>
      <c r="D557" s="75"/>
      <c r="E557" s="75"/>
    </row>
    <row r="558" spans="2:5" hidden="1">
      <c r="B558" s="75"/>
      <c r="C558" s="75"/>
      <c r="D558" s="75"/>
      <c r="E558" s="75"/>
    </row>
    <row r="559" spans="2:5" hidden="1">
      <c r="B559" s="75"/>
      <c r="C559" s="75"/>
      <c r="D559" s="75"/>
      <c r="E559" s="75"/>
    </row>
    <row r="560" spans="2:5" hidden="1">
      <c r="B560" s="75"/>
      <c r="C560" s="75"/>
      <c r="D560" s="75"/>
      <c r="E560" s="75"/>
    </row>
    <row r="561" spans="2:5" hidden="1">
      <c r="B561" s="75"/>
      <c r="C561" s="75"/>
      <c r="D561" s="75"/>
      <c r="E561" s="75"/>
    </row>
    <row r="562" spans="2:5" hidden="1">
      <c r="B562" s="75"/>
      <c r="C562" s="75"/>
      <c r="D562" s="75"/>
      <c r="E562" s="75"/>
    </row>
    <row r="563" spans="2:5" hidden="1">
      <c r="B563" s="75"/>
      <c r="C563" s="75"/>
      <c r="D563" s="75"/>
      <c r="E563" s="75"/>
    </row>
    <row r="564" spans="2:5" hidden="1">
      <c r="B564" s="75"/>
      <c r="C564" s="75"/>
      <c r="D564" s="75"/>
      <c r="E564" s="75"/>
    </row>
    <row r="565" spans="2:5" hidden="1">
      <c r="B565" s="75"/>
      <c r="C565" s="75"/>
      <c r="D565" s="75"/>
      <c r="E565" s="75"/>
    </row>
    <row r="566" spans="2:5" hidden="1">
      <c r="B566" s="75"/>
      <c r="C566" s="75"/>
      <c r="D566" s="75"/>
      <c r="E566" s="75"/>
    </row>
    <row r="567" spans="2:5" hidden="1">
      <c r="B567" s="75"/>
      <c r="C567" s="75"/>
      <c r="D567" s="75"/>
      <c r="E567" s="75"/>
    </row>
    <row r="568" spans="2:5" hidden="1">
      <c r="B568" s="75"/>
      <c r="C568" s="75"/>
      <c r="D568" s="75"/>
      <c r="E568" s="75"/>
    </row>
    <row r="569" spans="2:5" hidden="1">
      <c r="B569" s="75"/>
      <c r="C569" s="75"/>
      <c r="D569" s="75"/>
      <c r="E569" s="75"/>
    </row>
    <row r="570" spans="2:5" hidden="1">
      <c r="B570" s="75"/>
      <c r="C570" s="75"/>
      <c r="D570" s="75"/>
      <c r="E570" s="75"/>
    </row>
    <row r="571" spans="2:5" hidden="1">
      <c r="B571" s="75"/>
      <c r="C571" s="75"/>
      <c r="D571" s="75"/>
      <c r="E571" s="75"/>
    </row>
    <row r="572" spans="2:5" hidden="1">
      <c r="B572" s="75"/>
      <c r="C572" s="75"/>
      <c r="D572" s="75"/>
      <c r="E572" s="75"/>
    </row>
    <row r="573" spans="2:5" hidden="1">
      <c r="B573" s="75"/>
      <c r="C573" s="75"/>
      <c r="D573" s="75"/>
      <c r="E573" s="75"/>
    </row>
    <row r="574" spans="2:5" hidden="1">
      <c r="B574" s="75"/>
      <c r="C574" s="75"/>
      <c r="D574" s="75"/>
      <c r="E574" s="75"/>
    </row>
    <row r="575" spans="2:5" hidden="1">
      <c r="B575" s="75"/>
      <c r="C575" s="75"/>
      <c r="D575" s="75"/>
      <c r="E575" s="75"/>
    </row>
    <row r="576" spans="2:5" hidden="1">
      <c r="B576" s="75"/>
      <c r="C576" s="75"/>
      <c r="D576" s="75"/>
      <c r="E576" s="75"/>
    </row>
    <row r="577" spans="2:5" hidden="1">
      <c r="B577" s="75"/>
      <c r="C577" s="75"/>
      <c r="D577" s="75"/>
      <c r="E577" s="75"/>
    </row>
    <row r="578" spans="2:5" hidden="1">
      <c r="B578" s="75"/>
      <c r="C578" s="75"/>
      <c r="D578" s="75"/>
      <c r="E578" s="75"/>
    </row>
    <row r="579" spans="2:5" hidden="1">
      <c r="B579" s="75"/>
      <c r="C579" s="75"/>
      <c r="D579" s="75"/>
      <c r="E579" s="75"/>
    </row>
    <row r="580" spans="2:5" hidden="1">
      <c r="B580" s="75"/>
      <c r="C580" s="75"/>
      <c r="D580" s="75"/>
      <c r="E580" s="75"/>
    </row>
    <row r="581" spans="2:5" hidden="1">
      <c r="B581" s="75"/>
      <c r="C581" s="75"/>
      <c r="D581" s="75"/>
      <c r="E581" s="75"/>
    </row>
    <row r="582" spans="2:5" hidden="1">
      <c r="B582" s="75"/>
      <c r="C582" s="75"/>
      <c r="D582" s="75"/>
      <c r="E582" s="75"/>
    </row>
    <row r="583" spans="2:5" hidden="1">
      <c r="B583" s="75"/>
      <c r="C583" s="75"/>
      <c r="D583" s="75"/>
      <c r="E583" s="75"/>
    </row>
    <row r="584" spans="2:5" hidden="1">
      <c r="B584" s="75"/>
      <c r="C584" s="75"/>
      <c r="D584" s="75"/>
      <c r="E584" s="75"/>
    </row>
    <row r="585" spans="2:5" hidden="1">
      <c r="B585" s="75"/>
      <c r="C585" s="75"/>
      <c r="D585" s="75"/>
      <c r="E585" s="75"/>
    </row>
    <row r="586" spans="2:5" hidden="1">
      <c r="B586" s="75"/>
      <c r="C586" s="75"/>
      <c r="D586" s="75"/>
      <c r="E586" s="75"/>
    </row>
    <row r="587" spans="2:5" hidden="1">
      <c r="B587" s="75"/>
      <c r="C587" s="75"/>
      <c r="D587" s="75"/>
      <c r="E587" s="75"/>
    </row>
    <row r="588" spans="2:5" hidden="1">
      <c r="B588" s="75"/>
      <c r="C588" s="75"/>
      <c r="D588" s="75"/>
      <c r="E588" s="75"/>
    </row>
    <row r="589" spans="2:5" hidden="1">
      <c r="B589" s="75"/>
      <c r="C589" s="75"/>
      <c r="D589" s="75"/>
      <c r="E589" s="75"/>
    </row>
    <row r="590" spans="2:5" hidden="1">
      <c r="B590" s="75"/>
      <c r="C590" s="75"/>
      <c r="D590" s="75"/>
      <c r="E590" s="75"/>
    </row>
    <row r="591" spans="2:5" hidden="1">
      <c r="B591" s="75"/>
      <c r="C591" s="75"/>
      <c r="D591" s="75"/>
      <c r="E591" s="75"/>
    </row>
    <row r="592" spans="2:5" hidden="1">
      <c r="B592" s="75"/>
      <c r="C592" s="75"/>
      <c r="D592" s="75"/>
      <c r="E592" s="75"/>
    </row>
    <row r="593" spans="2:5" hidden="1">
      <c r="B593" s="75"/>
      <c r="C593" s="75"/>
      <c r="D593" s="75"/>
      <c r="E593" s="75"/>
    </row>
    <row r="594" spans="2:5" hidden="1">
      <c r="B594" s="75"/>
      <c r="C594" s="75"/>
      <c r="D594" s="75"/>
      <c r="E594" s="75"/>
    </row>
    <row r="595" spans="2:5" hidden="1">
      <c r="B595" s="75"/>
      <c r="C595" s="75"/>
      <c r="D595" s="75"/>
      <c r="E595" s="75"/>
    </row>
    <row r="596" spans="2:5" hidden="1">
      <c r="B596" s="75"/>
      <c r="C596" s="75"/>
      <c r="D596" s="75"/>
      <c r="E596" s="75"/>
    </row>
    <row r="597" spans="2:5" hidden="1">
      <c r="B597" s="75"/>
      <c r="C597" s="75"/>
      <c r="D597" s="75"/>
      <c r="E597" s="75"/>
    </row>
    <row r="598" spans="2:5" hidden="1">
      <c r="B598" s="75"/>
      <c r="C598" s="75"/>
      <c r="D598" s="75"/>
      <c r="E598" s="75"/>
    </row>
    <row r="599" spans="2:5" hidden="1">
      <c r="B599" s="75"/>
      <c r="C599" s="75"/>
      <c r="D599" s="75"/>
      <c r="E599" s="75"/>
    </row>
    <row r="600" spans="2:5" hidden="1">
      <c r="B600" s="75"/>
      <c r="C600" s="75"/>
      <c r="D600" s="75"/>
      <c r="E600" s="75"/>
    </row>
    <row r="601" spans="2:5" hidden="1">
      <c r="B601" s="75"/>
      <c r="C601" s="75"/>
      <c r="D601" s="75"/>
      <c r="E601" s="75"/>
    </row>
    <row r="602" spans="2:5" hidden="1">
      <c r="B602" s="75"/>
      <c r="C602" s="75"/>
      <c r="D602" s="75"/>
      <c r="E602" s="75"/>
    </row>
    <row r="603" spans="2:5" hidden="1">
      <c r="B603" s="75"/>
      <c r="C603" s="75"/>
      <c r="D603" s="75"/>
      <c r="E603" s="75"/>
    </row>
    <row r="604" spans="2:5" hidden="1">
      <c r="B604" s="75"/>
      <c r="C604" s="75"/>
      <c r="D604" s="75"/>
      <c r="E604" s="75"/>
    </row>
    <row r="605" spans="2:5" hidden="1">
      <c r="B605" s="75"/>
      <c r="C605" s="75"/>
      <c r="D605" s="75"/>
      <c r="E605" s="75"/>
    </row>
    <row r="606" spans="2:5" hidden="1">
      <c r="B606" s="75"/>
      <c r="C606" s="75"/>
      <c r="D606" s="75"/>
      <c r="E606" s="75"/>
    </row>
    <row r="607" spans="2:5" hidden="1">
      <c r="B607" s="75"/>
      <c r="C607" s="75"/>
      <c r="D607" s="75"/>
      <c r="E607" s="75"/>
    </row>
    <row r="608" spans="2:5" hidden="1">
      <c r="B608" s="75"/>
      <c r="C608" s="75"/>
      <c r="D608" s="75"/>
      <c r="E608" s="75"/>
    </row>
    <row r="609" spans="2:5" hidden="1">
      <c r="B609" s="75"/>
      <c r="C609" s="75"/>
      <c r="D609" s="75"/>
      <c r="E609" s="75"/>
    </row>
    <row r="610" spans="2:5" hidden="1">
      <c r="B610" s="75"/>
      <c r="C610" s="75"/>
      <c r="D610" s="75"/>
      <c r="E610" s="75"/>
    </row>
    <row r="611" spans="2:5" hidden="1">
      <c r="B611" s="75"/>
      <c r="C611" s="75"/>
      <c r="D611" s="75"/>
      <c r="E611" s="75"/>
    </row>
    <row r="612" spans="2:5" hidden="1">
      <c r="B612" s="75"/>
      <c r="C612" s="75"/>
      <c r="D612" s="75"/>
      <c r="E612" s="75"/>
    </row>
    <row r="613" spans="2:5" hidden="1">
      <c r="B613" s="75"/>
      <c r="C613" s="75"/>
      <c r="D613" s="75"/>
      <c r="E613" s="75"/>
    </row>
    <row r="614" spans="2:5" hidden="1">
      <c r="B614" s="75"/>
      <c r="C614" s="75"/>
      <c r="D614" s="75"/>
      <c r="E614" s="75"/>
    </row>
    <row r="615" spans="2:5" hidden="1">
      <c r="B615" s="75"/>
      <c r="C615" s="75"/>
      <c r="D615" s="75"/>
      <c r="E615" s="75"/>
    </row>
    <row r="616" spans="2:5" hidden="1">
      <c r="B616" s="75"/>
      <c r="C616" s="75"/>
      <c r="D616" s="75"/>
      <c r="E616" s="75"/>
    </row>
    <row r="617" spans="2:5" hidden="1">
      <c r="B617" s="75"/>
      <c r="C617" s="75"/>
      <c r="D617" s="75"/>
      <c r="E617" s="75"/>
    </row>
    <row r="618" spans="2:5" hidden="1">
      <c r="B618" s="75"/>
      <c r="C618" s="75"/>
      <c r="D618" s="75"/>
      <c r="E618" s="75"/>
    </row>
    <row r="619" spans="2:5" hidden="1">
      <c r="B619" s="75"/>
      <c r="C619" s="75"/>
      <c r="D619" s="75"/>
      <c r="E619" s="75"/>
    </row>
    <row r="620" spans="2:5" hidden="1">
      <c r="B620" s="75"/>
      <c r="C620" s="75"/>
      <c r="D620" s="75"/>
      <c r="E620" s="75"/>
    </row>
    <row r="621" spans="2:5" hidden="1">
      <c r="B621" s="75"/>
      <c r="C621" s="75"/>
      <c r="D621" s="75"/>
      <c r="E621" s="75"/>
    </row>
    <row r="622" spans="2:5" hidden="1">
      <c r="B622" s="75"/>
      <c r="C622" s="75"/>
      <c r="D622" s="75"/>
      <c r="E622" s="75"/>
    </row>
    <row r="623" spans="2:5" hidden="1">
      <c r="B623" s="75"/>
      <c r="C623" s="75"/>
      <c r="D623" s="75"/>
      <c r="E623" s="75"/>
    </row>
    <row r="624" spans="2:5" hidden="1">
      <c r="B624" s="75"/>
      <c r="C624" s="75"/>
      <c r="D624" s="75"/>
      <c r="E624" s="75"/>
    </row>
    <row r="625" spans="2:5" hidden="1">
      <c r="B625" s="75"/>
      <c r="C625" s="75"/>
      <c r="D625" s="75"/>
      <c r="E625" s="75"/>
    </row>
    <row r="626" spans="2:5" hidden="1">
      <c r="B626" s="75"/>
      <c r="C626" s="75"/>
      <c r="D626" s="75"/>
      <c r="E626" s="75"/>
    </row>
    <row r="627" spans="2:5" hidden="1">
      <c r="B627" s="75"/>
      <c r="C627" s="75"/>
      <c r="D627" s="75"/>
      <c r="E627" s="75"/>
    </row>
    <row r="628" spans="2:5" hidden="1">
      <c r="B628" s="75"/>
      <c r="C628" s="75"/>
      <c r="D628" s="75"/>
      <c r="E628" s="75"/>
    </row>
    <row r="629" spans="2:5" hidden="1">
      <c r="B629" s="75"/>
      <c r="C629" s="75"/>
      <c r="D629" s="75"/>
      <c r="E629" s="75"/>
    </row>
    <row r="630" spans="2:5" hidden="1">
      <c r="B630" s="75"/>
      <c r="C630" s="75"/>
      <c r="D630" s="75"/>
      <c r="E630" s="75"/>
    </row>
    <row r="631" spans="2:5" hidden="1">
      <c r="B631" s="75"/>
      <c r="C631" s="75"/>
      <c r="D631" s="75"/>
      <c r="E631" s="75"/>
    </row>
    <row r="632" spans="2:5" hidden="1">
      <c r="B632" s="75"/>
      <c r="C632" s="75"/>
      <c r="D632" s="75"/>
      <c r="E632" s="75"/>
    </row>
    <row r="633" spans="2:5" hidden="1">
      <c r="B633" s="75"/>
      <c r="C633" s="75"/>
      <c r="D633" s="75"/>
      <c r="E633" s="75"/>
    </row>
    <row r="634" spans="2:5" hidden="1">
      <c r="B634" s="75"/>
      <c r="C634" s="75"/>
      <c r="D634" s="75"/>
      <c r="E634" s="75"/>
    </row>
    <row r="635" spans="2:5" hidden="1">
      <c r="B635" s="75"/>
      <c r="C635" s="75"/>
      <c r="D635" s="75"/>
      <c r="E635" s="75"/>
    </row>
    <row r="636" spans="2:5" hidden="1">
      <c r="B636" s="75"/>
      <c r="C636" s="75"/>
      <c r="D636" s="75"/>
      <c r="E636" s="75"/>
    </row>
    <row r="637" spans="2:5" hidden="1">
      <c r="B637" s="75"/>
      <c r="C637" s="75"/>
      <c r="D637" s="75"/>
      <c r="E637" s="75"/>
    </row>
    <row r="638" spans="2:5" hidden="1">
      <c r="B638" s="75"/>
      <c r="C638" s="75"/>
      <c r="D638" s="75"/>
      <c r="E638" s="75"/>
    </row>
    <row r="639" spans="2:5" hidden="1">
      <c r="B639" s="75"/>
      <c r="C639" s="75"/>
      <c r="D639" s="75"/>
      <c r="E639" s="75"/>
    </row>
    <row r="640" spans="2:5" hidden="1">
      <c r="B640" s="75"/>
      <c r="C640" s="75"/>
      <c r="D640" s="75"/>
      <c r="E640" s="75"/>
    </row>
    <row r="641" spans="2:5" hidden="1">
      <c r="B641" s="75"/>
      <c r="C641" s="75"/>
      <c r="D641" s="75"/>
      <c r="E641" s="75"/>
    </row>
    <row r="642" spans="2:5" hidden="1">
      <c r="B642" s="75"/>
      <c r="C642" s="75"/>
      <c r="D642" s="75"/>
      <c r="E642" s="75"/>
    </row>
    <row r="643" spans="2:5" hidden="1">
      <c r="B643" s="75"/>
      <c r="C643" s="75"/>
      <c r="D643" s="75"/>
      <c r="E643" s="75"/>
    </row>
    <row r="644" spans="2:5" hidden="1">
      <c r="B644" s="75"/>
      <c r="C644" s="75"/>
      <c r="D644" s="75"/>
      <c r="E644" s="75"/>
    </row>
    <row r="645" spans="2:5" hidden="1">
      <c r="B645" s="75"/>
      <c r="C645" s="75"/>
      <c r="D645" s="75"/>
      <c r="E645" s="75"/>
    </row>
    <row r="646" spans="2:5" hidden="1">
      <c r="B646" s="75"/>
      <c r="C646" s="75"/>
      <c r="D646" s="75"/>
      <c r="E646" s="75"/>
    </row>
    <row r="647" spans="2:5" hidden="1">
      <c r="B647" s="75"/>
      <c r="C647" s="75"/>
      <c r="D647" s="75"/>
      <c r="E647" s="75"/>
    </row>
    <row r="648" spans="2:5" hidden="1">
      <c r="B648" s="75"/>
      <c r="C648" s="75"/>
      <c r="D648" s="75"/>
      <c r="E648" s="75"/>
    </row>
    <row r="649" spans="2:5" hidden="1">
      <c r="B649" s="75"/>
      <c r="C649" s="75"/>
      <c r="D649" s="75"/>
      <c r="E649" s="75"/>
    </row>
    <row r="650" spans="2:5" hidden="1">
      <c r="B650" s="75"/>
      <c r="C650" s="75"/>
      <c r="D650" s="75"/>
      <c r="E650" s="75"/>
    </row>
    <row r="651" spans="2:5" hidden="1">
      <c r="B651" s="75"/>
      <c r="C651" s="75"/>
      <c r="D651" s="75"/>
      <c r="E651" s="75"/>
    </row>
    <row r="652" spans="2:5" hidden="1">
      <c r="B652" s="75"/>
      <c r="C652" s="75"/>
      <c r="D652" s="75"/>
      <c r="E652" s="75"/>
    </row>
    <row r="653" spans="2:5" hidden="1">
      <c r="B653" s="75"/>
      <c r="C653" s="75"/>
      <c r="D653" s="75"/>
      <c r="E653" s="75"/>
    </row>
    <row r="654" spans="2:5" hidden="1">
      <c r="B654" s="75"/>
      <c r="C654" s="75"/>
      <c r="D654" s="75"/>
      <c r="E654" s="75"/>
    </row>
    <row r="655" spans="2:5" hidden="1">
      <c r="B655" s="75"/>
      <c r="C655" s="75"/>
      <c r="D655" s="75"/>
      <c r="E655" s="75"/>
    </row>
    <row r="656" spans="2:5" hidden="1">
      <c r="B656" s="75"/>
      <c r="C656" s="75"/>
      <c r="D656" s="75"/>
      <c r="E656" s="75"/>
    </row>
    <row r="657" spans="2:5" hidden="1">
      <c r="B657" s="75"/>
      <c r="C657" s="75"/>
      <c r="D657" s="75"/>
      <c r="E657" s="75"/>
    </row>
    <row r="658" spans="2:5" hidden="1">
      <c r="B658" s="75"/>
      <c r="C658" s="75"/>
      <c r="D658" s="75"/>
      <c r="E658" s="75"/>
    </row>
    <row r="659" spans="2:5" hidden="1">
      <c r="B659" s="75"/>
      <c r="C659" s="75"/>
      <c r="D659" s="75"/>
      <c r="E659" s="75"/>
    </row>
    <row r="660" spans="2:5" hidden="1">
      <c r="B660" s="75"/>
      <c r="C660" s="75"/>
      <c r="D660" s="75"/>
      <c r="E660" s="75"/>
    </row>
    <row r="661" spans="2:5" hidden="1">
      <c r="B661" s="75"/>
      <c r="C661" s="75"/>
      <c r="D661" s="75"/>
      <c r="E661" s="75"/>
    </row>
    <row r="662" spans="2:5" hidden="1">
      <c r="B662" s="75"/>
      <c r="C662" s="75"/>
      <c r="D662" s="75"/>
      <c r="E662" s="75"/>
    </row>
    <row r="663" spans="2:5" hidden="1">
      <c r="B663" s="75"/>
      <c r="C663" s="75"/>
      <c r="D663" s="75"/>
      <c r="E663" s="75"/>
    </row>
    <row r="664" spans="2:5" hidden="1">
      <c r="B664" s="75"/>
      <c r="C664" s="75"/>
      <c r="D664" s="75"/>
      <c r="E664" s="75"/>
    </row>
    <row r="665" spans="2:5" hidden="1">
      <c r="B665" s="75"/>
      <c r="C665" s="75"/>
      <c r="D665" s="75"/>
      <c r="E665" s="75"/>
    </row>
    <row r="666" spans="2:5" hidden="1">
      <c r="B666" s="75"/>
      <c r="C666" s="75"/>
      <c r="D666" s="75"/>
      <c r="E666" s="75"/>
    </row>
    <row r="667" spans="2:5" hidden="1">
      <c r="B667" s="75"/>
      <c r="C667" s="75"/>
      <c r="D667" s="75"/>
      <c r="E667" s="75"/>
    </row>
    <row r="668" spans="2:5" hidden="1">
      <c r="B668" s="75"/>
      <c r="C668" s="75"/>
      <c r="D668" s="75"/>
      <c r="E668" s="75"/>
    </row>
    <row r="669" spans="2:5" hidden="1">
      <c r="B669" s="75"/>
      <c r="C669" s="75"/>
      <c r="D669" s="75"/>
      <c r="E669" s="75"/>
    </row>
    <row r="670" spans="2:5" hidden="1">
      <c r="B670" s="75"/>
      <c r="C670" s="75"/>
      <c r="D670" s="75"/>
      <c r="E670" s="75"/>
    </row>
    <row r="671" spans="2:5" hidden="1">
      <c r="B671" s="75"/>
      <c r="C671" s="75"/>
      <c r="D671" s="75"/>
      <c r="E671" s="75"/>
    </row>
    <row r="672" spans="2:5" hidden="1">
      <c r="B672" s="75"/>
      <c r="C672" s="75"/>
      <c r="D672" s="75"/>
      <c r="E672" s="75"/>
    </row>
    <row r="673" spans="2:5" hidden="1">
      <c r="B673" s="75"/>
      <c r="C673" s="75"/>
      <c r="D673" s="75"/>
      <c r="E673" s="75"/>
    </row>
    <row r="674" spans="2:5" hidden="1">
      <c r="B674" s="75"/>
      <c r="C674" s="75"/>
      <c r="D674" s="75"/>
      <c r="E674" s="75"/>
    </row>
    <row r="675" spans="2:5" hidden="1">
      <c r="B675" s="75"/>
      <c r="C675" s="75"/>
      <c r="D675" s="75"/>
      <c r="E675" s="75"/>
    </row>
    <row r="676" spans="2:5" hidden="1">
      <c r="B676" s="75"/>
      <c r="C676" s="75"/>
      <c r="D676" s="75"/>
      <c r="E676" s="75"/>
    </row>
    <row r="677" spans="2:5" hidden="1">
      <c r="B677" s="75"/>
      <c r="C677" s="75"/>
      <c r="D677" s="75"/>
      <c r="E677" s="75"/>
    </row>
    <row r="678" spans="2:5" hidden="1">
      <c r="B678" s="75"/>
      <c r="C678" s="75"/>
      <c r="D678" s="75"/>
      <c r="E678" s="75"/>
    </row>
    <row r="679" spans="2:5" hidden="1">
      <c r="B679" s="75"/>
      <c r="C679" s="75"/>
      <c r="D679" s="75"/>
      <c r="E679" s="75"/>
    </row>
    <row r="680" spans="2:5" hidden="1">
      <c r="B680" s="75"/>
      <c r="C680" s="75"/>
      <c r="D680" s="75"/>
      <c r="E680" s="75"/>
    </row>
    <row r="681" spans="2:5" hidden="1">
      <c r="B681" s="75"/>
      <c r="C681" s="75"/>
      <c r="D681" s="75"/>
      <c r="E681" s="75"/>
    </row>
    <row r="682" spans="2:5" hidden="1">
      <c r="B682" s="75"/>
      <c r="C682" s="75"/>
      <c r="D682" s="75"/>
      <c r="E682" s="75"/>
    </row>
    <row r="683" spans="2:5" hidden="1">
      <c r="B683" s="75"/>
      <c r="C683" s="75"/>
      <c r="D683" s="75"/>
      <c r="E683" s="75"/>
    </row>
    <row r="684" spans="2:5" hidden="1">
      <c r="B684" s="75"/>
      <c r="C684" s="75"/>
      <c r="D684" s="75"/>
      <c r="E684" s="75"/>
    </row>
    <row r="685" spans="2:5" hidden="1">
      <c r="B685" s="75"/>
      <c r="C685" s="75"/>
      <c r="D685" s="75"/>
      <c r="E685" s="75"/>
    </row>
    <row r="686" spans="2:5" hidden="1">
      <c r="B686" s="75"/>
      <c r="C686" s="75"/>
      <c r="D686" s="75"/>
      <c r="E686" s="75"/>
    </row>
    <row r="687" spans="2:5" hidden="1">
      <c r="B687" s="75"/>
      <c r="C687" s="75"/>
      <c r="D687" s="75"/>
      <c r="E687" s="75"/>
    </row>
    <row r="688" spans="2:5" hidden="1">
      <c r="B688" s="75"/>
      <c r="C688" s="75"/>
      <c r="D688" s="75"/>
      <c r="E688" s="75"/>
    </row>
    <row r="689" spans="2:5" hidden="1">
      <c r="B689" s="75"/>
      <c r="C689" s="75"/>
      <c r="D689" s="75"/>
      <c r="E689" s="75"/>
    </row>
    <row r="690" spans="2:5" hidden="1">
      <c r="B690" s="75"/>
      <c r="C690" s="75"/>
      <c r="D690" s="75"/>
      <c r="E690" s="75"/>
    </row>
    <row r="691" spans="2:5" hidden="1">
      <c r="B691" s="75"/>
      <c r="C691" s="75"/>
      <c r="D691" s="75"/>
      <c r="E691" s="75"/>
    </row>
    <row r="692" spans="2:5" hidden="1">
      <c r="B692" s="75"/>
      <c r="C692" s="75"/>
      <c r="D692" s="75"/>
      <c r="E692" s="75"/>
    </row>
    <row r="693" spans="2:5" hidden="1">
      <c r="B693" s="75"/>
      <c r="C693" s="75"/>
      <c r="D693" s="75"/>
      <c r="E693" s="75"/>
    </row>
    <row r="694" spans="2:5" hidden="1">
      <c r="B694" s="75"/>
      <c r="C694" s="75"/>
      <c r="D694" s="75"/>
      <c r="E694" s="75"/>
    </row>
    <row r="695" spans="2:5" hidden="1">
      <c r="B695" s="75"/>
      <c r="C695" s="75"/>
      <c r="D695" s="75"/>
      <c r="E695" s="75"/>
    </row>
    <row r="696" spans="2:5" hidden="1">
      <c r="B696" s="75"/>
      <c r="C696" s="75"/>
      <c r="D696" s="75"/>
      <c r="E696" s="75"/>
    </row>
    <row r="697" spans="2:5" hidden="1">
      <c r="B697" s="75"/>
      <c r="C697" s="75"/>
      <c r="D697" s="75"/>
      <c r="E697" s="75"/>
    </row>
    <row r="698" spans="2:5" hidden="1">
      <c r="B698" s="75"/>
      <c r="C698" s="75"/>
      <c r="D698" s="75"/>
      <c r="E698" s="75"/>
    </row>
    <row r="699" spans="2:5" hidden="1">
      <c r="B699" s="75"/>
      <c r="C699" s="75"/>
      <c r="D699" s="75"/>
      <c r="E699" s="75"/>
    </row>
    <row r="700" spans="2:5" hidden="1">
      <c r="B700" s="75"/>
      <c r="C700" s="75"/>
      <c r="D700" s="75"/>
      <c r="E700" s="75"/>
    </row>
    <row r="701" spans="2:5" hidden="1">
      <c r="B701" s="75"/>
      <c r="C701" s="75"/>
      <c r="D701" s="75"/>
      <c r="E701" s="75"/>
    </row>
    <row r="702" spans="2:5" hidden="1">
      <c r="B702" s="75"/>
      <c r="C702" s="75"/>
      <c r="D702" s="75"/>
      <c r="E702" s="75"/>
    </row>
    <row r="703" spans="2:5" hidden="1">
      <c r="B703" s="75"/>
      <c r="C703" s="75"/>
      <c r="D703" s="75"/>
      <c r="E703" s="75"/>
    </row>
    <row r="704" spans="2:5" hidden="1">
      <c r="B704" s="75"/>
      <c r="C704" s="75"/>
      <c r="D704" s="75"/>
      <c r="E704" s="75"/>
    </row>
    <row r="705" spans="2:5" hidden="1">
      <c r="B705" s="75"/>
      <c r="C705" s="75"/>
      <c r="D705" s="75"/>
      <c r="E705" s="75"/>
    </row>
    <row r="706" spans="2:5" hidden="1">
      <c r="B706" s="75"/>
      <c r="C706" s="75"/>
      <c r="D706" s="75"/>
      <c r="E706" s="75"/>
    </row>
    <row r="707" spans="2:5" hidden="1">
      <c r="B707" s="75"/>
      <c r="C707" s="75"/>
      <c r="D707" s="75"/>
      <c r="E707" s="75"/>
    </row>
    <row r="708" spans="2:5" hidden="1">
      <c r="B708" s="75"/>
      <c r="C708" s="75"/>
      <c r="D708" s="75"/>
      <c r="E708" s="75"/>
    </row>
    <row r="709" spans="2:5" hidden="1">
      <c r="B709" s="75"/>
      <c r="C709" s="75"/>
      <c r="D709" s="75"/>
      <c r="E709" s="75"/>
    </row>
    <row r="710" spans="2:5" hidden="1">
      <c r="B710" s="75"/>
      <c r="C710" s="75"/>
      <c r="D710" s="75"/>
      <c r="E710" s="75"/>
    </row>
    <row r="711" spans="2:5" hidden="1">
      <c r="B711" s="75"/>
      <c r="C711" s="75"/>
      <c r="D711" s="75"/>
      <c r="E711" s="75"/>
    </row>
    <row r="712" spans="2:5" hidden="1">
      <c r="B712" s="75"/>
      <c r="C712" s="75"/>
      <c r="D712" s="75"/>
      <c r="E712" s="75"/>
    </row>
    <row r="713" spans="2:5" hidden="1">
      <c r="B713" s="75"/>
      <c r="C713" s="75"/>
      <c r="D713" s="75"/>
      <c r="E713" s="75"/>
    </row>
    <row r="714" spans="2:5" hidden="1">
      <c r="B714" s="75"/>
      <c r="C714" s="75"/>
      <c r="D714" s="75"/>
      <c r="E714" s="75"/>
    </row>
    <row r="715" spans="2:5" hidden="1">
      <c r="B715" s="75"/>
      <c r="C715" s="75"/>
      <c r="D715" s="75"/>
      <c r="E715" s="75"/>
    </row>
    <row r="716" spans="2:5" hidden="1">
      <c r="B716" s="75"/>
      <c r="C716" s="75"/>
      <c r="D716" s="75"/>
      <c r="E716" s="75"/>
    </row>
    <row r="717" spans="2:5" hidden="1">
      <c r="B717" s="75"/>
      <c r="C717" s="75"/>
      <c r="D717" s="75"/>
      <c r="E717" s="75"/>
    </row>
    <row r="718" spans="2:5" hidden="1">
      <c r="B718" s="75"/>
      <c r="C718" s="75"/>
      <c r="D718" s="75"/>
      <c r="E718" s="75"/>
    </row>
    <row r="719" spans="2:5" hidden="1">
      <c r="B719" s="75"/>
      <c r="C719" s="75"/>
      <c r="D719" s="75"/>
      <c r="E719" s="75"/>
    </row>
    <row r="720" spans="2:5" hidden="1">
      <c r="B720" s="75"/>
      <c r="C720" s="75"/>
      <c r="D720" s="75"/>
      <c r="E720" s="75"/>
    </row>
    <row r="721" spans="2:5" hidden="1">
      <c r="B721" s="75"/>
      <c r="C721" s="75"/>
      <c r="D721" s="75"/>
      <c r="E721" s="75"/>
    </row>
    <row r="722" spans="2:5" hidden="1">
      <c r="B722" s="75"/>
      <c r="C722" s="75"/>
      <c r="D722" s="75"/>
      <c r="E722" s="75"/>
    </row>
    <row r="723" spans="2:5" hidden="1">
      <c r="B723" s="75"/>
      <c r="C723" s="75"/>
      <c r="D723" s="75"/>
      <c r="E723" s="75"/>
    </row>
    <row r="724" spans="2:5" hidden="1">
      <c r="B724" s="75"/>
      <c r="C724" s="75"/>
      <c r="D724" s="75"/>
      <c r="E724" s="75"/>
    </row>
    <row r="725" spans="2:5" hidden="1">
      <c r="B725" s="75"/>
      <c r="C725" s="75"/>
      <c r="D725" s="75"/>
      <c r="E725" s="75"/>
    </row>
    <row r="726" spans="2:5" hidden="1">
      <c r="B726" s="75"/>
      <c r="C726" s="75"/>
      <c r="D726" s="75"/>
      <c r="E726" s="75"/>
    </row>
    <row r="727" spans="2:5" hidden="1">
      <c r="B727" s="75"/>
      <c r="C727" s="75"/>
      <c r="D727" s="75"/>
      <c r="E727" s="75"/>
    </row>
    <row r="728" spans="2:5" hidden="1">
      <c r="B728" s="75"/>
      <c r="C728" s="75"/>
      <c r="D728" s="75"/>
      <c r="E728" s="75"/>
    </row>
    <row r="729" spans="2:5" hidden="1">
      <c r="B729" s="75"/>
      <c r="C729" s="75"/>
      <c r="D729" s="75"/>
      <c r="E729" s="75"/>
    </row>
    <row r="730" spans="2:5" hidden="1">
      <c r="B730" s="75"/>
      <c r="C730" s="75"/>
      <c r="D730" s="75"/>
      <c r="E730" s="75"/>
    </row>
    <row r="731" spans="2:5" hidden="1">
      <c r="B731" s="75"/>
      <c r="C731" s="75"/>
      <c r="D731" s="75"/>
      <c r="E731" s="75"/>
    </row>
    <row r="732" spans="2:5" hidden="1">
      <c r="B732" s="75"/>
      <c r="C732" s="75"/>
      <c r="D732" s="75"/>
      <c r="E732" s="75"/>
    </row>
    <row r="733" spans="2:5" hidden="1">
      <c r="B733" s="75"/>
      <c r="C733" s="75"/>
      <c r="D733" s="75"/>
      <c r="E733" s="75"/>
    </row>
    <row r="734" spans="2:5" hidden="1">
      <c r="B734" s="75"/>
      <c r="C734" s="75"/>
      <c r="D734" s="75"/>
      <c r="E734" s="75"/>
    </row>
    <row r="735" spans="2:5" hidden="1">
      <c r="B735" s="75"/>
      <c r="C735" s="75"/>
      <c r="D735" s="75"/>
      <c r="E735" s="75"/>
    </row>
    <row r="736" spans="2:5" hidden="1">
      <c r="B736" s="75"/>
      <c r="C736" s="75"/>
      <c r="D736" s="75"/>
      <c r="E736" s="75"/>
    </row>
    <row r="737" spans="2:5" hidden="1">
      <c r="B737" s="75"/>
      <c r="C737" s="75"/>
      <c r="D737" s="75"/>
      <c r="E737" s="75"/>
    </row>
    <row r="738" spans="2:5" hidden="1">
      <c r="B738" s="75"/>
      <c r="C738" s="75"/>
      <c r="D738" s="75"/>
      <c r="E738" s="75"/>
    </row>
    <row r="739" spans="2:5" hidden="1">
      <c r="B739" s="75"/>
      <c r="C739" s="75"/>
      <c r="D739" s="75"/>
      <c r="E739" s="75"/>
    </row>
    <row r="740" spans="2:5" hidden="1">
      <c r="B740" s="75"/>
      <c r="C740" s="75"/>
      <c r="D740" s="75"/>
      <c r="E740" s="75"/>
    </row>
    <row r="741" spans="2:5" hidden="1">
      <c r="B741" s="75"/>
      <c r="C741" s="75"/>
      <c r="D741" s="75"/>
      <c r="E741" s="75"/>
    </row>
    <row r="742" spans="2:5" hidden="1">
      <c r="B742" s="75"/>
      <c r="C742" s="75"/>
      <c r="D742" s="75"/>
      <c r="E742" s="75"/>
    </row>
    <row r="743" spans="2:5" hidden="1">
      <c r="B743" s="75"/>
      <c r="C743" s="75"/>
      <c r="D743" s="75"/>
      <c r="E743" s="75"/>
    </row>
    <row r="744" spans="2:5" hidden="1">
      <c r="B744" s="75"/>
      <c r="C744" s="75"/>
      <c r="D744" s="75"/>
      <c r="E744" s="75"/>
    </row>
    <row r="745" spans="2:5" hidden="1">
      <c r="B745" s="75"/>
      <c r="C745" s="75"/>
      <c r="D745" s="75"/>
      <c r="E745" s="75"/>
    </row>
    <row r="746" spans="2:5" hidden="1">
      <c r="B746" s="75"/>
      <c r="C746" s="75"/>
      <c r="D746" s="75"/>
      <c r="E746" s="75"/>
    </row>
    <row r="747" spans="2:5" hidden="1">
      <c r="B747" s="75"/>
      <c r="C747" s="75"/>
      <c r="D747" s="75"/>
      <c r="E747" s="75"/>
    </row>
    <row r="748" spans="2:5" hidden="1">
      <c r="B748" s="75"/>
      <c r="C748" s="75"/>
      <c r="D748" s="75"/>
      <c r="E748" s="75"/>
    </row>
    <row r="749" spans="2:5" hidden="1">
      <c r="B749" s="75"/>
      <c r="C749" s="75"/>
      <c r="D749" s="75"/>
      <c r="E749" s="75"/>
    </row>
    <row r="750" spans="2:5" hidden="1">
      <c r="B750" s="75"/>
      <c r="C750" s="75"/>
      <c r="D750" s="75"/>
      <c r="E750" s="75"/>
    </row>
    <row r="751" spans="2:5" hidden="1">
      <c r="B751" s="75"/>
      <c r="C751" s="75"/>
      <c r="D751" s="75"/>
      <c r="E751" s="75"/>
    </row>
    <row r="752" spans="2:5" hidden="1">
      <c r="B752" s="75"/>
      <c r="C752" s="75"/>
      <c r="D752" s="75"/>
      <c r="E752" s="75"/>
    </row>
    <row r="753" spans="1:5" hidden="1">
      <c r="B753" s="75"/>
      <c r="C753" s="75"/>
      <c r="D753" s="75"/>
      <c r="E753" s="75"/>
    </row>
    <row r="754" spans="1:5" hidden="1">
      <c r="B754" s="75"/>
      <c r="C754" s="75"/>
      <c r="D754" s="75"/>
      <c r="E754" s="75"/>
    </row>
    <row r="755" spans="1:5" hidden="1">
      <c r="B755" s="75"/>
      <c r="C755" s="75"/>
      <c r="D755" s="75"/>
      <c r="E755" s="75"/>
    </row>
    <row r="756" spans="1:5" hidden="1">
      <c r="B756" s="75"/>
      <c r="C756" s="75"/>
      <c r="D756" s="75"/>
      <c r="E756" s="75"/>
    </row>
    <row r="757" spans="1:5" hidden="1">
      <c r="B757" s="75"/>
      <c r="C757" s="75"/>
      <c r="D757" s="75"/>
      <c r="E757" s="75"/>
    </row>
    <row r="758" spans="1:5" hidden="1">
      <c r="B758" s="75"/>
      <c r="C758" s="75"/>
      <c r="D758" s="75"/>
      <c r="E758" s="75"/>
    </row>
    <row r="759" spans="1:5" hidden="1">
      <c r="B759" s="75"/>
      <c r="C759" s="75"/>
      <c r="D759" s="75"/>
      <c r="E759" s="75"/>
    </row>
    <row r="760" spans="1:5" hidden="1">
      <c r="B760" s="75"/>
      <c r="C760" s="75"/>
      <c r="D760" s="75"/>
      <c r="E760" s="75"/>
    </row>
    <row r="761" spans="1:5" hidden="1">
      <c r="B761" s="75"/>
      <c r="C761" s="75"/>
      <c r="D761" s="75"/>
      <c r="E761" s="75"/>
    </row>
    <row r="762" spans="1:5" hidden="1">
      <c r="B762" s="75"/>
      <c r="C762" s="75"/>
      <c r="D762" s="75"/>
      <c r="E762" s="75"/>
    </row>
    <row r="763" spans="1:5" hidden="1">
      <c r="B763" s="75"/>
      <c r="C763" s="75"/>
      <c r="D763" s="75"/>
      <c r="E763" s="75"/>
    </row>
    <row r="764" spans="1:5" hidden="1">
      <c r="B764" s="75"/>
      <c r="C764" s="75"/>
      <c r="D764" s="75"/>
      <c r="E764" s="75"/>
    </row>
    <row r="765" spans="1:5" hidden="1">
      <c r="B765" s="75"/>
      <c r="C765" s="75"/>
      <c r="D765" s="75"/>
      <c r="E765" s="75"/>
    </row>
    <row r="766" spans="1:5" hidden="1">
      <c r="B766" s="75"/>
      <c r="C766" s="75"/>
      <c r="D766" s="75"/>
      <c r="E766" s="75"/>
    </row>
    <row r="767" spans="1:5" hidden="1">
      <c r="A767" s="75"/>
      <c r="B767" s="75"/>
      <c r="C767" s="75"/>
      <c r="D767" s="75"/>
      <c r="E767" s="75"/>
    </row>
    <row r="768" spans="1:5" hidden="1">
      <c r="A768" s="75"/>
      <c r="B768" s="75"/>
      <c r="C768" s="75"/>
      <c r="D768" s="75"/>
      <c r="E768" s="75"/>
    </row>
    <row r="769" spans="1:5" hidden="1">
      <c r="A769" s="80"/>
      <c r="B769" s="75"/>
      <c r="C769" s="75"/>
      <c r="D769" s="75"/>
      <c r="E769" s="75"/>
    </row>
    <row r="770" spans="1:5" hidden="1">
      <c r="B770" s="75"/>
      <c r="C770" s="75"/>
      <c r="D770" s="75"/>
      <c r="E770" s="75"/>
    </row>
    <row r="771" spans="1:5" hidden="1">
      <c r="B771" s="75"/>
      <c r="C771" s="75"/>
      <c r="D771" s="75"/>
      <c r="E771" s="75"/>
    </row>
    <row r="772" spans="1:5" hidden="1">
      <c r="B772" s="75"/>
      <c r="C772" s="75"/>
      <c r="D772" s="75"/>
      <c r="E772" s="75"/>
    </row>
    <row r="773" spans="1:5" hidden="1">
      <c r="B773" s="75"/>
      <c r="C773" s="75"/>
      <c r="D773" s="75"/>
      <c r="E773" s="75"/>
    </row>
    <row r="774" spans="1:5" hidden="1">
      <c r="B774" s="75"/>
      <c r="C774" s="75"/>
      <c r="D774" s="75"/>
      <c r="E774" s="75"/>
    </row>
    <row r="775" spans="1:5" hidden="1">
      <c r="B775" s="75"/>
      <c r="C775" s="75"/>
      <c r="D775" s="75"/>
      <c r="E775" s="75"/>
    </row>
    <row r="776" spans="1:5" hidden="1">
      <c r="B776" s="75"/>
      <c r="C776" s="75"/>
      <c r="D776" s="75"/>
      <c r="E776" s="75"/>
    </row>
    <row r="777" spans="1:5" hidden="1">
      <c r="B777" s="75"/>
      <c r="C777" s="75"/>
      <c r="D777" s="75"/>
      <c r="E777" s="75"/>
    </row>
    <row r="778" spans="1:5" hidden="1">
      <c r="B778" s="75"/>
      <c r="C778" s="75"/>
      <c r="D778" s="75"/>
      <c r="E778" s="75"/>
    </row>
    <row r="779" spans="1:5" hidden="1">
      <c r="B779" s="75"/>
      <c r="C779" s="75"/>
      <c r="D779" s="75"/>
      <c r="E779" s="75"/>
    </row>
    <row r="780" spans="1:5" hidden="1">
      <c r="B780" s="75"/>
      <c r="C780" s="75"/>
      <c r="D780" s="75"/>
      <c r="E780" s="75"/>
    </row>
    <row r="781" spans="1:5" hidden="1">
      <c r="B781" s="75"/>
      <c r="C781" s="75"/>
      <c r="D781" s="75"/>
      <c r="E781" s="75"/>
    </row>
    <row r="782" spans="1:5" hidden="1">
      <c r="B782" s="75"/>
      <c r="C782" s="75"/>
      <c r="D782" s="75"/>
      <c r="E782" s="75"/>
    </row>
    <row r="783" spans="1:5" hidden="1">
      <c r="B783" s="75"/>
      <c r="C783" s="75"/>
      <c r="D783" s="75"/>
      <c r="E783" s="75"/>
    </row>
    <row r="784" spans="1:5" hidden="1">
      <c r="B784" s="75"/>
      <c r="C784" s="75"/>
      <c r="D784" s="75"/>
      <c r="E784" s="75"/>
    </row>
    <row r="785" spans="2:5" hidden="1">
      <c r="B785" s="75"/>
      <c r="C785" s="75"/>
      <c r="D785" s="75"/>
      <c r="E785" s="75"/>
    </row>
    <row r="786" spans="2:5" hidden="1">
      <c r="B786" s="75"/>
      <c r="C786" s="75"/>
      <c r="D786" s="75"/>
      <c r="E786" s="75"/>
    </row>
    <row r="787" spans="2:5" hidden="1">
      <c r="B787" s="75"/>
      <c r="C787" s="75"/>
      <c r="D787" s="75"/>
      <c r="E787" s="75"/>
    </row>
    <row r="788" spans="2:5" hidden="1">
      <c r="B788" s="75"/>
      <c r="C788" s="75"/>
      <c r="D788" s="75"/>
      <c r="E788" s="75"/>
    </row>
    <row r="789" spans="2:5" hidden="1">
      <c r="B789" s="75"/>
      <c r="C789" s="75"/>
      <c r="D789" s="75"/>
      <c r="E789" s="75"/>
    </row>
    <row r="790" spans="2:5" hidden="1">
      <c r="B790" s="75"/>
      <c r="C790" s="75"/>
      <c r="D790" s="75"/>
      <c r="E790" s="75"/>
    </row>
    <row r="791" spans="2:5" hidden="1">
      <c r="B791" s="75"/>
      <c r="C791" s="75"/>
      <c r="D791" s="75"/>
      <c r="E791" s="75"/>
    </row>
    <row r="792" spans="2:5" hidden="1">
      <c r="B792" s="75"/>
      <c r="C792" s="75"/>
      <c r="D792" s="75"/>
      <c r="E792" s="75"/>
    </row>
    <row r="793" spans="2:5" hidden="1">
      <c r="B793" s="75"/>
      <c r="C793" s="75"/>
      <c r="D793" s="75"/>
      <c r="E793" s="75"/>
    </row>
    <row r="794" spans="2:5" hidden="1">
      <c r="B794" s="75"/>
      <c r="C794" s="75"/>
      <c r="D794" s="75"/>
      <c r="E794" s="75"/>
    </row>
    <row r="795" spans="2:5" hidden="1">
      <c r="B795" s="75"/>
      <c r="C795" s="75"/>
      <c r="D795" s="75"/>
      <c r="E795" s="75"/>
    </row>
    <row r="796" spans="2:5" hidden="1">
      <c r="B796" s="75"/>
      <c r="C796" s="75"/>
      <c r="D796" s="75"/>
      <c r="E796" s="75"/>
    </row>
    <row r="797" spans="2:5" hidden="1">
      <c r="B797" s="75"/>
      <c r="C797" s="75"/>
      <c r="D797" s="75"/>
      <c r="E797" s="75"/>
    </row>
    <row r="798" spans="2:5" hidden="1">
      <c r="B798" s="75"/>
      <c r="C798" s="75"/>
      <c r="D798" s="75"/>
      <c r="E798" s="75"/>
    </row>
    <row r="799" spans="2:5" hidden="1">
      <c r="B799" s="75"/>
      <c r="C799" s="75"/>
      <c r="D799" s="75"/>
      <c r="E799" s="75"/>
    </row>
    <row r="800" spans="2:5" hidden="1">
      <c r="B800" s="75"/>
      <c r="C800" s="75"/>
      <c r="D800" s="75"/>
      <c r="E800" s="75"/>
    </row>
    <row r="801" spans="2:5" hidden="1">
      <c r="B801" s="75"/>
      <c r="C801" s="75"/>
      <c r="D801" s="75"/>
      <c r="E801" s="75"/>
    </row>
    <row r="802" spans="2:5" hidden="1"/>
  </sheetData>
  <dataValidations disablePrompts="1" count="5">
    <dataValidation allowBlank="1" showInputMessage="1" showErrorMessage="1" sqref="G2 P8"/>
    <dataValidation type="list" allowBlank="1" showInputMessage="1" showErrorMessage="1" sqref="K11:K799">
      <formula1>$BM$6:$BM$10</formula1>
    </dataValidation>
    <dataValidation type="list" allowBlank="1" showInputMessage="1" showErrorMessage="1" sqref="D11:D793">
      <formula1>$BH$6:$BH$10</formula1>
    </dataValidation>
    <dataValidation type="list" allowBlank="1" showInputMessage="1" showErrorMessage="1" sqref="H11:H799">
      <formula1>$BL$6:$BL$9</formula1>
    </dataValidation>
    <dataValidation type="list" allowBlank="1" showInputMessage="1" showErrorMessage="1" sqref="F11:F799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7"/>
  <sheetViews>
    <sheetView rightToLeft="1" zoomScale="80" zoomScaleNormal="80" workbookViewId="0">
      <selection activeCell="A7" sqref="A7"/>
    </sheetView>
  </sheetViews>
  <sheetFormatPr defaultColWidth="0" defaultRowHeight="18" zeroHeight="1"/>
  <cols>
    <col min="1" max="1" width="83.28515625" style="13" bestFit="1" customWidth="1"/>
    <col min="2" max="2" width="35.7109375" style="13" bestFit="1" customWidth="1"/>
    <col min="3" max="3" width="12.85546875" style="13" customWidth="1"/>
    <col min="4" max="4" width="12" style="13" customWidth="1"/>
    <col min="5" max="5" width="14.140625" style="13" customWidth="1"/>
    <col min="6" max="6" width="11.85546875" style="13" customWidth="1"/>
    <col min="7" max="7" width="11.85546875" style="14" customWidth="1"/>
    <col min="8" max="8" width="14.7109375" style="14" customWidth="1"/>
    <col min="9" max="9" width="11.7109375" style="14" customWidth="1"/>
    <col min="10" max="10" width="31.42578125" style="14" customWidth="1"/>
    <col min="11" max="11" width="14.7109375" style="14" customWidth="1"/>
    <col min="12" max="12" width="23.28515625" style="14" customWidth="1"/>
    <col min="13" max="13" width="27.5703125" style="14" customWidth="1"/>
    <col min="14" max="14" width="25.8554687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  <c r="BI5" s="16"/>
    </row>
    <row r="6" spans="1:61" ht="26.2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E6" s="16"/>
      <c r="BI6" s="16"/>
    </row>
    <row r="7" spans="1:61" s="16" customFormat="1" ht="20.25">
      <c r="A7" s="40" t="s">
        <v>48</v>
      </c>
      <c r="B7" s="41" t="s">
        <v>49</v>
      </c>
      <c r="C7" s="111" t="s">
        <v>70</v>
      </c>
      <c r="D7" s="111" t="s">
        <v>83</v>
      </c>
      <c r="E7" s="111" t="s">
        <v>50</v>
      </c>
      <c r="F7" s="111" t="s">
        <v>84</v>
      </c>
      <c r="G7" s="111" t="s">
        <v>53</v>
      </c>
      <c r="H7" s="101" t="s">
        <v>189</v>
      </c>
      <c r="I7" s="101" t="s">
        <v>190</v>
      </c>
      <c r="J7" s="101" t="s">
        <v>194</v>
      </c>
      <c r="K7" s="101" t="s">
        <v>56</v>
      </c>
      <c r="L7" s="101" t="s">
        <v>73</v>
      </c>
      <c r="M7" s="101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7207266.7599999998</v>
      </c>
      <c r="I10" s="7"/>
      <c r="J10" s="63">
        <v>8.2340599999999995</v>
      </c>
      <c r="K10" s="63">
        <v>61851.262136675192</v>
      </c>
      <c r="L10" s="7"/>
      <c r="M10" s="64">
        <v>1</v>
      </c>
      <c r="N10" s="64">
        <v>0.12379999999999999</v>
      </c>
      <c r="BE10" s="14"/>
      <c r="BF10" s="16"/>
      <c r="BG10" s="14"/>
      <c r="BI10" s="14"/>
    </row>
    <row r="11" spans="1:61">
      <c r="A11" s="67" t="s">
        <v>198</v>
      </c>
      <c r="D11" s="14"/>
      <c r="E11" s="14"/>
      <c r="F11" s="14"/>
      <c r="H11" s="69">
        <v>6994306.7599999998</v>
      </c>
      <c r="J11" s="69">
        <v>4.4304300000000003</v>
      </c>
      <c r="K11" s="69">
        <v>53242.974230475193</v>
      </c>
      <c r="M11" s="68">
        <v>0.86080000000000001</v>
      </c>
      <c r="N11" s="68">
        <v>0.1066</v>
      </c>
    </row>
    <row r="12" spans="1:61">
      <c r="A12" s="67" t="s">
        <v>624</v>
      </c>
      <c r="D12" s="14"/>
      <c r="E12" s="14"/>
      <c r="F12" s="14"/>
      <c r="H12" s="69">
        <v>1138318</v>
      </c>
      <c r="J12" s="69">
        <v>0</v>
      </c>
      <c r="K12" s="69">
        <v>25230.1607</v>
      </c>
      <c r="M12" s="68">
        <v>0.40789999999999998</v>
      </c>
      <c r="N12" s="68">
        <v>5.0500000000000003E-2</v>
      </c>
    </row>
    <row r="13" spans="1:61">
      <c r="A13" t="s">
        <v>625</v>
      </c>
      <c r="B13" s="70">
        <v>767012</v>
      </c>
      <c r="C13" t="s">
        <v>102</v>
      </c>
      <c r="D13" t="s">
        <v>125</v>
      </c>
      <c r="E13" t="s">
        <v>626</v>
      </c>
      <c r="F13" t="s">
        <v>367</v>
      </c>
      <c r="G13" t="s">
        <v>104</v>
      </c>
      <c r="H13" s="65">
        <v>65240</v>
      </c>
      <c r="I13" s="65">
        <v>1280</v>
      </c>
      <c r="J13" s="65">
        <v>0</v>
      </c>
      <c r="K13" s="65">
        <v>835.072</v>
      </c>
      <c r="L13" s="66">
        <v>2.9999999999999997E-4</v>
      </c>
      <c r="M13" s="66">
        <v>1.35E-2</v>
      </c>
      <c r="N13" s="66">
        <v>1.6999999999999999E-3</v>
      </c>
    </row>
    <row r="14" spans="1:61">
      <c r="A14" t="s">
        <v>627</v>
      </c>
      <c r="B14" s="70">
        <v>585018</v>
      </c>
      <c r="C14" t="s">
        <v>102</v>
      </c>
      <c r="D14" t="s">
        <v>125</v>
      </c>
      <c r="E14" t="s">
        <v>628</v>
      </c>
      <c r="F14" t="s">
        <v>367</v>
      </c>
      <c r="G14" t="s">
        <v>104</v>
      </c>
      <c r="H14" s="65">
        <v>50562</v>
      </c>
      <c r="I14" s="65">
        <v>1870</v>
      </c>
      <c r="J14" s="65">
        <v>0</v>
      </c>
      <c r="K14" s="65">
        <v>945.50940000000003</v>
      </c>
      <c r="L14" s="66">
        <v>2.0000000000000001E-4</v>
      </c>
      <c r="M14" s="66">
        <v>1.5299999999999999E-2</v>
      </c>
      <c r="N14" s="66">
        <v>1.9E-3</v>
      </c>
    </row>
    <row r="15" spans="1:61">
      <c r="A15" t="s">
        <v>629</v>
      </c>
      <c r="B15" s="70">
        <v>1081124</v>
      </c>
      <c r="C15" t="s">
        <v>102</v>
      </c>
      <c r="D15" t="s">
        <v>125</v>
      </c>
      <c r="E15" t="s">
        <v>630</v>
      </c>
      <c r="F15" t="s">
        <v>473</v>
      </c>
      <c r="G15" t="s">
        <v>104</v>
      </c>
      <c r="H15" s="65">
        <v>2230</v>
      </c>
      <c r="I15" s="65">
        <v>47400</v>
      </c>
      <c r="J15" s="65">
        <v>0</v>
      </c>
      <c r="K15" s="65">
        <v>1057.02</v>
      </c>
      <c r="L15" s="66">
        <v>1E-4</v>
      </c>
      <c r="M15" s="66">
        <v>1.7100000000000001E-2</v>
      </c>
      <c r="N15" s="66">
        <v>2.0999999999999999E-3</v>
      </c>
    </row>
    <row r="16" spans="1:61">
      <c r="A16" t="s">
        <v>631</v>
      </c>
      <c r="B16" s="70">
        <v>593038</v>
      </c>
      <c r="C16" t="s">
        <v>102</v>
      </c>
      <c r="D16" t="s">
        <v>125</v>
      </c>
      <c r="E16" t="s">
        <v>632</v>
      </c>
      <c r="F16" t="s">
        <v>283</v>
      </c>
      <c r="G16" t="s">
        <v>104</v>
      </c>
      <c r="H16" s="65">
        <v>14470</v>
      </c>
      <c r="I16" s="65">
        <v>7310</v>
      </c>
      <c r="J16" s="65">
        <v>0</v>
      </c>
      <c r="K16" s="65">
        <v>1057.7570000000001</v>
      </c>
      <c r="L16" s="66">
        <v>1E-4</v>
      </c>
      <c r="M16" s="66">
        <v>1.7100000000000001E-2</v>
      </c>
      <c r="N16" s="66">
        <v>2.0999999999999999E-3</v>
      </c>
    </row>
    <row r="17" spans="1:14">
      <c r="A17" t="s">
        <v>633</v>
      </c>
      <c r="B17" s="70">
        <v>691212</v>
      </c>
      <c r="C17" t="s">
        <v>102</v>
      </c>
      <c r="D17" t="s">
        <v>125</v>
      </c>
      <c r="E17" t="s">
        <v>306</v>
      </c>
      <c r="F17" t="s">
        <v>283</v>
      </c>
      <c r="G17" t="s">
        <v>104</v>
      </c>
      <c r="H17" s="65">
        <v>124590</v>
      </c>
      <c r="I17" s="65">
        <v>1050</v>
      </c>
      <c r="J17" s="65">
        <v>0</v>
      </c>
      <c r="K17" s="65">
        <v>1308.1949999999999</v>
      </c>
      <c r="L17" s="66">
        <v>1E-4</v>
      </c>
      <c r="M17" s="66">
        <v>2.12E-2</v>
      </c>
      <c r="N17" s="66">
        <v>2.5999999999999999E-3</v>
      </c>
    </row>
    <row r="18" spans="1:14">
      <c r="A18" t="s">
        <v>634</v>
      </c>
      <c r="B18" s="70">
        <v>604611</v>
      </c>
      <c r="C18" t="s">
        <v>102</v>
      </c>
      <c r="D18" t="s">
        <v>125</v>
      </c>
      <c r="E18" t="s">
        <v>288</v>
      </c>
      <c r="F18" t="s">
        <v>283</v>
      </c>
      <c r="G18" t="s">
        <v>104</v>
      </c>
      <c r="H18" s="65">
        <v>102170</v>
      </c>
      <c r="I18" s="65">
        <v>1731</v>
      </c>
      <c r="J18" s="65">
        <v>0</v>
      </c>
      <c r="K18" s="65">
        <v>1768.5626999999999</v>
      </c>
      <c r="L18" s="66">
        <v>1E-4</v>
      </c>
      <c r="M18" s="66">
        <v>2.86E-2</v>
      </c>
      <c r="N18" s="66">
        <v>3.5000000000000001E-3</v>
      </c>
    </row>
    <row r="19" spans="1:14">
      <c r="A19" t="s">
        <v>635</v>
      </c>
      <c r="B19" s="70">
        <v>695437</v>
      </c>
      <c r="C19" t="s">
        <v>102</v>
      </c>
      <c r="D19" t="s">
        <v>125</v>
      </c>
      <c r="E19" t="s">
        <v>378</v>
      </c>
      <c r="F19" t="s">
        <v>283</v>
      </c>
      <c r="G19" t="s">
        <v>104</v>
      </c>
      <c r="H19" s="65">
        <v>20890</v>
      </c>
      <c r="I19" s="65">
        <v>6462</v>
      </c>
      <c r="J19" s="65">
        <v>0</v>
      </c>
      <c r="K19" s="65">
        <v>1349.9118000000001</v>
      </c>
      <c r="L19" s="66">
        <v>1E-4</v>
      </c>
      <c r="M19" s="66">
        <v>2.18E-2</v>
      </c>
      <c r="N19" s="66">
        <v>2.7000000000000001E-3</v>
      </c>
    </row>
    <row r="20" spans="1:14">
      <c r="A20" t="s">
        <v>636</v>
      </c>
      <c r="B20" s="70">
        <v>662577</v>
      </c>
      <c r="C20" t="s">
        <v>102</v>
      </c>
      <c r="D20" t="s">
        <v>125</v>
      </c>
      <c r="E20" t="s">
        <v>637</v>
      </c>
      <c r="F20" t="s">
        <v>283</v>
      </c>
      <c r="G20" t="s">
        <v>104</v>
      </c>
      <c r="H20" s="65">
        <v>130030</v>
      </c>
      <c r="I20" s="65">
        <v>2058</v>
      </c>
      <c r="J20" s="65">
        <v>0</v>
      </c>
      <c r="K20" s="65">
        <v>2676.0174000000002</v>
      </c>
      <c r="L20" s="66">
        <v>1E-4</v>
      </c>
      <c r="M20" s="66">
        <v>4.3299999999999998E-2</v>
      </c>
      <c r="N20" s="66">
        <v>5.4000000000000003E-3</v>
      </c>
    </row>
    <row r="21" spans="1:14">
      <c r="A21" t="s">
        <v>638</v>
      </c>
      <c r="B21" s="70">
        <v>1155290</v>
      </c>
      <c r="C21" t="s">
        <v>102</v>
      </c>
      <c r="D21" t="s">
        <v>125</v>
      </c>
      <c r="E21" t="s">
        <v>639</v>
      </c>
      <c r="F21" t="s">
        <v>463</v>
      </c>
      <c r="G21" t="s">
        <v>104</v>
      </c>
      <c r="H21" s="65">
        <v>83210</v>
      </c>
      <c r="I21" s="65">
        <v>2644</v>
      </c>
      <c r="J21" s="65">
        <v>0</v>
      </c>
      <c r="K21" s="65">
        <v>2200.0724</v>
      </c>
      <c r="L21" s="66">
        <v>5.0000000000000001E-4</v>
      </c>
      <c r="M21" s="66">
        <v>3.56E-2</v>
      </c>
      <c r="N21" s="66">
        <v>4.4000000000000003E-3</v>
      </c>
    </row>
    <row r="22" spans="1:14">
      <c r="A22" t="s">
        <v>640</v>
      </c>
      <c r="B22" s="70">
        <v>281014</v>
      </c>
      <c r="C22" t="s">
        <v>102</v>
      </c>
      <c r="D22" t="s">
        <v>125</v>
      </c>
      <c r="E22" t="s">
        <v>457</v>
      </c>
      <c r="F22" t="s">
        <v>348</v>
      </c>
      <c r="G22" t="s">
        <v>104</v>
      </c>
      <c r="H22" s="65">
        <v>100810</v>
      </c>
      <c r="I22" s="65">
        <v>1026</v>
      </c>
      <c r="J22" s="65">
        <v>0</v>
      </c>
      <c r="K22" s="65">
        <v>1034.3106</v>
      </c>
      <c r="L22" s="66">
        <v>1E-4</v>
      </c>
      <c r="M22" s="66">
        <v>1.67E-2</v>
      </c>
      <c r="N22" s="66">
        <v>2.0999999999999999E-3</v>
      </c>
    </row>
    <row r="23" spans="1:14">
      <c r="A23" t="s">
        <v>641</v>
      </c>
      <c r="B23" s="70">
        <v>746016</v>
      </c>
      <c r="C23" t="s">
        <v>102</v>
      </c>
      <c r="D23" t="s">
        <v>125</v>
      </c>
      <c r="E23" t="s">
        <v>436</v>
      </c>
      <c r="F23" t="s">
        <v>437</v>
      </c>
      <c r="G23" t="s">
        <v>104</v>
      </c>
      <c r="H23" s="65">
        <v>8650</v>
      </c>
      <c r="I23" s="65">
        <v>9593</v>
      </c>
      <c r="J23" s="65">
        <v>0</v>
      </c>
      <c r="K23" s="65">
        <v>829.79449999999997</v>
      </c>
      <c r="L23" s="66">
        <v>1E-4</v>
      </c>
      <c r="M23" s="66">
        <v>1.34E-2</v>
      </c>
      <c r="N23" s="66">
        <v>1.6999999999999999E-3</v>
      </c>
    </row>
    <row r="24" spans="1:14">
      <c r="A24" t="s">
        <v>642</v>
      </c>
      <c r="B24" s="70">
        <v>1143429</v>
      </c>
      <c r="C24" t="s">
        <v>102</v>
      </c>
      <c r="D24" t="s">
        <v>125</v>
      </c>
      <c r="E24" t="s">
        <v>643</v>
      </c>
      <c r="F24" t="s">
        <v>644</v>
      </c>
      <c r="G24" t="s">
        <v>104</v>
      </c>
      <c r="H24" s="65">
        <v>2316</v>
      </c>
      <c r="I24" s="65">
        <v>14900</v>
      </c>
      <c r="J24" s="65">
        <v>0</v>
      </c>
      <c r="K24" s="65">
        <v>345.084</v>
      </c>
      <c r="L24" s="66">
        <v>2.0000000000000001E-4</v>
      </c>
      <c r="M24" s="66">
        <v>5.5999999999999999E-3</v>
      </c>
      <c r="N24" s="66">
        <v>6.9999999999999999E-4</v>
      </c>
    </row>
    <row r="25" spans="1:14">
      <c r="A25" t="s">
        <v>645</v>
      </c>
      <c r="B25" s="70">
        <v>777037</v>
      </c>
      <c r="C25" t="s">
        <v>102</v>
      </c>
      <c r="D25" t="s">
        <v>125</v>
      </c>
      <c r="E25" t="s">
        <v>469</v>
      </c>
      <c r="F25" t="s">
        <v>470</v>
      </c>
      <c r="G25" t="s">
        <v>104</v>
      </c>
      <c r="H25" s="65">
        <v>98770</v>
      </c>
      <c r="I25" s="65">
        <v>2259</v>
      </c>
      <c r="J25" s="65">
        <v>0</v>
      </c>
      <c r="K25" s="65">
        <v>2231.2143000000001</v>
      </c>
      <c r="L25" s="66">
        <v>4.0000000000000002E-4</v>
      </c>
      <c r="M25" s="66">
        <v>3.61E-2</v>
      </c>
      <c r="N25" s="66">
        <v>4.4999999999999997E-3</v>
      </c>
    </row>
    <row r="26" spans="1:14">
      <c r="A26" t="s">
        <v>646</v>
      </c>
      <c r="B26" s="70">
        <v>390013</v>
      </c>
      <c r="C26" t="s">
        <v>102</v>
      </c>
      <c r="D26" t="s">
        <v>125</v>
      </c>
      <c r="E26" t="s">
        <v>355</v>
      </c>
      <c r="F26" t="s">
        <v>930</v>
      </c>
      <c r="G26" t="s">
        <v>104</v>
      </c>
      <c r="H26" s="65">
        <v>31320</v>
      </c>
      <c r="I26" s="65">
        <v>3433</v>
      </c>
      <c r="J26" s="65">
        <v>0</v>
      </c>
      <c r="K26" s="65">
        <v>1075.2156</v>
      </c>
      <c r="L26" s="66">
        <v>2.0000000000000001E-4</v>
      </c>
      <c r="M26" s="66">
        <v>1.7399999999999999E-2</v>
      </c>
      <c r="N26" s="66">
        <v>2.2000000000000001E-3</v>
      </c>
    </row>
    <row r="27" spans="1:14">
      <c r="A27" t="s">
        <v>647</v>
      </c>
      <c r="B27" s="70">
        <v>226019</v>
      </c>
      <c r="C27" t="s">
        <v>102</v>
      </c>
      <c r="D27" t="s">
        <v>125</v>
      </c>
      <c r="E27" t="s">
        <v>391</v>
      </c>
      <c r="F27" t="s">
        <v>930</v>
      </c>
      <c r="G27" t="s">
        <v>104</v>
      </c>
      <c r="H27" s="65">
        <v>15000</v>
      </c>
      <c r="I27" s="65">
        <v>624</v>
      </c>
      <c r="J27" s="65">
        <v>0</v>
      </c>
      <c r="K27" s="65">
        <v>93.6</v>
      </c>
      <c r="L27" s="66">
        <v>0</v>
      </c>
      <c r="M27" s="66">
        <v>1.5E-3</v>
      </c>
      <c r="N27" s="66">
        <v>2.0000000000000001E-4</v>
      </c>
    </row>
    <row r="28" spans="1:14">
      <c r="A28" t="s">
        <v>648</v>
      </c>
      <c r="B28" s="70">
        <v>323014</v>
      </c>
      <c r="C28" t="s">
        <v>102</v>
      </c>
      <c r="D28" t="s">
        <v>125</v>
      </c>
      <c r="E28" t="s">
        <v>329</v>
      </c>
      <c r="F28" t="s">
        <v>930</v>
      </c>
      <c r="G28" t="s">
        <v>104</v>
      </c>
      <c r="H28" s="65">
        <v>5370</v>
      </c>
      <c r="I28" s="65">
        <v>12950</v>
      </c>
      <c r="J28" s="65">
        <v>0</v>
      </c>
      <c r="K28" s="65">
        <v>695.41499999999996</v>
      </c>
      <c r="L28" s="66">
        <v>1E-4</v>
      </c>
      <c r="M28" s="66">
        <v>1.12E-2</v>
      </c>
      <c r="N28" s="66">
        <v>1.4E-3</v>
      </c>
    </row>
    <row r="29" spans="1:14">
      <c r="A29" t="s">
        <v>649</v>
      </c>
      <c r="B29" s="70">
        <v>1119478</v>
      </c>
      <c r="C29" t="s">
        <v>102</v>
      </c>
      <c r="D29" t="s">
        <v>125</v>
      </c>
      <c r="E29" t="s">
        <v>315</v>
      </c>
      <c r="F29" t="s">
        <v>930</v>
      </c>
      <c r="G29" t="s">
        <v>104</v>
      </c>
      <c r="H29" s="65">
        <v>4700</v>
      </c>
      <c r="I29" s="65">
        <v>15670</v>
      </c>
      <c r="J29" s="65">
        <v>0</v>
      </c>
      <c r="K29" s="65">
        <v>736.49</v>
      </c>
      <c r="L29" s="66">
        <v>0</v>
      </c>
      <c r="M29" s="66">
        <v>1.1900000000000001E-2</v>
      </c>
      <c r="N29" s="66">
        <v>1.5E-3</v>
      </c>
    </row>
    <row r="30" spans="1:14">
      <c r="A30" t="s">
        <v>650</v>
      </c>
      <c r="B30" s="70">
        <v>1081942</v>
      </c>
      <c r="C30" t="s">
        <v>102</v>
      </c>
      <c r="D30" t="s">
        <v>125</v>
      </c>
      <c r="E30" t="s">
        <v>410</v>
      </c>
      <c r="F30" t="s">
        <v>931</v>
      </c>
      <c r="G30" t="s">
        <v>104</v>
      </c>
      <c r="H30" s="65">
        <v>50950</v>
      </c>
      <c r="I30" s="65">
        <v>1230</v>
      </c>
      <c r="J30" s="65">
        <v>0</v>
      </c>
      <c r="K30" s="65">
        <v>626.68499999999995</v>
      </c>
      <c r="L30" s="66">
        <v>1E-4</v>
      </c>
      <c r="M30" s="66">
        <v>1.01E-2</v>
      </c>
      <c r="N30" s="66">
        <v>1.2999999999999999E-3</v>
      </c>
    </row>
    <row r="31" spans="1:14">
      <c r="A31" t="s">
        <v>651</v>
      </c>
      <c r="B31" s="70">
        <v>629014</v>
      </c>
      <c r="C31" t="s">
        <v>102</v>
      </c>
      <c r="D31" t="s">
        <v>125</v>
      </c>
      <c r="E31" t="s">
        <v>652</v>
      </c>
      <c r="F31" t="s">
        <v>653</v>
      </c>
      <c r="G31" t="s">
        <v>104</v>
      </c>
      <c r="H31" s="65">
        <v>50550</v>
      </c>
      <c r="I31" s="65">
        <v>4166</v>
      </c>
      <c r="J31" s="65">
        <v>0</v>
      </c>
      <c r="K31" s="65">
        <v>2105.913</v>
      </c>
      <c r="L31" s="66">
        <v>0</v>
      </c>
      <c r="M31" s="66">
        <v>3.4000000000000002E-2</v>
      </c>
      <c r="N31" s="66">
        <v>4.1999999999999997E-3</v>
      </c>
    </row>
    <row r="32" spans="1:14">
      <c r="A32" t="s">
        <v>654</v>
      </c>
      <c r="B32" s="70">
        <v>1134402</v>
      </c>
      <c r="C32" t="s">
        <v>102</v>
      </c>
      <c r="D32" t="s">
        <v>125</v>
      </c>
      <c r="E32" t="s">
        <v>655</v>
      </c>
      <c r="F32" t="s">
        <v>127</v>
      </c>
      <c r="G32" t="s">
        <v>104</v>
      </c>
      <c r="H32" s="65">
        <v>2020</v>
      </c>
      <c r="I32" s="65">
        <v>22090</v>
      </c>
      <c r="J32" s="65">
        <v>0</v>
      </c>
      <c r="K32" s="65">
        <v>446.21800000000002</v>
      </c>
      <c r="L32" s="66">
        <v>0</v>
      </c>
      <c r="M32" s="66">
        <v>7.1999999999999998E-3</v>
      </c>
      <c r="N32" s="66">
        <v>8.9999999999999998E-4</v>
      </c>
    </row>
    <row r="33" spans="1:14">
      <c r="A33" t="s">
        <v>656</v>
      </c>
      <c r="B33" s="70">
        <v>273011</v>
      </c>
      <c r="C33" t="s">
        <v>102</v>
      </c>
      <c r="D33" t="s">
        <v>125</v>
      </c>
      <c r="E33" t="s">
        <v>657</v>
      </c>
      <c r="F33" t="s">
        <v>131</v>
      </c>
      <c r="G33" t="s">
        <v>104</v>
      </c>
      <c r="H33" s="65">
        <v>1970</v>
      </c>
      <c r="I33" s="65">
        <v>64490</v>
      </c>
      <c r="J33" s="65">
        <v>0</v>
      </c>
      <c r="K33" s="65">
        <v>1270.453</v>
      </c>
      <c r="L33" s="66">
        <v>0</v>
      </c>
      <c r="M33" s="66">
        <v>2.0500000000000001E-2</v>
      </c>
      <c r="N33" s="66">
        <v>2.5000000000000001E-3</v>
      </c>
    </row>
    <row r="34" spans="1:14">
      <c r="A34" t="s">
        <v>658</v>
      </c>
      <c r="B34" s="70">
        <v>230011</v>
      </c>
      <c r="C34" t="s">
        <v>102</v>
      </c>
      <c r="D34" t="s">
        <v>125</v>
      </c>
      <c r="E34" t="s">
        <v>358</v>
      </c>
      <c r="F34" t="s">
        <v>134</v>
      </c>
      <c r="G34" t="s">
        <v>104</v>
      </c>
      <c r="H34" s="65">
        <v>172500</v>
      </c>
      <c r="I34" s="65">
        <v>314</v>
      </c>
      <c r="J34" s="65">
        <v>0</v>
      </c>
      <c r="K34" s="65">
        <v>541.65</v>
      </c>
      <c r="L34" s="66">
        <v>1E-4</v>
      </c>
      <c r="M34" s="66">
        <v>8.8000000000000005E-3</v>
      </c>
      <c r="N34" s="66">
        <v>1.1000000000000001E-3</v>
      </c>
    </row>
    <row r="35" spans="1:14">
      <c r="A35" s="67" t="s">
        <v>659</v>
      </c>
      <c r="D35" s="14"/>
      <c r="E35" s="14"/>
      <c r="F35" s="14"/>
      <c r="H35" s="69">
        <v>794037.26</v>
      </c>
      <c r="J35" s="69">
        <v>0</v>
      </c>
      <c r="K35" s="69">
        <v>12719.179571119999</v>
      </c>
      <c r="M35" s="68">
        <v>0.2056</v>
      </c>
      <c r="N35" s="68">
        <v>2.5499999999999998E-2</v>
      </c>
    </row>
    <row r="36" spans="1:14">
      <c r="A36" t="s">
        <v>660</v>
      </c>
      <c r="B36" s="70">
        <v>1087022</v>
      </c>
      <c r="C36" t="s">
        <v>102</v>
      </c>
      <c r="D36" t="s">
        <v>125</v>
      </c>
      <c r="E36" t="s">
        <v>661</v>
      </c>
      <c r="F36" t="s">
        <v>103</v>
      </c>
      <c r="G36" t="s">
        <v>104</v>
      </c>
      <c r="H36" s="65">
        <v>8580</v>
      </c>
      <c r="I36" s="65">
        <v>12690</v>
      </c>
      <c r="J36" s="65">
        <v>0</v>
      </c>
      <c r="K36" s="65">
        <v>1088.8019999999999</v>
      </c>
      <c r="L36" s="66">
        <v>5.9999999999999995E-4</v>
      </c>
      <c r="M36" s="66">
        <v>1.7600000000000001E-2</v>
      </c>
      <c r="N36" s="66">
        <v>2.2000000000000001E-3</v>
      </c>
    </row>
    <row r="37" spans="1:14">
      <c r="A37" t="s">
        <v>662</v>
      </c>
      <c r="B37" s="70">
        <v>1820083</v>
      </c>
      <c r="C37" t="s">
        <v>102</v>
      </c>
      <c r="D37" t="s">
        <v>125</v>
      </c>
      <c r="E37" t="s">
        <v>663</v>
      </c>
      <c r="F37" t="s">
        <v>125</v>
      </c>
      <c r="G37" t="s">
        <v>104</v>
      </c>
      <c r="H37" s="65">
        <v>100400</v>
      </c>
      <c r="I37" s="65">
        <v>392.4</v>
      </c>
      <c r="J37" s="65">
        <v>0</v>
      </c>
      <c r="K37" s="65">
        <v>393.96960000000001</v>
      </c>
      <c r="L37" s="66">
        <v>6.9999999999999999E-4</v>
      </c>
      <c r="M37" s="66">
        <v>6.4000000000000003E-3</v>
      </c>
      <c r="N37" s="66">
        <v>8.0000000000000004E-4</v>
      </c>
    </row>
    <row r="38" spans="1:14">
      <c r="A38" t="s">
        <v>664</v>
      </c>
      <c r="B38" s="70">
        <v>1091354</v>
      </c>
      <c r="C38" t="s">
        <v>102</v>
      </c>
      <c r="D38" t="s">
        <v>125</v>
      </c>
      <c r="E38" t="s">
        <v>665</v>
      </c>
      <c r="F38" t="s">
        <v>125</v>
      </c>
      <c r="G38" t="s">
        <v>104</v>
      </c>
      <c r="H38" s="65">
        <v>8570</v>
      </c>
      <c r="I38" s="65">
        <v>8080</v>
      </c>
      <c r="J38" s="65">
        <v>0</v>
      </c>
      <c r="K38" s="65">
        <v>692.45600000000002</v>
      </c>
      <c r="L38" s="66">
        <v>2.9999999999999997E-4</v>
      </c>
      <c r="M38" s="66">
        <v>1.12E-2</v>
      </c>
      <c r="N38" s="66">
        <v>1.4E-3</v>
      </c>
    </row>
    <row r="39" spans="1:14">
      <c r="A39" t="s">
        <v>666</v>
      </c>
      <c r="B39" s="70">
        <v>1081686</v>
      </c>
      <c r="C39" t="s">
        <v>102</v>
      </c>
      <c r="D39" t="s">
        <v>125</v>
      </c>
      <c r="E39" t="s">
        <v>431</v>
      </c>
      <c r="F39" t="s">
        <v>125</v>
      </c>
      <c r="G39" t="s">
        <v>104</v>
      </c>
      <c r="H39" s="65">
        <v>42142</v>
      </c>
      <c r="I39" s="65">
        <v>3149</v>
      </c>
      <c r="J39" s="65">
        <v>0</v>
      </c>
      <c r="K39" s="65">
        <v>1327.0515800000001</v>
      </c>
      <c r="L39" s="66">
        <v>5.9999999999999995E-4</v>
      </c>
      <c r="M39" s="66">
        <v>2.1499999999999998E-2</v>
      </c>
      <c r="N39" s="66">
        <v>2.7000000000000001E-3</v>
      </c>
    </row>
    <row r="40" spans="1:14">
      <c r="A40" t="s">
        <v>667</v>
      </c>
      <c r="B40" s="70">
        <v>1129501</v>
      </c>
      <c r="C40" t="s">
        <v>102</v>
      </c>
      <c r="D40" t="s">
        <v>125</v>
      </c>
      <c r="E40" t="s">
        <v>668</v>
      </c>
      <c r="F40" t="s">
        <v>367</v>
      </c>
      <c r="G40" t="s">
        <v>104</v>
      </c>
      <c r="H40" s="65">
        <v>2100</v>
      </c>
      <c r="I40" s="65">
        <v>8049</v>
      </c>
      <c r="J40" s="65">
        <v>0</v>
      </c>
      <c r="K40" s="65">
        <v>169.029</v>
      </c>
      <c r="L40" s="66">
        <v>1E-4</v>
      </c>
      <c r="M40" s="66">
        <v>2.7000000000000001E-3</v>
      </c>
      <c r="N40" s="66">
        <v>2.9999999999999997E-4</v>
      </c>
    </row>
    <row r="41" spans="1:14">
      <c r="A41" t="s">
        <v>669</v>
      </c>
      <c r="B41" s="70">
        <v>431015</v>
      </c>
      <c r="C41" t="s">
        <v>102</v>
      </c>
      <c r="D41" t="s">
        <v>125</v>
      </c>
      <c r="E41" t="s">
        <v>670</v>
      </c>
      <c r="F41" t="s">
        <v>406</v>
      </c>
      <c r="G41" t="s">
        <v>125</v>
      </c>
      <c r="H41" s="65">
        <v>5935</v>
      </c>
      <c r="I41" s="65">
        <v>15640</v>
      </c>
      <c r="J41" s="65">
        <v>0</v>
      </c>
      <c r="K41" s="65">
        <v>928.23400000000004</v>
      </c>
      <c r="L41" s="66">
        <v>5.9999999999999995E-4</v>
      </c>
      <c r="M41" s="66">
        <v>1.4999999999999999E-2</v>
      </c>
      <c r="N41" s="66">
        <v>1.9E-3</v>
      </c>
    </row>
    <row r="42" spans="1:14">
      <c r="A42" t="s">
        <v>671</v>
      </c>
      <c r="B42" s="70">
        <v>1141969</v>
      </c>
      <c r="C42" t="s">
        <v>102</v>
      </c>
      <c r="D42" t="s">
        <v>125</v>
      </c>
      <c r="E42" t="s">
        <v>672</v>
      </c>
      <c r="F42" t="s">
        <v>463</v>
      </c>
      <c r="G42" t="s">
        <v>104</v>
      </c>
      <c r="H42" s="65">
        <v>19790</v>
      </c>
      <c r="I42" s="65">
        <v>797.8</v>
      </c>
      <c r="J42" s="65">
        <v>0</v>
      </c>
      <c r="K42" s="65">
        <v>157.88462000000001</v>
      </c>
      <c r="L42" s="66">
        <v>2.9999999999999997E-4</v>
      </c>
      <c r="M42" s="66">
        <v>2.5999999999999999E-3</v>
      </c>
      <c r="N42" s="66">
        <v>2.9999999999999997E-4</v>
      </c>
    </row>
    <row r="43" spans="1:14">
      <c r="A43" t="s">
        <v>673</v>
      </c>
      <c r="B43" s="70">
        <v>1095264</v>
      </c>
      <c r="C43" t="s">
        <v>102</v>
      </c>
      <c r="D43" t="s">
        <v>125</v>
      </c>
      <c r="E43" t="s">
        <v>674</v>
      </c>
      <c r="F43" t="s">
        <v>482</v>
      </c>
      <c r="G43" t="s">
        <v>104</v>
      </c>
      <c r="H43" s="65">
        <v>7582</v>
      </c>
      <c r="I43" s="65">
        <v>4281</v>
      </c>
      <c r="J43" s="65">
        <v>0</v>
      </c>
      <c r="K43" s="65">
        <v>324.58542</v>
      </c>
      <c r="L43" s="66">
        <v>2.0000000000000001E-4</v>
      </c>
      <c r="M43" s="66">
        <v>5.1999999999999998E-3</v>
      </c>
      <c r="N43" s="66">
        <v>5.9999999999999995E-4</v>
      </c>
    </row>
    <row r="44" spans="1:14">
      <c r="A44" t="s">
        <v>675</v>
      </c>
      <c r="B44" s="70">
        <v>1123777</v>
      </c>
      <c r="C44" t="s">
        <v>102</v>
      </c>
      <c r="D44" t="s">
        <v>125</v>
      </c>
      <c r="E44" t="s">
        <v>676</v>
      </c>
      <c r="F44" t="s">
        <v>470</v>
      </c>
      <c r="G44" t="s">
        <v>104</v>
      </c>
      <c r="H44" s="65">
        <v>6790</v>
      </c>
      <c r="I44" s="65">
        <v>7056</v>
      </c>
      <c r="J44" s="65">
        <v>0</v>
      </c>
      <c r="K44" s="65">
        <v>479.10239999999999</v>
      </c>
      <c r="L44" s="66">
        <v>5.0000000000000001E-4</v>
      </c>
      <c r="M44" s="66">
        <v>7.7000000000000002E-3</v>
      </c>
      <c r="N44" s="66">
        <v>1E-3</v>
      </c>
    </row>
    <row r="45" spans="1:14">
      <c r="A45" t="s">
        <v>677</v>
      </c>
      <c r="B45" s="70">
        <v>1105097</v>
      </c>
      <c r="C45" t="s">
        <v>102</v>
      </c>
      <c r="D45" t="s">
        <v>125</v>
      </c>
      <c r="E45" t="s">
        <v>678</v>
      </c>
      <c r="F45" t="s">
        <v>470</v>
      </c>
      <c r="G45" t="s">
        <v>104</v>
      </c>
      <c r="H45" s="65">
        <v>11975</v>
      </c>
      <c r="I45" s="65">
        <v>5313</v>
      </c>
      <c r="J45" s="65">
        <v>0</v>
      </c>
      <c r="K45" s="65">
        <v>636.23175000000003</v>
      </c>
      <c r="L45" s="66">
        <v>5.9999999999999995E-4</v>
      </c>
      <c r="M45" s="66">
        <v>1.03E-2</v>
      </c>
      <c r="N45" s="66">
        <v>1.2999999999999999E-3</v>
      </c>
    </row>
    <row r="46" spans="1:14">
      <c r="A46" t="s">
        <v>679</v>
      </c>
      <c r="B46" s="70">
        <v>1157833</v>
      </c>
      <c r="C46" t="s">
        <v>102</v>
      </c>
      <c r="D46" t="s">
        <v>125</v>
      </c>
      <c r="E46" t="s">
        <v>680</v>
      </c>
      <c r="F46" t="s">
        <v>470</v>
      </c>
      <c r="G46" t="s">
        <v>104</v>
      </c>
      <c r="H46" s="65">
        <v>68247</v>
      </c>
      <c r="I46" s="65">
        <v>1060</v>
      </c>
      <c r="J46" s="65">
        <v>0</v>
      </c>
      <c r="K46" s="65">
        <v>723.41819999999996</v>
      </c>
      <c r="L46" s="66">
        <v>4.0000000000000002E-4</v>
      </c>
      <c r="M46" s="66">
        <v>1.17E-2</v>
      </c>
      <c r="N46" s="66">
        <v>1.4E-3</v>
      </c>
    </row>
    <row r="47" spans="1:14">
      <c r="A47" t="s">
        <v>681</v>
      </c>
      <c r="B47" s="70">
        <v>258012</v>
      </c>
      <c r="C47" t="s">
        <v>102</v>
      </c>
      <c r="D47" t="s">
        <v>125</v>
      </c>
      <c r="E47" t="s">
        <v>523</v>
      </c>
      <c r="F47" t="s">
        <v>470</v>
      </c>
      <c r="G47" t="s">
        <v>104</v>
      </c>
      <c r="H47" s="65">
        <v>1950</v>
      </c>
      <c r="I47" s="65">
        <v>16990</v>
      </c>
      <c r="J47" s="65">
        <v>0</v>
      </c>
      <c r="K47" s="65">
        <v>331.30500000000001</v>
      </c>
      <c r="L47" s="66">
        <v>2.0000000000000001E-4</v>
      </c>
      <c r="M47" s="66">
        <v>5.4000000000000003E-3</v>
      </c>
      <c r="N47" s="66">
        <v>6.9999999999999999E-4</v>
      </c>
    </row>
    <row r="48" spans="1:14">
      <c r="A48" t="s">
        <v>682</v>
      </c>
      <c r="B48" s="70">
        <v>1132356</v>
      </c>
      <c r="C48" t="s">
        <v>102</v>
      </c>
      <c r="D48" t="s">
        <v>125</v>
      </c>
      <c r="E48" t="s">
        <v>683</v>
      </c>
      <c r="F48" t="s">
        <v>521</v>
      </c>
      <c r="G48" t="s">
        <v>104</v>
      </c>
      <c r="H48" s="65">
        <v>62552</v>
      </c>
      <c r="I48" s="65">
        <v>1135</v>
      </c>
      <c r="J48" s="65">
        <v>0</v>
      </c>
      <c r="K48" s="65">
        <v>709.96519999999998</v>
      </c>
      <c r="L48" s="66">
        <v>5.9999999999999995E-4</v>
      </c>
      <c r="M48" s="66">
        <v>1.15E-2</v>
      </c>
      <c r="N48" s="66">
        <v>1.4E-3</v>
      </c>
    </row>
    <row r="49" spans="1:14">
      <c r="A49" t="s">
        <v>684</v>
      </c>
      <c r="B49" s="70">
        <v>1097260</v>
      </c>
      <c r="C49" t="s">
        <v>102</v>
      </c>
      <c r="D49" t="s">
        <v>125</v>
      </c>
      <c r="E49" t="s">
        <v>362</v>
      </c>
      <c r="F49" t="s">
        <v>930</v>
      </c>
      <c r="G49" t="s">
        <v>104</v>
      </c>
      <c r="H49" s="65">
        <v>2410</v>
      </c>
      <c r="I49" s="65">
        <v>23900</v>
      </c>
      <c r="J49" s="65">
        <v>0</v>
      </c>
      <c r="K49" s="65">
        <v>575.99</v>
      </c>
      <c r="L49" s="66">
        <v>2.0000000000000001E-4</v>
      </c>
      <c r="M49" s="66">
        <v>9.2999999999999992E-3</v>
      </c>
      <c r="N49" s="66">
        <v>1.1999999999999999E-3</v>
      </c>
    </row>
    <row r="50" spans="1:14">
      <c r="A50" t="s">
        <v>685</v>
      </c>
      <c r="B50" s="70">
        <v>759019</v>
      </c>
      <c r="C50" t="s">
        <v>102</v>
      </c>
      <c r="D50" t="s">
        <v>125</v>
      </c>
      <c r="E50" t="s">
        <v>325</v>
      </c>
      <c r="F50" t="s">
        <v>930</v>
      </c>
      <c r="G50" t="s">
        <v>104</v>
      </c>
      <c r="H50" s="65">
        <v>567</v>
      </c>
      <c r="I50" s="65">
        <v>179690</v>
      </c>
      <c r="J50" s="65">
        <v>0</v>
      </c>
      <c r="K50" s="65">
        <v>1018.8423</v>
      </c>
      <c r="L50" s="66">
        <v>2.9999999999999997E-4</v>
      </c>
      <c r="M50" s="66">
        <v>1.6500000000000001E-2</v>
      </c>
      <c r="N50" s="66">
        <v>2E-3</v>
      </c>
    </row>
    <row r="51" spans="1:14">
      <c r="A51" t="s">
        <v>686</v>
      </c>
      <c r="B51" s="70">
        <v>434019</v>
      </c>
      <c r="C51" t="s">
        <v>102</v>
      </c>
      <c r="D51" t="s">
        <v>125</v>
      </c>
      <c r="E51" t="s">
        <v>687</v>
      </c>
      <c r="F51" t="s">
        <v>931</v>
      </c>
      <c r="G51" t="s">
        <v>104</v>
      </c>
      <c r="H51" s="65">
        <v>126383</v>
      </c>
      <c r="I51" s="65">
        <v>382.3</v>
      </c>
      <c r="J51" s="65">
        <v>0</v>
      </c>
      <c r="K51" s="65">
        <v>483.16220900000002</v>
      </c>
      <c r="L51" s="66">
        <v>5.0000000000000001E-4</v>
      </c>
      <c r="M51" s="66">
        <v>7.7999999999999996E-3</v>
      </c>
      <c r="N51" s="66">
        <v>1E-3</v>
      </c>
    </row>
    <row r="52" spans="1:14">
      <c r="A52" t="s">
        <v>688</v>
      </c>
      <c r="B52" s="70">
        <v>1109644</v>
      </c>
      <c r="C52" t="s">
        <v>102</v>
      </c>
      <c r="D52" t="s">
        <v>125</v>
      </c>
      <c r="E52" t="s">
        <v>383</v>
      </c>
      <c r="F52" t="s">
        <v>930</v>
      </c>
      <c r="G52" t="s">
        <v>104</v>
      </c>
      <c r="H52" s="65">
        <v>103760</v>
      </c>
      <c r="I52" s="65">
        <v>566</v>
      </c>
      <c r="J52" s="65">
        <v>0</v>
      </c>
      <c r="K52" s="65">
        <v>587.28160000000003</v>
      </c>
      <c r="L52" s="66">
        <v>5.0000000000000001E-4</v>
      </c>
      <c r="M52" s="66">
        <v>9.4999999999999998E-3</v>
      </c>
      <c r="N52" s="66">
        <v>1.1999999999999999E-3</v>
      </c>
    </row>
    <row r="53" spans="1:14">
      <c r="A53" t="s">
        <v>689</v>
      </c>
      <c r="B53" s="70">
        <v>1098920</v>
      </c>
      <c r="C53" t="s">
        <v>102</v>
      </c>
      <c r="D53" t="s">
        <v>125</v>
      </c>
      <c r="E53" t="s">
        <v>337</v>
      </c>
      <c r="F53" t="s">
        <v>930</v>
      </c>
      <c r="G53" t="s">
        <v>104</v>
      </c>
      <c r="H53" s="65">
        <v>39000</v>
      </c>
      <c r="I53" s="65">
        <v>1264</v>
      </c>
      <c r="J53" s="65">
        <v>0</v>
      </c>
      <c r="K53" s="65">
        <v>492.96</v>
      </c>
      <c r="L53" s="66">
        <v>2.0000000000000001E-4</v>
      </c>
      <c r="M53" s="66">
        <v>8.0000000000000002E-3</v>
      </c>
      <c r="N53" s="66">
        <v>1E-3</v>
      </c>
    </row>
    <row r="54" spans="1:14">
      <c r="A54" t="s">
        <v>690</v>
      </c>
      <c r="B54" s="70">
        <v>314013</v>
      </c>
      <c r="C54" t="s">
        <v>102</v>
      </c>
      <c r="D54" t="s">
        <v>125</v>
      </c>
      <c r="E54" t="s">
        <v>691</v>
      </c>
      <c r="F54" t="s">
        <v>129</v>
      </c>
      <c r="G54" t="s">
        <v>104</v>
      </c>
      <c r="H54" s="65">
        <v>700</v>
      </c>
      <c r="I54" s="65">
        <v>32310</v>
      </c>
      <c r="J54" s="65">
        <v>0</v>
      </c>
      <c r="K54" s="65">
        <v>226.17</v>
      </c>
      <c r="L54" s="66">
        <v>1E-4</v>
      </c>
      <c r="M54" s="66">
        <v>3.7000000000000002E-3</v>
      </c>
      <c r="N54" s="66">
        <v>5.0000000000000001E-4</v>
      </c>
    </row>
    <row r="55" spans="1:14">
      <c r="A55" t="s">
        <v>692</v>
      </c>
      <c r="B55" s="70">
        <v>1157403</v>
      </c>
      <c r="C55" t="s">
        <v>102</v>
      </c>
      <c r="D55" t="s">
        <v>125</v>
      </c>
      <c r="E55" t="s">
        <v>693</v>
      </c>
      <c r="F55" t="s">
        <v>130</v>
      </c>
      <c r="G55" t="s">
        <v>104</v>
      </c>
      <c r="H55" s="65">
        <v>174604.26</v>
      </c>
      <c r="I55" s="65">
        <v>786.2</v>
      </c>
      <c r="J55" s="65">
        <v>0</v>
      </c>
      <c r="K55" s="65">
        <v>1372.73869212</v>
      </c>
      <c r="L55" s="66">
        <v>8.9999999999999998E-4</v>
      </c>
      <c r="M55" s="66">
        <v>2.2200000000000001E-2</v>
      </c>
      <c r="N55" s="66">
        <v>2.7000000000000001E-3</v>
      </c>
    </row>
    <row r="56" spans="1:14">
      <c r="A56" s="67" t="s">
        <v>694</v>
      </c>
      <c r="D56" s="14"/>
      <c r="E56" s="14"/>
      <c r="F56" s="14"/>
      <c r="H56" s="69">
        <v>5061951.5</v>
      </c>
      <c r="J56" s="69">
        <v>4.4304300000000003</v>
      </c>
      <c r="K56" s="69">
        <v>15293.633959355191</v>
      </c>
      <c r="M56" s="68">
        <v>0.24729999999999999</v>
      </c>
      <c r="N56" s="68">
        <v>3.0599999999999999E-2</v>
      </c>
    </row>
    <row r="57" spans="1:14">
      <c r="A57" t="s">
        <v>695</v>
      </c>
      <c r="B57" s="70">
        <v>266015</v>
      </c>
      <c r="C57" t="s">
        <v>102</v>
      </c>
      <c r="D57" t="s">
        <v>125</v>
      </c>
      <c r="E57" t="s">
        <v>696</v>
      </c>
      <c r="F57" t="s">
        <v>697</v>
      </c>
      <c r="G57" t="s">
        <v>104</v>
      </c>
      <c r="H57" s="65">
        <v>28000</v>
      </c>
      <c r="I57" s="65">
        <v>960</v>
      </c>
      <c r="J57" s="65">
        <v>0</v>
      </c>
      <c r="K57" s="65">
        <v>268.8</v>
      </c>
      <c r="L57" s="66">
        <v>6.9999999999999999E-4</v>
      </c>
      <c r="M57" s="66">
        <v>4.3E-3</v>
      </c>
      <c r="N57" s="66">
        <v>5.0000000000000001E-4</v>
      </c>
    </row>
    <row r="58" spans="1:14">
      <c r="A58" t="s">
        <v>698</v>
      </c>
      <c r="B58" s="70">
        <v>1156926</v>
      </c>
      <c r="C58" t="s">
        <v>102</v>
      </c>
      <c r="D58" t="s">
        <v>125</v>
      </c>
      <c r="E58" t="s">
        <v>556</v>
      </c>
      <c r="F58" t="s">
        <v>452</v>
      </c>
      <c r="G58" t="s">
        <v>104</v>
      </c>
      <c r="H58" s="65">
        <v>513714</v>
      </c>
      <c r="I58" s="65">
        <v>75</v>
      </c>
      <c r="J58" s="65">
        <v>0</v>
      </c>
      <c r="K58" s="65">
        <v>385.28550000000001</v>
      </c>
      <c r="L58" s="66">
        <v>5.0000000000000001E-4</v>
      </c>
      <c r="M58" s="66">
        <v>6.1999999999999998E-3</v>
      </c>
      <c r="N58" s="66">
        <v>8.0000000000000004E-4</v>
      </c>
    </row>
    <row r="59" spans="1:14">
      <c r="A59" t="s">
        <v>699</v>
      </c>
      <c r="B59" s="70">
        <v>1166917</v>
      </c>
      <c r="C59" t="s">
        <v>102</v>
      </c>
      <c r="D59" t="s">
        <v>125</v>
      </c>
      <c r="E59" t="s">
        <v>700</v>
      </c>
      <c r="F59" t="s">
        <v>452</v>
      </c>
      <c r="G59" t="s">
        <v>104</v>
      </c>
      <c r="H59" s="65">
        <v>16000</v>
      </c>
      <c r="I59" s="65">
        <v>7627</v>
      </c>
      <c r="J59" s="65">
        <v>0</v>
      </c>
      <c r="K59" s="65">
        <v>1220.32</v>
      </c>
      <c r="L59" s="66">
        <v>1.1999999999999999E-3</v>
      </c>
      <c r="M59" s="66">
        <v>1.9699999999999999E-2</v>
      </c>
      <c r="N59" s="66">
        <v>2.3999999999999998E-3</v>
      </c>
    </row>
    <row r="60" spans="1:14" s="75" customFormat="1">
      <c r="A60" s="71" t="s">
        <v>701</v>
      </c>
      <c r="B60" s="72">
        <v>10807200</v>
      </c>
      <c r="C60" s="71" t="s">
        <v>102</v>
      </c>
      <c r="D60" s="71" t="s">
        <v>125</v>
      </c>
      <c r="E60" s="71" t="s">
        <v>702</v>
      </c>
      <c r="F60" s="71" t="s">
        <v>703</v>
      </c>
      <c r="G60" s="71" t="s">
        <v>104</v>
      </c>
      <c r="H60" s="73">
        <v>370000</v>
      </c>
      <c r="I60" s="73">
        <v>442.88378378378377</v>
      </c>
      <c r="J60" s="73">
        <v>0</v>
      </c>
      <c r="K60" s="73">
        <v>1638.67</v>
      </c>
      <c r="L60" s="74">
        <v>6.1999999999999998E-3</v>
      </c>
      <c r="M60" s="74">
        <v>2.6499999999999999E-2</v>
      </c>
      <c r="N60" s="74">
        <v>3.3E-3</v>
      </c>
    </row>
    <row r="61" spans="1:14">
      <c r="A61" t="s">
        <v>704</v>
      </c>
      <c r="B61" s="70">
        <v>813014</v>
      </c>
      <c r="C61" t="s">
        <v>102</v>
      </c>
      <c r="D61" t="s">
        <v>125</v>
      </c>
      <c r="E61" t="s">
        <v>705</v>
      </c>
      <c r="F61" t="s">
        <v>348</v>
      </c>
      <c r="G61" t="s">
        <v>104</v>
      </c>
      <c r="H61" s="65">
        <v>150</v>
      </c>
      <c r="I61" s="65">
        <v>22670</v>
      </c>
      <c r="J61" s="65">
        <v>0</v>
      </c>
      <c r="K61" s="65">
        <v>34.005000000000003</v>
      </c>
      <c r="L61" s="66">
        <v>0</v>
      </c>
      <c r="M61" s="66">
        <v>5.0000000000000001E-4</v>
      </c>
      <c r="N61" s="66">
        <v>1E-4</v>
      </c>
    </row>
    <row r="62" spans="1:14">
      <c r="A62" t="s">
        <v>706</v>
      </c>
      <c r="B62" s="70">
        <v>644013</v>
      </c>
      <c r="C62" t="s">
        <v>102</v>
      </c>
      <c r="D62" t="s">
        <v>125</v>
      </c>
      <c r="E62" t="s">
        <v>707</v>
      </c>
      <c r="F62" t="s">
        <v>348</v>
      </c>
      <c r="G62" t="s">
        <v>104</v>
      </c>
      <c r="H62" s="65">
        <v>1500</v>
      </c>
      <c r="I62" s="65">
        <v>2224</v>
      </c>
      <c r="J62" s="65">
        <v>0</v>
      </c>
      <c r="K62" s="65">
        <v>33.36</v>
      </c>
      <c r="L62" s="66">
        <v>1E-4</v>
      </c>
      <c r="M62" s="66">
        <v>5.0000000000000001E-4</v>
      </c>
      <c r="N62" s="66">
        <v>1E-4</v>
      </c>
    </row>
    <row r="63" spans="1:14">
      <c r="A63" t="s">
        <v>708</v>
      </c>
      <c r="B63" s="70">
        <v>168013</v>
      </c>
      <c r="C63" t="s">
        <v>102</v>
      </c>
      <c r="D63" t="s">
        <v>125</v>
      </c>
      <c r="E63" t="s">
        <v>709</v>
      </c>
      <c r="F63" t="s">
        <v>437</v>
      </c>
      <c r="G63" t="s">
        <v>104</v>
      </c>
      <c r="H63" s="65">
        <v>7035</v>
      </c>
      <c r="I63" s="65">
        <v>12620</v>
      </c>
      <c r="J63" s="65">
        <v>0</v>
      </c>
      <c r="K63" s="65">
        <v>887.81700000000001</v>
      </c>
      <c r="L63" s="66">
        <v>1.9E-3</v>
      </c>
      <c r="M63" s="66">
        <v>1.44E-2</v>
      </c>
      <c r="N63" s="66">
        <v>1.8E-3</v>
      </c>
    </row>
    <row r="64" spans="1:14">
      <c r="A64" t="s">
        <v>710</v>
      </c>
      <c r="B64" s="70">
        <v>1102458</v>
      </c>
      <c r="C64" t="s">
        <v>102</v>
      </c>
      <c r="D64" t="s">
        <v>125</v>
      </c>
      <c r="E64" t="s">
        <v>711</v>
      </c>
      <c r="F64" t="s">
        <v>712</v>
      </c>
      <c r="G64" t="s">
        <v>104</v>
      </c>
      <c r="H64" s="65">
        <v>130390</v>
      </c>
      <c r="I64" s="65">
        <v>222.7</v>
      </c>
      <c r="J64" s="65">
        <v>0</v>
      </c>
      <c r="K64" s="65">
        <v>290.37853000000001</v>
      </c>
      <c r="L64" s="66">
        <v>2.9999999999999997E-4</v>
      </c>
      <c r="M64" s="66">
        <v>4.7000000000000002E-3</v>
      </c>
      <c r="N64" s="66">
        <v>5.9999999999999995E-4</v>
      </c>
    </row>
    <row r="65" spans="1:14" s="75" customFormat="1">
      <c r="A65" s="71" t="s">
        <v>713</v>
      </c>
      <c r="B65" s="72">
        <v>1147487</v>
      </c>
      <c r="C65" s="71" t="s">
        <v>102</v>
      </c>
      <c r="D65" s="71" t="s">
        <v>125</v>
      </c>
      <c r="E65" s="71" t="s">
        <v>714</v>
      </c>
      <c r="F65" s="71" t="s">
        <v>470</v>
      </c>
      <c r="G65" s="71" t="s">
        <v>104</v>
      </c>
      <c r="H65" s="73">
        <v>715</v>
      </c>
      <c r="I65" s="73">
        <v>33320</v>
      </c>
      <c r="J65" s="73">
        <v>0</v>
      </c>
      <c r="K65" s="73">
        <v>238.2349999999999</v>
      </c>
      <c r="L65" s="74">
        <v>5.7765869744435313E-4</v>
      </c>
      <c r="M65" s="74">
        <v>3.8559562696801135E-3</v>
      </c>
      <c r="N65" s="74">
        <v>4.8350548836114277E-4</v>
      </c>
    </row>
    <row r="66" spans="1:14" s="75" customFormat="1">
      <c r="A66" s="71" t="s">
        <v>715</v>
      </c>
      <c r="B66" s="72">
        <v>11474870</v>
      </c>
      <c r="C66" s="71" t="s">
        <v>102</v>
      </c>
      <c r="D66" s="71" t="s">
        <v>125</v>
      </c>
      <c r="E66" s="71" t="s">
        <v>714</v>
      </c>
      <c r="F66" s="71" t="s">
        <v>470</v>
      </c>
      <c r="G66" s="71" t="s">
        <v>104</v>
      </c>
      <c r="H66" s="73">
        <v>5350</v>
      </c>
      <c r="I66" s="73">
        <v>32386.224299065419</v>
      </c>
      <c r="J66" s="73">
        <v>0</v>
      </c>
      <c r="K66" s="73">
        <v>1732.663</v>
      </c>
      <c r="L66" s="74">
        <v>4.3223413025556467E-3</v>
      </c>
      <c r="M66" s="74">
        <v>2.8044043730319886E-2</v>
      </c>
      <c r="N66" s="74">
        <v>3.5164945116388574E-3</v>
      </c>
    </row>
    <row r="67" spans="1:14">
      <c r="A67" t="s">
        <v>716</v>
      </c>
      <c r="B67" s="70">
        <v>384016</v>
      </c>
      <c r="C67" t="s">
        <v>102</v>
      </c>
      <c r="D67" t="s">
        <v>125</v>
      </c>
      <c r="E67" t="s">
        <v>717</v>
      </c>
      <c r="F67" t="s">
        <v>521</v>
      </c>
      <c r="G67" t="s">
        <v>104</v>
      </c>
      <c r="H67" s="65">
        <v>16261</v>
      </c>
      <c r="I67" s="65">
        <v>910.6</v>
      </c>
      <c r="J67" s="65">
        <v>0</v>
      </c>
      <c r="K67" s="65">
        <v>148.072666</v>
      </c>
      <c r="L67" s="66">
        <v>5.0000000000000001E-4</v>
      </c>
      <c r="M67" s="66">
        <v>2.3999999999999998E-3</v>
      </c>
      <c r="N67" s="66">
        <v>2.9999999999999997E-4</v>
      </c>
    </row>
    <row r="68" spans="1:14">
      <c r="A68" t="s">
        <v>718</v>
      </c>
      <c r="B68" s="70">
        <v>823013</v>
      </c>
      <c r="C68" t="s">
        <v>102</v>
      </c>
      <c r="D68" t="s">
        <v>125</v>
      </c>
      <c r="E68" t="s">
        <v>543</v>
      </c>
      <c r="F68" t="s">
        <v>931</v>
      </c>
      <c r="G68" t="s">
        <v>104</v>
      </c>
      <c r="H68" s="65">
        <v>89354</v>
      </c>
      <c r="I68" s="65">
        <v>878.6</v>
      </c>
      <c r="J68" s="65">
        <v>0</v>
      </c>
      <c r="K68" s="65">
        <v>785.06424400000003</v>
      </c>
      <c r="L68" s="66">
        <v>1.6999999999999999E-3</v>
      </c>
      <c r="M68" s="66">
        <v>1.2699999999999999E-2</v>
      </c>
      <c r="N68" s="66">
        <v>1.6000000000000001E-3</v>
      </c>
    </row>
    <row r="69" spans="1:14">
      <c r="A69" t="s">
        <v>719</v>
      </c>
      <c r="B69" s="70">
        <v>1143619</v>
      </c>
      <c r="C69" t="s">
        <v>102</v>
      </c>
      <c r="D69" t="s">
        <v>125</v>
      </c>
      <c r="E69" t="s">
        <v>412</v>
      </c>
      <c r="F69" t="s">
        <v>930</v>
      </c>
      <c r="G69" t="s">
        <v>104</v>
      </c>
      <c r="H69" s="65">
        <v>218550</v>
      </c>
      <c r="I69" s="65">
        <v>279.5</v>
      </c>
      <c r="J69" s="65">
        <v>0</v>
      </c>
      <c r="K69" s="65">
        <v>610.84725000000003</v>
      </c>
      <c r="L69" s="66">
        <v>1.6999999999999999E-3</v>
      </c>
      <c r="M69" s="66">
        <v>9.9000000000000008E-3</v>
      </c>
      <c r="N69" s="66">
        <v>1.1999999999999999E-3</v>
      </c>
    </row>
    <row r="70" spans="1:14">
      <c r="A70" t="s">
        <v>720</v>
      </c>
      <c r="B70" s="70">
        <v>1080837</v>
      </c>
      <c r="C70" t="s">
        <v>102</v>
      </c>
      <c r="D70" t="s">
        <v>125</v>
      </c>
      <c r="E70" t="s">
        <v>721</v>
      </c>
      <c r="F70" t="s">
        <v>722</v>
      </c>
      <c r="G70" t="s">
        <v>104</v>
      </c>
      <c r="H70" s="65">
        <v>26864</v>
      </c>
      <c r="I70" s="65">
        <v>504.9</v>
      </c>
      <c r="J70" s="65">
        <v>0.87282000000000004</v>
      </c>
      <c r="K70" s="65">
        <v>136.50915599999999</v>
      </c>
      <c r="L70" s="66">
        <v>4.0000000000000002E-4</v>
      </c>
      <c r="M70" s="66">
        <v>2.2000000000000001E-3</v>
      </c>
      <c r="N70" s="66">
        <v>2.9999999999999997E-4</v>
      </c>
    </row>
    <row r="71" spans="1:14">
      <c r="A71" t="s">
        <v>723</v>
      </c>
      <c r="B71" s="70">
        <v>1104363</v>
      </c>
      <c r="C71" t="s">
        <v>102</v>
      </c>
      <c r="D71" t="s">
        <v>125</v>
      </c>
      <c r="E71" t="s">
        <v>724</v>
      </c>
      <c r="F71" t="s">
        <v>653</v>
      </c>
      <c r="G71" t="s">
        <v>104</v>
      </c>
      <c r="H71" s="65">
        <v>300000</v>
      </c>
      <c r="I71" s="65">
        <v>271.8</v>
      </c>
      <c r="J71" s="65">
        <v>0</v>
      </c>
      <c r="K71" s="65">
        <v>815.4</v>
      </c>
      <c r="L71" s="66">
        <v>2.7000000000000001E-3</v>
      </c>
      <c r="M71" s="66">
        <v>1.32E-2</v>
      </c>
      <c r="N71" s="66">
        <v>1.6000000000000001E-3</v>
      </c>
    </row>
    <row r="72" spans="1:14" s="75" customFormat="1">
      <c r="A72" s="71" t="s">
        <v>725</v>
      </c>
      <c r="B72" s="72">
        <v>2490110</v>
      </c>
      <c r="C72" s="71" t="s">
        <v>102</v>
      </c>
      <c r="D72" s="71" t="s">
        <v>125</v>
      </c>
      <c r="E72" s="71" t="s">
        <v>726</v>
      </c>
      <c r="F72" s="71" t="s">
        <v>653</v>
      </c>
      <c r="G72" s="71" t="s">
        <v>104</v>
      </c>
      <c r="H72" s="73">
        <v>2500000</v>
      </c>
      <c r="I72" s="73">
        <v>67.400000000000006</v>
      </c>
      <c r="J72" s="73">
        <v>0</v>
      </c>
      <c r="K72" s="73">
        <v>1685</v>
      </c>
      <c r="L72" s="74">
        <v>7.4000000000000003E-3</v>
      </c>
      <c r="M72" s="74">
        <v>2.7199999999999998E-2</v>
      </c>
      <c r="N72" s="74">
        <v>3.3999999999999998E-3</v>
      </c>
    </row>
    <row r="73" spans="1:14">
      <c r="A73" t="s">
        <v>727</v>
      </c>
      <c r="B73" s="70">
        <v>1166693</v>
      </c>
      <c r="C73" t="s">
        <v>102</v>
      </c>
      <c r="D73" t="s">
        <v>125</v>
      </c>
      <c r="E73" t="s">
        <v>728</v>
      </c>
      <c r="F73" t="s">
        <v>729</v>
      </c>
      <c r="G73" t="s">
        <v>104</v>
      </c>
      <c r="H73" s="65">
        <v>17500</v>
      </c>
      <c r="I73" s="65">
        <v>1476</v>
      </c>
      <c r="J73" s="65">
        <v>0</v>
      </c>
      <c r="K73" s="65">
        <v>258.3</v>
      </c>
      <c r="L73" s="66">
        <v>2.5000000000000001E-3</v>
      </c>
      <c r="M73" s="66">
        <v>4.1999999999999997E-3</v>
      </c>
      <c r="N73" s="66">
        <v>5.0000000000000001E-4</v>
      </c>
    </row>
    <row r="74" spans="1:14">
      <c r="A74" t="s">
        <v>730</v>
      </c>
      <c r="B74" s="70">
        <v>1166768</v>
      </c>
      <c r="C74" t="s">
        <v>102</v>
      </c>
      <c r="D74" t="s">
        <v>125</v>
      </c>
      <c r="E74" t="s">
        <v>731</v>
      </c>
      <c r="F74" t="s">
        <v>127</v>
      </c>
      <c r="G74" t="s">
        <v>104</v>
      </c>
      <c r="H74" s="65">
        <v>125000</v>
      </c>
      <c r="I74" s="65">
        <v>625.4</v>
      </c>
      <c r="J74" s="65">
        <v>0</v>
      </c>
      <c r="K74" s="65">
        <v>781.75</v>
      </c>
      <c r="L74" s="66">
        <v>1E-3</v>
      </c>
      <c r="M74" s="66">
        <v>1.26E-2</v>
      </c>
      <c r="N74" s="66">
        <v>1.6000000000000001E-3</v>
      </c>
    </row>
    <row r="75" spans="1:14">
      <c r="A75" t="s">
        <v>732</v>
      </c>
      <c r="B75" s="70">
        <v>1166974</v>
      </c>
      <c r="C75" t="s">
        <v>102</v>
      </c>
      <c r="D75" t="s">
        <v>125</v>
      </c>
      <c r="E75" t="s">
        <v>733</v>
      </c>
      <c r="F75" t="s">
        <v>127</v>
      </c>
      <c r="G75" t="s">
        <v>104</v>
      </c>
      <c r="H75" s="65">
        <v>221000</v>
      </c>
      <c r="I75" s="65">
        <v>284.3</v>
      </c>
      <c r="J75" s="65">
        <v>0</v>
      </c>
      <c r="K75" s="65">
        <v>628.303</v>
      </c>
      <c r="L75" s="66">
        <v>1.6999999999999999E-3</v>
      </c>
      <c r="M75" s="66">
        <v>1.0200000000000001E-2</v>
      </c>
      <c r="N75" s="66">
        <v>1.2999999999999999E-3</v>
      </c>
    </row>
    <row r="76" spans="1:14">
      <c r="A76" t="s">
        <v>734</v>
      </c>
      <c r="B76" s="70">
        <v>1166966</v>
      </c>
      <c r="C76" t="s">
        <v>102</v>
      </c>
      <c r="D76" t="s">
        <v>125</v>
      </c>
      <c r="E76" t="s">
        <v>735</v>
      </c>
      <c r="F76" t="s">
        <v>127</v>
      </c>
      <c r="G76" t="s">
        <v>104</v>
      </c>
      <c r="H76" s="65">
        <v>12367.5</v>
      </c>
      <c r="I76" s="65">
        <v>0</v>
      </c>
      <c r="J76" s="65">
        <v>0</v>
      </c>
      <c r="K76" s="65">
        <v>0</v>
      </c>
      <c r="L76" s="66">
        <v>0</v>
      </c>
      <c r="M76" s="66">
        <v>0</v>
      </c>
      <c r="N76" s="66">
        <v>0</v>
      </c>
    </row>
    <row r="77" spans="1:14">
      <c r="A77" t="s">
        <v>736</v>
      </c>
      <c r="B77" s="70">
        <v>1102235</v>
      </c>
      <c r="C77" t="s">
        <v>102</v>
      </c>
      <c r="D77" t="s">
        <v>125</v>
      </c>
      <c r="E77" t="s">
        <v>735</v>
      </c>
      <c r="F77" t="s">
        <v>127</v>
      </c>
      <c r="G77" t="s">
        <v>104</v>
      </c>
      <c r="H77" s="65">
        <v>49470</v>
      </c>
      <c r="I77" s="65">
        <v>1546</v>
      </c>
      <c r="J77" s="65">
        <v>0</v>
      </c>
      <c r="K77" s="65">
        <v>764.80619999999999</v>
      </c>
      <c r="L77" s="66">
        <v>5.1999999999999998E-3</v>
      </c>
      <c r="M77" s="66">
        <v>1.24E-2</v>
      </c>
      <c r="N77" s="66">
        <v>1.5E-3</v>
      </c>
    </row>
    <row r="78" spans="1:14" s="75" customFormat="1">
      <c r="A78" s="71" t="s">
        <v>737</v>
      </c>
      <c r="B78" s="72">
        <v>10840030</v>
      </c>
      <c r="C78" s="71" t="s">
        <v>102</v>
      </c>
      <c r="D78" s="71" t="s">
        <v>125</v>
      </c>
      <c r="E78" s="71" t="s">
        <v>738</v>
      </c>
      <c r="F78" s="71" t="s">
        <v>494</v>
      </c>
      <c r="G78" s="71" t="s">
        <v>104</v>
      </c>
      <c r="H78" s="73">
        <v>119286</v>
      </c>
      <c r="I78" s="73">
        <v>154.25452274365807</v>
      </c>
      <c r="J78" s="73">
        <v>0</v>
      </c>
      <c r="K78" s="73">
        <v>184.00404999999998</v>
      </c>
      <c r="L78" s="74">
        <v>1.41E-2</v>
      </c>
      <c r="M78" s="74">
        <v>2.9000000000000002E-3</v>
      </c>
      <c r="N78" s="74">
        <v>4.0000000000000002E-4</v>
      </c>
    </row>
    <row r="79" spans="1:14">
      <c r="A79" t="s">
        <v>739</v>
      </c>
      <c r="B79" s="70">
        <v>382010</v>
      </c>
      <c r="C79" t="s">
        <v>102</v>
      </c>
      <c r="D79" t="s">
        <v>125</v>
      </c>
      <c r="E79" t="s">
        <v>740</v>
      </c>
      <c r="F79" t="s">
        <v>494</v>
      </c>
      <c r="G79" t="s">
        <v>104</v>
      </c>
      <c r="H79" s="65">
        <v>16547</v>
      </c>
      <c r="I79" s="65">
        <v>1301</v>
      </c>
      <c r="J79" s="65">
        <v>3.5576099999999999</v>
      </c>
      <c r="K79" s="65">
        <v>218.83408</v>
      </c>
      <c r="L79" s="66">
        <v>2.9999999999999997E-4</v>
      </c>
      <c r="M79" s="66">
        <v>3.5000000000000001E-3</v>
      </c>
      <c r="N79" s="66">
        <v>4.0000000000000002E-4</v>
      </c>
    </row>
    <row r="80" spans="1:14">
      <c r="A80" t="s">
        <v>741</v>
      </c>
      <c r="B80" s="70">
        <v>477018</v>
      </c>
      <c r="C80" t="s">
        <v>102</v>
      </c>
      <c r="D80" t="s">
        <v>125</v>
      </c>
      <c r="E80" t="s">
        <v>742</v>
      </c>
      <c r="F80" t="s">
        <v>494</v>
      </c>
      <c r="G80" t="s">
        <v>104</v>
      </c>
      <c r="H80" s="65">
        <v>21500</v>
      </c>
      <c r="I80" s="65">
        <v>1808</v>
      </c>
      <c r="J80" s="65">
        <v>0</v>
      </c>
      <c r="K80" s="65">
        <v>388.72</v>
      </c>
      <c r="L80" s="66">
        <v>1.9E-3</v>
      </c>
      <c r="M80" s="66">
        <v>6.3E-3</v>
      </c>
      <c r="N80" s="66">
        <v>8.0000000000000004E-4</v>
      </c>
    </row>
    <row r="81" spans="1:14">
      <c r="A81" t="s">
        <v>743</v>
      </c>
      <c r="B81" s="70">
        <v>422014</v>
      </c>
      <c r="C81" t="s">
        <v>102</v>
      </c>
      <c r="D81" t="s">
        <v>125</v>
      </c>
      <c r="E81" t="s">
        <v>744</v>
      </c>
      <c r="F81" t="s">
        <v>130</v>
      </c>
      <c r="G81" t="s">
        <v>104</v>
      </c>
      <c r="H81" s="65">
        <v>9296</v>
      </c>
      <c r="I81" s="65">
        <v>4694</v>
      </c>
      <c r="J81" s="65">
        <v>0</v>
      </c>
      <c r="K81" s="65">
        <v>436.35424</v>
      </c>
      <c r="L81" s="66">
        <v>6.9999999999999999E-4</v>
      </c>
      <c r="M81" s="66">
        <v>7.1000000000000004E-3</v>
      </c>
      <c r="N81" s="66">
        <v>8.9999999999999998E-4</v>
      </c>
    </row>
    <row r="82" spans="1:14">
      <c r="A82" t="s">
        <v>745</v>
      </c>
      <c r="B82" s="70">
        <v>1082007</v>
      </c>
      <c r="C82" t="s">
        <v>102</v>
      </c>
      <c r="D82" t="s">
        <v>125</v>
      </c>
      <c r="E82" t="s">
        <v>548</v>
      </c>
      <c r="F82" t="s">
        <v>130</v>
      </c>
      <c r="G82" t="s">
        <v>104</v>
      </c>
      <c r="H82" s="65">
        <v>63060</v>
      </c>
      <c r="I82" s="65">
        <v>620.79999999999995</v>
      </c>
      <c r="J82" s="65">
        <v>0</v>
      </c>
      <c r="K82" s="65">
        <v>391.47647999999998</v>
      </c>
      <c r="L82" s="66">
        <v>1.9E-3</v>
      </c>
      <c r="M82" s="66">
        <v>6.3E-3</v>
      </c>
      <c r="N82" s="66">
        <v>8.0000000000000004E-4</v>
      </c>
    </row>
    <row r="83" spans="1:14">
      <c r="A83" t="s">
        <v>746</v>
      </c>
      <c r="B83" s="70">
        <v>1083377</v>
      </c>
      <c r="C83" t="s">
        <v>102</v>
      </c>
      <c r="D83" t="s">
        <v>125</v>
      </c>
      <c r="E83" t="s">
        <v>747</v>
      </c>
      <c r="F83" t="s">
        <v>131</v>
      </c>
      <c r="G83" t="s">
        <v>104</v>
      </c>
      <c r="H83" s="65">
        <v>89642</v>
      </c>
      <c r="I83" s="65">
        <v>292.89999999999998</v>
      </c>
      <c r="J83" s="65">
        <v>0</v>
      </c>
      <c r="K83" s="65">
        <v>262.561418</v>
      </c>
      <c r="L83" s="66">
        <v>4.1999999999999997E-3</v>
      </c>
      <c r="M83" s="66">
        <v>4.1999999999999997E-3</v>
      </c>
      <c r="N83" s="66">
        <v>5.0000000000000001E-4</v>
      </c>
    </row>
    <row r="84" spans="1:14">
      <c r="A84" t="s">
        <v>748</v>
      </c>
      <c r="B84" s="70">
        <v>1080597</v>
      </c>
      <c r="C84" t="s">
        <v>102</v>
      </c>
      <c r="D84" t="s">
        <v>125</v>
      </c>
      <c r="E84" t="s">
        <v>749</v>
      </c>
      <c r="F84" t="s">
        <v>134</v>
      </c>
      <c r="G84" t="s">
        <v>104</v>
      </c>
      <c r="H84" s="65">
        <v>93400</v>
      </c>
      <c r="I84" s="65">
        <v>72.919914346895084</v>
      </c>
      <c r="J84" s="65">
        <v>0</v>
      </c>
      <c r="K84" s="65">
        <v>68.107200000000006</v>
      </c>
      <c r="L84" s="66">
        <v>1.8E-3</v>
      </c>
      <c r="M84" s="66">
        <v>1.1000000000000001E-3</v>
      </c>
      <c r="N84" s="66">
        <v>1E-4</v>
      </c>
    </row>
    <row r="85" spans="1:14">
      <c r="A85" s="67" t="s">
        <v>750</v>
      </c>
      <c r="D85" s="14"/>
      <c r="E85" s="14"/>
      <c r="F85" s="14"/>
      <c r="H85" s="69">
        <v>0</v>
      </c>
      <c r="J85" s="69">
        <v>0</v>
      </c>
      <c r="K85" s="69">
        <v>0</v>
      </c>
      <c r="M85" s="68">
        <v>0</v>
      </c>
      <c r="N85" s="68">
        <v>0</v>
      </c>
    </row>
    <row r="86" spans="1:14">
      <c r="A86" t="s">
        <v>202</v>
      </c>
      <c r="B86" s="70">
        <v>0</v>
      </c>
      <c r="D86" s="14"/>
      <c r="E86" s="14"/>
      <c r="F86" t="s">
        <v>202</v>
      </c>
      <c r="G86" t="s">
        <v>202</v>
      </c>
      <c r="H86" s="65">
        <v>0</v>
      </c>
      <c r="I86" s="65">
        <v>0</v>
      </c>
      <c r="K86" s="65">
        <v>0</v>
      </c>
      <c r="L86" s="66">
        <v>0</v>
      </c>
      <c r="M86" s="66">
        <v>0</v>
      </c>
      <c r="N86" s="66">
        <v>0</v>
      </c>
    </row>
    <row r="87" spans="1:14">
      <c r="A87" s="67" t="s">
        <v>220</v>
      </c>
      <c r="D87" s="14"/>
      <c r="E87" s="14"/>
      <c r="F87" s="14"/>
      <c r="H87" s="69">
        <v>386710</v>
      </c>
      <c r="J87" s="69">
        <v>3.8036300000000001</v>
      </c>
      <c r="K87" s="69">
        <v>8608.2879061999993</v>
      </c>
      <c r="M87" s="68">
        <v>0.13919999999999999</v>
      </c>
      <c r="N87" s="68">
        <v>1.72E-2</v>
      </c>
    </row>
    <row r="88" spans="1:14">
      <c r="A88" s="67" t="s">
        <v>279</v>
      </c>
      <c r="D88" s="14"/>
      <c r="E88" s="14"/>
      <c r="F88" s="14"/>
      <c r="H88" s="69">
        <v>173750</v>
      </c>
      <c r="J88" s="69">
        <v>0</v>
      </c>
      <c r="K88" s="69">
        <v>4337.1933105999997</v>
      </c>
      <c r="M88" s="68">
        <v>7.0099999999999996E-2</v>
      </c>
      <c r="N88" s="68">
        <v>8.6999999999999994E-3</v>
      </c>
    </row>
    <row r="89" spans="1:14">
      <c r="A89" t="s">
        <v>751</v>
      </c>
      <c r="B89" t="s">
        <v>752</v>
      </c>
      <c r="C89" t="s">
        <v>753</v>
      </c>
      <c r="D89" t="s">
        <v>569</v>
      </c>
      <c r="E89" t="s">
        <v>754</v>
      </c>
      <c r="F89" t="s">
        <v>755</v>
      </c>
      <c r="G89" t="s">
        <v>108</v>
      </c>
      <c r="H89" s="65">
        <v>5090</v>
      </c>
      <c r="I89" s="65">
        <v>1559</v>
      </c>
      <c r="J89" s="65">
        <v>0</v>
      </c>
      <c r="K89" s="65">
        <v>275.03784460000003</v>
      </c>
      <c r="L89" s="66">
        <v>0</v>
      </c>
      <c r="M89" s="66">
        <v>4.4000000000000003E-3</v>
      </c>
      <c r="N89" s="66">
        <v>5.9999999999999995E-4</v>
      </c>
    </row>
    <row r="90" spans="1:14">
      <c r="A90" t="s">
        <v>756</v>
      </c>
      <c r="B90" t="s">
        <v>757</v>
      </c>
      <c r="C90" t="s">
        <v>753</v>
      </c>
      <c r="D90" t="s">
        <v>569</v>
      </c>
      <c r="E90" t="s">
        <v>711</v>
      </c>
      <c r="F90" t="s">
        <v>758</v>
      </c>
      <c r="G90" t="s">
        <v>108</v>
      </c>
      <c r="H90" s="65">
        <v>2660</v>
      </c>
      <c r="I90" s="65">
        <v>1860</v>
      </c>
      <c r="J90" s="65">
        <v>0</v>
      </c>
      <c r="K90" s="65">
        <v>171.48381599999999</v>
      </c>
      <c r="L90" s="66">
        <v>0</v>
      </c>
      <c r="M90" s="66">
        <v>2.8E-3</v>
      </c>
      <c r="N90" s="66">
        <v>2.9999999999999997E-4</v>
      </c>
    </row>
    <row r="91" spans="1:14">
      <c r="A91" t="s">
        <v>759</v>
      </c>
      <c r="B91" t="s">
        <v>760</v>
      </c>
      <c r="C91" t="s">
        <v>612</v>
      </c>
      <c r="D91" t="s">
        <v>569</v>
      </c>
      <c r="E91" t="s">
        <v>761</v>
      </c>
      <c r="F91" t="s">
        <v>762</v>
      </c>
      <c r="G91" t="s">
        <v>108</v>
      </c>
      <c r="H91" s="65">
        <v>6500</v>
      </c>
      <c r="I91" s="65">
        <v>5338</v>
      </c>
      <c r="J91" s="65">
        <v>0</v>
      </c>
      <c r="K91" s="65">
        <v>1202.5980199999999</v>
      </c>
      <c r="L91" s="66">
        <v>0</v>
      </c>
      <c r="M91" s="66">
        <v>1.9400000000000001E-2</v>
      </c>
      <c r="N91" s="66">
        <v>2.3999999999999998E-3</v>
      </c>
    </row>
    <row r="92" spans="1:14">
      <c r="A92" t="s">
        <v>763</v>
      </c>
      <c r="B92" t="s">
        <v>764</v>
      </c>
      <c r="C92" t="s">
        <v>753</v>
      </c>
      <c r="D92" t="s">
        <v>569</v>
      </c>
      <c r="E92" t="s">
        <v>765</v>
      </c>
      <c r="F92" t="s">
        <v>762</v>
      </c>
      <c r="G92" t="s">
        <v>108</v>
      </c>
      <c r="H92" s="65">
        <v>28000</v>
      </c>
      <c r="I92" s="65">
        <v>654</v>
      </c>
      <c r="J92" s="65">
        <v>0</v>
      </c>
      <c r="K92" s="65">
        <v>634.69392000000005</v>
      </c>
      <c r="L92" s="66">
        <v>0</v>
      </c>
      <c r="M92" s="66">
        <v>1.03E-2</v>
      </c>
      <c r="N92" s="66">
        <v>1.2999999999999999E-3</v>
      </c>
    </row>
    <row r="93" spans="1:14">
      <c r="A93" t="s">
        <v>767</v>
      </c>
      <c r="B93" t="s">
        <v>766</v>
      </c>
      <c r="C93" t="s">
        <v>612</v>
      </c>
      <c r="D93" t="s">
        <v>569</v>
      </c>
      <c r="E93" t="s">
        <v>768</v>
      </c>
      <c r="F93" t="s">
        <v>609</v>
      </c>
      <c r="G93" t="s">
        <v>108</v>
      </c>
      <c r="H93" s="65">
        <v>1500</v>
      </c>
      <c r="I93" s="65">
        <v>6649</v>
      </c>
      <c r="J93" s="65">
        <v>0</v>
      </c>
      <c r="K93" s="65">
        <v>345.68151</v>
      </c>
      <c r="L93" s="66">
        <v>0</v>
      </c>
      <c r="M93" s="66">
        <v>5.5999999999999999E-3</v>
      </c>
      <c r="N93" s="66">
        <v>6.9999999999999999E-4</v>
      </c>
    </row>
    <row r="94" spans="1:14">
      <c r="A94" t="s">
        <v>769</v>
      </c>
      <c r="B94" t="s">
        <v>770</v>
      </c>
      <c r="C94" t="s">
        <v>612</v>
      </c>
      <c r="D94" t="s">
        <v>569</v>
      </c>
      <c r="E94" t="s">
        <v>771</v>
      </c>
      <c r="F94" t="s">
        <v>609</v>
      </c>
      <c r="G94" t="s">
        <v>108</v>
      </c>
      <c r="H94" s="65">
        <v>130000</v>
      </c>
      <c r="I94" s="65">
        <v>379</v>
      </c>
      <c r="J94" s="65">
        <v>0</v>
      </c>
      <c r="K94" s="65">
        <v>1707.6982</v>
      </c>
      <c r="L94" s="66">
        <v>0</v>
      </c>
      <c r="M94" s="66">
        <v>2.76E-2</v>
      </c>
      <c r="N94" s="66">
        <v>3.3999999999999998E-3</v>
      </c>
    </row>
    <row r="95" spans="1:14">
      <c r="A95" s="67" t="s">
        <v>280</v>
      </c>
      <c r="D95" s="14"/>
      <c r="E95" s="14"/>
      <c r="F95" s="14"/>
      <c r="H95" s="69">
        <v>212960</v>
      </c>
      <c r="J95" s="69">
        <v>3.8036300000000001</v>
      </c>
      <c r="K95" s="69">
        <v>4271.0945955999996</v>
      </c>
      <c r="M95" s="68">
        <v>6.9099999999999995E-2</v>
      </c>
      <c r="N95" s="68">
        <v>8.6E-3</v>
      </c>
    </row>
    <row r="96" spans="1:14">
      <c r="A96" t="s">
        <v>772</v>
      </c>
      <c r="B96" t="s">
        <v>773</v>
      </c>
      <c r="C96" t="s">
        <v>125</v>
      </c>
      <c r="D96" t="s">
        <v>569</v>
      </c>
      <c r="E96" t="s">
        <v>774</v>
      </c>
      <c r="F96" t="s">
        <v>580</v>
      </c>
      <c r="G96" t="s">
        <v>112</v>
      </c>
      <c r="H96" s="65">
        <v>12060</v>
      </c>
      <c r="I96" s="65">
        <v>3600</v>
      </c>
      <c r="J96" s="65">
        <v>0</v>
      </c>
      <c r="K96" s="65">
        <v>1685.7564480000001</v>
      </c>
      <c r="L96" s="66">
        <v>0</v>
      </c>
      <c r="M96" s="66">
        <v>2.7300000000000001E-2</v>
      </c>
      <c r="N96" s="66">
        <v>3.3999999999999998E-3</v>
      </c>
    </row>
    <row r="97" spans="1:14">
      <c r="A97" t="s">
        <v>775</v>
      </c>
      <c r="B97" t="s">
        <v>776</v>
      </c>
      <c r="C97" t="s">
        <v>777</v>
      </c>
      <c r="D97" t="s">
        <v>569</v>
      </c>
      <c r="E97" t="s">
        <v>778</v>
      </c>
      <c r="F97" t="s">
        <v>779</v>
      </c>
      <c r="G97" t="s">
        <v>112</v>
      </c>
      <c r="H97" s="65">
        <v>53000</v>
      </c>
      <c r="I97" s="65">
        <v>508.4</v>
      </c>
      <c r="J97" s="65">
        <v>0</v>
      </c>
      <c r="K97" s="65">
        <v>1046.2282256000001</v>
      </c>
      <c r="L97" s="66">
        <v>0</v>
      </c>
      <c r="M97" s="66">
        <v>1.6899999999999998E-2</v>
      </c>
      <c r="N97" s="66">
        <v>2.0999999999999999E-3</v>
      </c>
    </row>
    <row r="98" spans="1:14">
      <c r="A98" t="s">
        <v>780</v>
      </c>
      <c r="B98" t="s">
        <v>781</v>
      </c>
      <c r="C98" t="s">
        <v>612</v>
      </c>
      <c r="D98" t="s">
        <v>569</v>
      </c>
      <c r="E98" t="s">
        <v>782</v>
      </c>
      <c r="F98" t="s">
        <v>779</v>
      </c>
      <c r="G98" t="s">
        <v>108</v>
      </c>
      <c r="H98" s="65">
        <v>1500</v>
      </c>
      <c r="I98" s="65">
        <v>9038</v>
      </c>
      <c r="J98" s="65">
        <v>3.8036300000000001</v>
      </c>
      <c r="K98" s="65">
        <v>473.68925000000002</v>
      </c>
      <c r="L98" s="66">
        <v>0</v>
      </c>
      <c r="M98" s="66">
        <v>7.7000000000000002E-3</v>
      </c>
      <c r="N98" s="66">
        <v>8.9999999999999998E-4</v>
      </c>
    </row>
    <row r="99" spans="1:14">
      <c r="A99" t="s">
        <v>783</v>
      </c>
      <c r="B99" t="s">
        <v>784</v>
      </c>
      <c r="C99" t="s">
        <v>125</v>
      </c>
      <c r="D99" t="s">
        <v>569</v>
      </c>
      <c r="E99" t="s">
        <v>785</v>
      </c>
      <c r="F99" t="s">
        <v>779</v>
      </c>
      <c r="G99" t="s">
        <v>108</v>
      </c>
      <c r="H99" s="65">
        <v>145000</v>
      </c>
      <c r="I99" s="65">
        <v>78</v>
      </c>
      <c r="J99" s="65">
        <v>0</v>
      </c>
      <c r="K99" s="65">
        <v>392.00459999999998</v>
      </c>
      <c r="L99" s="66">
        <v>0</v>
      </c>
      <c r="M99" s="66">
        <v>6.3E-3</v>
      </c>
      <c r="N99" s="66">
        <v>8.0000000000000004E-4</v>
      </c>
    </row>
    <row r="100" spans="1:14">
      <c r="A100" t="s">
        <v>786</v>
      </c>
      <c r="B100" t="s">
        <v>787</v>
      </c>
      <c r="C100" t="s">
        <v>612</v>
      </c>
      <c r="D100" t="s">
        <v>569</v>
      </c>
      <c r="E100" t="s">
        <v>788</v>
      </c>
      <c r="F100" t="s">
        <v>571</v>
      </c>
      <c r="G100" t="s">
        <v>108</v>
      </c>
      <c r="H100" s="65">
        <v>1400</v>
      </c>
      <c r="I100" s="65">
        <v>13878</v>
      </c>
      <c r="J100" s="65">
        <v>0</v>
      </c>
      <c r="K100" s="65">
        <v>673.41607199999999</v>
      </c>
      <c r="L100" s="66">
        <v>0</v>
      </c>
      <c r="M100" s="66">
        <v>1.09E-2</v>
      </c>
      <c r="N100" s="66">
        <v>1.2999999999999999E-3</v>
      </c>
    </row>
    <row r="101" spans="1:14">
      <c r="A101" s="93" t="s">
        <v>222</v>
      </c>
      <c r="D101" s="14"/>
      <c r="E101" s="14"/>
      <c r="F101" s="14"/>
    </row>
    <row r="102" spans="1:14">
      <c r="A102" s="93" t="s">
        <v>273</v>
      </c>
      <c r="D102" s="14"/>
      <c r="E102" s="14"/>
      <c r="F102" s="14"/>
    </row>
    <row r="103" spans="1:14">
      <c r="A103" s="93" t="s">
        <v>274</v>
      </c>
      <c r="D103" s="14"/>
      <c r="E103" s="14"/>
      <c r="F103" s="14"/>
    </row>
    <row r="104" spans="1:14">
      <c r="A104" s="93" t="s">
        <v>275</v>
      </c>
      <c r="D104" s="14"/>
      <c r="E104" s="14"/>
      <c r="F104" s="14"/>
    </row>
    <row r="105" spans="1:14">
      <c r="A105" s="93" t="s">
        <v>276</v>
      </c>
      <c r="D105" s="14"/>
      <c r="E105" s="14"/>
      <c r="F105" s="14"/>
    </row>
    <row r="106" spans="1:14" hidden="1">
      <c r="D106" s="14"/>
      <c r="E106" s="14"/>
      <c r="F106" s="14"/>
    </row>
    <row r="107" spans="1:14" hidden="1">
      <c r="D107" s="14"/>
      <c r="E107" s="14"/>
      <c r="F107" s="14"/>
    </row>
    <row r="108" spans="1:14" hidden="1">
      <c r="D108" s="14"/>
      <c r="E108" s="14"/>
      <c r="F108" s="14"/>
    </row>
    <row r="109" spans="1:14" hidden="1">
      <c r="D109" s="14"/>
      <c r="E109" s="14"/>
      <c r="F109" s="14"/>
    </row>
    <row r="110" spans="1:14" hidden="1">
      <c r="D110" s="14"/>
      <c r="E110" s="14"/>
      <c r="F110" s="14"/>
    </row>
    <row r="111" spans="1:14" hidden="1">
      <c r="D111" s="14"/>
      <c r="E111" s="14"/>
      <c r="F111" s="14"/>
    </row>
    <row r="112" spans="1:14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A246" s="14"/>
      <c r="D246" s="14"/>
      <c r="E246" s="14"/>
      <c r="F246" s="14"/>
    </row>
    <row r="247" spans="1:6" hidden="1">
      <c r="A247" s="14"/>
      <c r="D247" s="14"/>
      <c r="E247" s="14"/>
      <c r="F247" s="14"/>
    </row>
    <row r="248" spans="1:6" hidden="1">
      <c r="A248" s="16"/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D250" s="14"/>
      <c r="E250" s="14"/>
      <c r="F250" s="14"/>
    </row>
    <row r="251" spans="1:6" hidden="1"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A267" s="14"/>
      <c r="D267" s="14"/>
      <c r="E267" s="14"/>
      <c r="F267" s="14"/>
    </row>
    <row r="268" spans="1:6" hidden="1">
      <c r="A268" s="14"/>
      <c r="D268" s="14"/>
      <c r="E268" s="14"/>
      <c r="F268" s="14"/>
    </row>
    <row r="269" spans="1:6" hidden="1">
      <c r="A269" s="16"/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D271" s="14"/>
      <c r="E271" s="14"/>
      <c r="F271" s="14"/>
    </row>
    <row r="272" spans="1:6" hidden="1"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1:6" hidden="1">
      <c r="D321" s="14"/>
      <c r="E321" s="14"/>
      <c r="F321" s="14"/>
    </row>
    <row r="322" spans="1:6" hidden="1">
      <c r="D322" s="14"/>
      <c r="E322" s="14"/>
      <c r="F322" s="14"/>
    </row>
    <row r="323" spans="1:6" hidden="1">
      <c r="D323" s="14"/>
      <c r="E323" s="14"/>
      <c r="F323" s="14"/>
    </row>
    <row r="324" spans="1:6" hidden="1">
      <c r="D324" s="14"/>
      <c r="E324" s="14"/>
      <c r="F324" s="14"/>
    </row>
    <row r="325" spans="1:6" hidden="1">
      <c r="D325" s="14"/>
      <c r="E325" s="14"/>
      <c r="F325" s="14"/>
    </row>
    <row r="326" spans="1:6" hidden="1">
      <c r="D326" s="14"/>
      <c r="E326" s="14"/>
      <c r="F326" s="14"/>
    </row>
    <row r="327" spans="1:6" hidden="1">
      <c r="D327" s="14"/>
      <c r="E327" s="14"/>
      <c r="F327" s="14"/>
    </row>
    <row r="328" spans="1:6" hidden="1">
      <c r="D328" s="14"/>
      <c r="E328" s="14"/>
      <c r="F328" s="14"/>
    </row>
    <row r="329" spans="1:6" hidden="1">
      <c r="D329" s="14"/>
      <c r="E329" s="14"/>
      <c r="F329" s="14"/>
    </row>
    <row r="330" spans="1:6" hidden="1">
      <c r="D330" s="14"/>
      <c r="E330" s="14"/>
      <c r="F330" s="14"/>
    </row>
    <row r="331" spans="1:6" hidden="1">
      <c r="D331" s="14"/>
      <c r="E331" s="14"/>
      <c r="F331" s="14"/>
    </row>
    <row r="332" spans="1:6" hidden="1">
      <c r="D332" s="14"/>
      <c r="E332" s="14"/>
      <c r="F332" s="14"/>
    </row>
    <row r="333" spans="1:6" hidden="1">
      <c r="D333" s="14"/>
      <c r="E333" s="14"/>
      <c r="F333" s="14"/>
    </row>
    <row r="334" spans="1:6" hidden="1">
      <c r="A334" s="14"/>
      <c r="D334" s="14"/>
      <c r="E334" s="14"/>
      <c r="F334" s="14"/>
    </row>
    <row r="335" spans="1:6" hidden="1">
      <c r="A335" s="14"/>
      <c r="D335" s="14"/>
      <c r="E335" s="14"/>
      <c r="F335" s="14"/>
    </row>
    <row r="336" spans="1:6" hidden="1">
      <c r="A336" s="16"/>
    </row>
    <row r="337" hidden="1"/>
  </sheetData>
  <dataValidations count="4">
    <dataValidation allowBlank="1" showInputMessage="1" showErrorMessage="1" sqref="J8"/>
    <dataValidation type="list" allowBlank="1" showInputMessage="1" showErrorMessage="1" sqref="F11:F336">
      <formula1>$BG$5:$BG$10</formula1>
    </dataValidation>
    <dataValidation type="list" allowBlank="1" showInputMessage="1" showErrorMessage="1" sqref="G11:G330">
      <formula1>$BI$5:$BI$10</formula1>
    </dataValidation>
    <dataValidation type="list" allowBlank="1" showInputMessage="1" showErrorMessage="1" sqref="D11:D330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  <c r="BJ5" s="16"/>
    </row>
    <row r="6" spans="1:62" ht="26.25" customHeight="1">
      <c r="A6" s="108" t="s">
        <v>93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101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198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789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202</v>
      </c>
      <c r="B13" t="s">
        <v>202</v>
      </c>
      <c r="C13" s="14"/>
      <c r="D13" s="14"/>
      <c r="E13" t="s">
        <v>202</v>
      </c>
      <c r="F13" t="s">
        <v>202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790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202</v>
      </c>
      <c r="B15" t="s">
        <v>202</v>
      </c>
      <c r="C15" s="14"/>
      <c r="D15" s="14"/>
      <c r="E15" t="s">
        <v>202</v>
      </c>
      <c r="F15" t="s">
        <v>202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791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202</v>
      </c>
      <c r="B17" t="s">
        <v>202</v>
      </c>
      <c r="C17" s="14"/>
      <c r="D17" s="14"/>
      <c r="E17" t="s">
        <v>202</v>
      </c>
      <c r="F17" t="s">
        <v>202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792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202</v>
      </c>
      <c r="B19" t="s">
        <v>202</v>
      </c>
      <c r="C19" s="14"/>
      <c r="D19" s="14"/>
      <c r="E19" t="s">
        <v>202</v>
      </c>
      <c r="F19" t="s">
        <v>202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566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202</v>
      </c>
      <c r="B21" t="s">
        <v>202</v>
      </c>
      <c r="C21" s="14"/>
      <c r="D21" s="14"/>
      <c r="E21" t="s">
        <v>202</v>
      </c>
      <c r="F21" t="s">
        <v>202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793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202</v>
      </c>
      <c r="B23" t="s">
        <v>202</v>
      </c>
      <c r="C23" s="14"/>
      <c r="D23" s="14"/>
      <c r="E23" t="s">
        <v>202</v>
      </c>
      <c r="F23" t="s">
        <v>202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220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794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202</v>
      </c>
      <c r="B26" t="s">
        <v>202</v>
      </c>
      <c r="C26" s="14"/>
      <c r="D26" s="14"/>
      <c r="E26" t="s">
        <v>202</v>
      </c>
      <c r="F26" t="s">
        <v>202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795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202</v>
      </c>
      <c r="B28" t="s">
        <v>202</v>
      </c>
      <c r="C28" s="14"/>
      <c r="D28" s="14"/>
      <c r="E28" t="s">
        <v>202</v>
      </c>
      <c r="F28" t="s">
        <v>202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566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202</v>
      </c>
      <c r="B30" t="s">
        <v>202</v>
      </c>
      <c r="C30" s="14"/>
      <c r="D30" s="14"/>
      <c r="E30" t="s">
        <v>202</v>
      </c>
      <c r="F30" t="s">
        <v>202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793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202</v>
      </c>
      <c r="B32" t="s">
        <v>202</v>
      </c>
      <c r="C32" s="14"/>
      <c r="D32" s="14"/>
      <c r="E32" t="s">
        <v>202</v>
      </c>
      <c r="F32" t="s">
        <v>202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93" t="s">
        <v>222</v>
      </c>
      <c r="C33" s="14"/>
      <c r="D33" s="14"/>
      <c r="E33" s="14"/>
      <c r="F33" s="14"/>
    </row>
    <row r="34" spans="1:6">
      <c r="A34" s="93" t="s">
        <v>273</v>
      </c>
      <c r="C34" s="14"/>
      <c r="D34" s="14"/>
      <c r="E34" s="14"/>
      <c r="F34" s="14"/>
    </row>
    <row r="35" spans="1:6">
      <c r="A35" s="93" t="s">
        <v>274</v>
      </c>
      <c r="C35" s="14"/>
      <c r="D35" s="14"/>
      <c r="E35" s="14"/>
      <c r="F35" s="14"/>
    </row>
    <row r="36" spans="1:6">
      <c r="A36" s="93" t="s">
        <v>275</v>
      </c>
      <c r="C36" s="14"/>
      <c r="D36" s="14"/>
      <c r="E36" s="14"/>
      <c r="F36" s="14"/>
    </row>
    <row r="37" spans="1:6">
      <c r="A37" s="93" t="s">
        <v>276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</row>
    <row r="6" spans="1:64" ht="26.25" customHeight="1">
      <c r="A6" s="108" t="s">
        <v>95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112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18782560</v>
      </c>
      <c r="J10" s="7"/>
      <c r="K10" s="63">
        <v>24047.910044</v>
      </c>
      <c r="L10" s="7"/>
      <c r="M10" s="64">
        <v>1</v>
      </c>
      <c r="N10" s="64">
        <v>4.8099999999999997E-2</v>
      </c>
      <c r="O10" s="30"/>
      <c r="BF10" s="14"/>
      <c r="BG10" s="16"/>
      <c r="BH10" s="14"/>
      <c r="BL10" s="14"/>
    </row>
    <row r="11" spans="1:64">
      <c r="A11" s="67" t="s">
        <v>198</v>
      </c>
      <c r="B11" s="14"/>
      <c r="C11" s="14"/>
      <c r="D11" s="14"/>
      <c r="I11" s="69">
        <v>5219260</v>
      </c>
      <c r="K11" s="69">
        <v>7262.6724340000001</v>
      </c>
      <c r="M11" s="68">
        <v>0.30199999999999999</v>
      </c>
      <c r="N11" s="68">
        <v>1.4500000000000001E-2</v>
      </c>
    </row>
    <row r="12" spans="1:64">
      <c r="A12" s="67" t="s">
        <v>796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202</v>
      </c>
      <c r="B13" t="s">
        <v>202</v>
      </c>
      <c r="C13" s="14"/>
      <c r="D13" s="14"/>
      <c r="E13" t="s">
        <v>202</v>
      </c>
      <c r="F13" t="s">
        <v>202</v>
      </c>
      <c r="H13" t="s">
        <v>202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797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202</v>
      </c>
      <c r="B15" t="s">
        <v>202</v>
      </c>
      <c r="C15" s="14"/>
      <c r="D15" s="14"/>
      <c r="E15" t="s">
        <v>202</v>
      </c>
      <c r="F15" t="s">
        <v>202</v>
      </c>
      <c r="H15" t="s">
        <v>202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92</v>
      </c>
      <c r="B16" s="14"/>
      <c r="C16" s="14"/>
      <c r="D16" s="14"/>
      <c r="I16" s="69">
        <v>5219260</v>
      </c>
      <c r="K16" s="69">
        <v>7262.6724340000001</v>
      </c>
      <c r="M16" s="68">
        <v>0.30199999999999999</v>
      </c>
      <c r="N16" s="68">
        <v>1.4500000000000001E-2</v>
      </c>
    </row>
    <row r="17" spans="1:14">
      <c r="A17" t="s">
        <v>798</v>
      </c>
      <c r="B17" t="s">
        <v>799</v>
      </c>
      <c r="C17" t="s">
        <v>102</v>
      </c>
      <c r="D17" t="s">
        <v>800</v>
      </c>
      <c r="E17" t="s">
        <v>801</v>
      </c>
      <c r="F17" t="s">
        <v>926</v>
      </c>
      <c r="G17" t="s">
        <v>206</v>
      </c>
      <c r="H17" t="s">
        <v>104</v>
      </c>
      <c r="I17" s="65">
        <v>1901760</v>
      </c>
      <c r="J17" s="65">
        <v>167.34</v>
      </c>
      <c r="K17" s="65">
        <v>3182.4051840000002</v>
      </c>
      <c r="L17" s="66">
        <v>0</v>
      </c>
      <c r="M17" s="66">
        <v>0.1323</v>
      </c>
      <c r="N17" s="66">
        <v>6.4000000000000003E-3</v>
      </c>
    </row>
    <row r="18" spans="1:14">
      <c r="A18" t="s">
        <v>802</v>
      </c>
      <c r="B18" t="s">
        <v>803</v>
      </c>
      <c r="C18" t="s">
        <v>102</v>
      </c>
      <c r="D18" t="s">
        <v>800</v>
      </c>
      <c r="E18" t="s">
        <v>801</v>
      </c>
      <c r="F18" t="s">
        <v>929</v>
      </c>
      <c r="G18" t="s">
        <v>206</v>
      </c>
      <c r="H18" t="s">
        <v>104</v>
      </c>
      <c r="I18" s="65">
        <v>1567500</v>
      </c>
      <c r="J18" s="65">
        <v>143.47</v>
      </c>
      <c r="K18" s="65">
        <v>2248.8922499999999</v>
      </c>
      <c r="L18" s="66">
        <v>0</v>
      </c>
      <c r="M18" s="66">
        <v>9.35E-2</v>
      </c>
      <c r="N18" s="66">
        <v>4.4999999999999997E-3</v>
      </c>
    </row>
    <row r="19" spans="1:14">
      <c r="A19" t="s">
        <v>804</v>
      </c>
      <c r="B19" t="s">
        <v>805</v>
      </c>
      <c r="C19" t="s">
        <v>102</v>
      </c>
      <c r="D19" t="s">
        <v>800</v>
      </c>
      <c r="E19" t="s">
        <v>806</v>
      </c>
      <c r="F19" t="s">
        <v>202</v>
      </c>
      <c r="G19" t="s">
        <v>203</v>
      </c>
      <c r="H19" t="s">
        <v>104</v>
      </c>
      <c r="I19" s="65">
        <v>1750000</v>
      </c>
      <c r="J19" s="65">
        <v>104.65</v>
      </c>
      <c r="K19" s="65">
        <v>1831.375</v>
      </c>
      <c r="L19" s="66">
        <v>0</v>
      </c>
      <c r="M19" s="66">
        <v>7.6200000000000004E-2</v>
      </c>
      <c r="N19" s="66">
        <v>3.7000000000000002E-3</v>
      </c>
    </row>
    <row r="20" spans="1:14">
      <c r="A20" s="67" t="s">
        <v>566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t="s">
        <v>202</v>
      </c>
      <c r="B21" t="s">
        <v>202</v>
      </c>
      <c r="C21" s="14"/>
      <c r="D21" s="14"/>
      <c r="E21" t="s">
        <v>202</v>
      </c>
      <c r="F21" t="s">
        <v>202</v>
      </c>
      <c r="H21" t="s">
        <v>202</v>
      </c>
      <c r="I21" s="65">
        <v>0</v>
      </c>
      <c r="J21" s="65">
        <v>0</v>
      </c>
      <c r="K21" s="65">
        <v>0</v>
      </c>
      <c r="L21" s="66">
        <v>0</v>
      </c>
      <c r="M21" s="66">
        <v>0</v>
      </c>
      <c r="N21" s="66">
        <v>0</v>
      </c>
    </row>
    <row r="22" spans="1:14">
      <c r="A22" s="67" t="s">
        <v>220</v>
      </c>
      <c r="B22" s="14"/>
      <c r="C22" s="14"/>
      <c r="D22" s="14"/>
      <c r="I22" s="69">
        <v>13563300</v>
      </c>
      <c r="K22" s="69">
        <v>16785.23761</v>
      </c>
      <c r="M22" s="68">
        <v>0.69799999999999995</v>
      </c>
      <c r="N22" s="68">
        <v>3.3599999999999998E-2</v>
      </c>
    </row>
    <row r="23" spans="1:14">
      <c r="A23" s="67" t="s">
        <v>796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202</v>
      </c>
      <c r="B24" t="s">
        <v>202</v>
      </c>
      <c r="C24" s="14"/>
      <c r="D24" s="14"/>
      <c r="E24" t="s">
        <v>202</v>
      </c>
      <c r="F24" t="s">
        <v>202</v>
      </c>
      <c r="H24" t="s">
        <v>202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797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202</v>
      </c>
      <c r="B26" t="s">
        <v>202</v>
      </c>
      <c r="C26" s="14"/>
      <c r="D26" s="14"/>
      <c r="E26" t="s">
        <v>202</v>
      </c>
      <c r="F26" t="s">
        <v>202</v>
      </c>
      <c r="H26" t="s">
        <v>202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92</v>
      </c>
      <c r="B27" s="14"/>
      <c r="C27" s="14"/>
      <c r="D27" s="14"/>
      <c r="I27" s="69">
        <v>6167500</v>
      </c>
      <c r="K27" s="69">
        <v>8212.0262500000008</v>
      </c>
      <c r="M27" s="68">
        <v>0.34150000000000003</v>
      </c>
      <c r="N27" s="68">
        <v>1.6400000000000001E-2</v>
      </c>
    </row>
    <row r="28" spans="1:14">
      <c r="A28" t="s">
        <v>807</v>
      </c>
      <c r="B28" t="s">
        <v>808</v>
      </c>
      <c r="C28" t="s">
        <v>102</v>
      </c>
      <c r="D28" t="s">
        <v>800</v>
      </c>
      <c r="E28" t="s">
        <v>801</v>
      </c>
      <c r="F28" t="s">
        <v>809</v>
      </c>
      <c r="G28" t="s">
        <v>206</v>
      </c>
      <c r="H28" t="s">
        <v>104</v>
      </c>
      <c r="I28" s="65">
        <v>6167500</v>
      </c>
      <c r="J28" s="65">
        <v>133.15</v>
      </c>
      <c r="K28" s="65">
        <v>8212.0262500000008</v>
      </c>
      <c r="L28" s="66">
        <v>0</v>
      </c>
      <c r="M28" s="66">
        <v>0.34150000000000003</v>
      </c>
      <c r="N28" s="66">
        <v>1.6400000000000001E-2</v>
      </c>
    </row>
    <row r="29" spans="1:14">
      <c r="A29" s="67" t="s">
        <v>566</v>
      </c>
      <c r="B29" s="14"/>
      <c r="C29" s="14"/>
      <c r="D29" s="14"/>
      <c r="I29" s="69">
        <v>7395800</v>
      </c>
      <c r="K29" s="69">
        <v>8573.2113599999993</v>
      </c>
      <c r="M29" s="68">
        <v>0.35649999999999998</v>
      </c>
      <c r="N29" s="68">
        <v>1.72E-2</v>
      </c>
    </row>
    <row r="30" spans="1:14">
      <c r="A30" t="s">
        <v>810</v>
      </c>
      <c r="B30" t="s">
        <v>811</v>
      </c>
      <c r="C30" t="s">
        <v>102</v>
      </c>
      <c r="D30" t="s">
        <v>800</v>
      </c>
      <c r="E30" t="s">
        <v>801</v>
      </c>
      <c r="F30" t="s">
        <v>400</v>
      </c>
      <c r="G30" t="s">
        <v>206</v>
      </c>
      <c r="H30" t="s">
        <v>104</v>
      </c>
      <c r="I30" s="65">
        <v>7395800</v>
      </c>
      <c r="J30" s="65">
        <v>115.92</v>
      </c>
      <c r="K30" s="65">
        <v>8573.2113599999993</v>
      </c>
      <c r="L30" s="66">
        <v>0</v>
      </c>
      <c r="M30" s="66">
        <v>0.35649999999999998</v>
      </c>
      <c r="N30" s="66">
        <v>1.72E-2</v>
      </c>
    </row>
    <row r="31" spans="1:14">
      <c r="A31" s="93" t="s">
        <v>222</v>
      </c>
      <c r="B31" s="14"/>
      <c r="C31" s="14"/>
      <c r="D31" s="14"/>
    </row>
    <row r="32" spans="1:14">
      <c r="A32" s="93" t="s">
        <v>273</v>
      </c>
      <c r="B32" s="14"/>
      <c r="C32" s="14"/>
      <c r="D32" s="14"/>
    </row>
    <row r="33" spans="1:4">
      <c r="A33" s="93" t="s">
        <v>274</v>
      </c>
      <c r="B33" s="14"/>
      <c r="C33" s="14"/>
      <c r="D33" s="14"/>
    </row>
    <row r="34" spans="1:4">
      <c r="A34" s="93" t="s">
        <v>275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 ht="26.25" customHeight="1">
      <c r="A5" s="108" t="s">
        <v>68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59" ht="26.25" customHeight="1">
      <c r="A6" s="108" t="s">
        <v>97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198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812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202</v>
      </c>
      <c r="B13" t="s">
        <v>202</v>
      </c>
      <c r="C13" s="14"/>
      <c r="D13" t="s">
        <v>202</v>
      </c>
      <c r="E13" t="s">
        <v>202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220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813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202</v>
      </c>
      <c r="B16" t="s">
        <v>202</v>
      </c>
      <c r="C16" s="14"/>
      <c r="D16" t="s">
        <v>202</v>
      </c>
      <c r="E16" t="s">
        <v>202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93" t="s">
        <v>222</v>
      </c>
      <c r="C17" s="14"/>
      <c r="D17" s="14"/>
    </row>
    <row r="18" spans="1:4">
      <c r="A18" s="93" t="s">
        <v>273</v>
      </c>
      <c r="C18" s="14"/>
      <c r="D18" s="14"/>
    </row>
    <row r="19" spans="1:4">
      <c r="A19" s="93" t="s">
        <v>274</v>
      </c>
      <c r="C19" s="14"/>
      <c r="D19" s="14"/>
    </row>
    <row r="20" spans="1:4">
      <c r="A20" s="93" t="s">
        <v>275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31ED38-C821-43F7-8939-180A1F4CF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576A0-651F-478D-8482-23907C26048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customXml/itemProps3.xml><?xml version="1.0" encoding="utf-8"?>
<ds:datastoreItem xmlns:ds="http://schemas.openxmlformats.org/officeDocument/2006/customXml" ds:itemID="{637B8AF2-B32D-4440-AF0A-A11A40F3D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520042177_b12937_0220</dc:title>
  <dc:creator>Yuli</dc:creator>
  <cp:lastModifiedBy>User</cp:lastModifiedBy>
  <dcterms:created xsi:type="dcterms:W3CDTF">2015-11-10T09:34:27Z</dcterms:created>
  <dcterms:modified xsi:type="dcterms:W3CDTF">2022-02-10T22:27:45Z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