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42" firstSheet="3" activeTab="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קונצרני'!$A$10:$BM$89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N10" i="5" l="1"/>
  <c r="N11" i="5"/>
  <c r="N12" i="5"/>
  <c r="N47" i="5"/>
  <c r="Q65" i="5"/>
  <c r="Q64" i="5"/>
  <c r="Q43" i="5"/>
  <c r="Q66" i="5"/>
  <c r="Q60" i="5"/>
  <c r="C41" i="1" l="1"/>
  <c r="D38" i="1"/>
  <c r="D39" i="1"/>
  <c r="D40" i="1"/>
  <c r="D36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13" i="1"/>
  <c r="D14" i="1"/>
  <c r="D15" i="1"/>
  <c r="D16" i="1"/>
  <c r="D17" i="1"/>
  <c r="D18" i="1"/>
  <c r="D19" i="1"/>
  <c r="D20" i="1"/>
  <c r="D21" i="1"/>
  <c r="D12" i="1"/>
  <c r="D10" i="1"/>
  <c r="I12" i="2" l="1"/>
  <c r="I11" i="2" s="1"/>
  <c r="I10" i="2" s="1"/>
  <c r="I9" i="2" s="1"/>
</calcChain>
</file>

<file path=xl/sharedStrings.xml><?xml version="1.0" encoding="utf-8"?>
<sst xmlns="http://schemas.openxmlformats.org/spreadsheetml/2006/main" count="3305" uniqueCount="713">
  <si>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</si>
  <si>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</si>
  <si>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</si>
  <si>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</si>
  <si>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</si>
  <si>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</si>
  <si>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</si>
  <si>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</si>
  <si>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</si>
  <si>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</si>
  <si>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</si>
  <si>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</si>
  <si>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</si>
  <si>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</si>
  <si>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</si>
  <si>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</si>
  <si>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</si>
  <si>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</si>
  <si>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</si>
  <si>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</si>
  <si>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</si>
  <si>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</si>
  <si>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</si>
  <si>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</si>
  <si>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</si>
  <si>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</si>
  <si>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</si>
  <si>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</si>
  <si>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</si>
  <si>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</si>
  <si>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</si>
  <si>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</si>
  <si>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</si>
  <si>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</si>
  <si>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</si>
  <si>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</si>
  <si>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</si>
  <si>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</si>
  <si>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</si>
  <si>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</si>
  <si>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</si>
  <si>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</si>
  <si>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</si>
  <si>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</si>
  <si>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</si>
  <si>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</si>
  <si>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</si>
  <si>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</si>
  <si>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</si>
  <si>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</si>
  <si>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</si>
  <si>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</si>
  <si>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</si>
  <si>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</si>
  <si>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</si>
  <si>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</si>
  <si>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</si>
  <si>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</si>
  <si>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</si>
  <si>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</si>
  <si>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</si>
  <si>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</si>
  <si>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</si>
  <si>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</si>
  <si>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</si>
  <si>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</si>
  <si>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</si>
  <si>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</si>
  <si>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</si>
  <si>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</si>
  <si>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</si>
  <si>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</si>
  <si>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</si>
  <si>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</si>
  <si>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</si>
  <si>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</si>
  <si>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</si>
  <si>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</si>
  <si>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</si>
  <si>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</si>
  <si>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</si>
  <si>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</si>
  <si>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</si>
  <si>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</si>
  <si>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</si>
  <si>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</si>
  <si>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</si>
  <si>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</si>
  <si>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</si>
  <si>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</si>
  <si>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</si>
  <si>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</si>
  <si>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</si>
  <si>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</si>
  <si>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</si>
  <si>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</si>
  <si>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</si>
  <si>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</si>
  <si>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</si>
  <si>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</si>
  <si>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</si>
  <si>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</si>
  <si>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</si>
  <si>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</si>
  <si>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</si>
  <si>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</si>
  <si>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</si>
  <si>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</si>
  <si>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</si>
  <si>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</si>
  <si>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</si>
  <si>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</si>
  <si>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</si>
  <si>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</si>
  <si>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</si>
  <si>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</si>
  <si>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</si>
  <si>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</si>
  <si>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</si>
  <si>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</si>
  <si>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</si>
  <si>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</si>
  <si>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</si>
  <si>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</si>
  <si>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</si>
  <si>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</si>
  <si>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</si>
  <si>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</si>
  <si>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</si>
  <si>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</si>
  <si>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</si>
  <si>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</si>
  <si>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</si>
  <si>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</si>
  <si>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</si>
  <si>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</si>
  <si>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</si>
  <si>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</si>
  <si>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</si>
  <si>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</si>
  <si>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</si>
  <si>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</si>
  <si>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</si>
  <si>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</si>
  <si>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</si>
  <si>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</si>
  <si>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</si>
  <si>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</si>
  <si>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</si>
  <si>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</si>
  <si>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</si>
  <si>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</si>
  <si>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</si>
  <si>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</si>
  <si>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</si>
  <si>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</si>
  <si>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</si>
  <si>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</si>
  <si>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</si>
  <si>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</si>
  <si>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</si>
  <si>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</si>
  <si>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</si>
  <si>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</si>
  <si>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</si>
  <si>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</si>
  <si>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</si>
  <si>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</si>
  <si>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</si>
  <si>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</si>
  <si>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</si>
  <si>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</si>
  <si>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</si>
  <si>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</si>
  <si>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</si>
  <si>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</si>
  <si>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</si>
  <si>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</si>
  <si>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</si>
  <si>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</si>
  <si>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</si>
  <si>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</si>
  <si>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</si>
  <si>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</si>
  <si>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</si>
  <si>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</si>
  <si>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</si>
  <si>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</si>
  <si>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</si>
  <si>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</si>
  <si>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</si>
  <si>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</si>
  <si>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</si>
  <si>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</si>
  <si>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</si>
  <si>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</si>
  <si>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</si>
  <si>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מור אג"ח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</si>
  <si>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</si>
  <si>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</si>
  <si>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</si>
  <si>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</si>
  <si>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</si>
  <si>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</si>
  <si>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</si>
  <si>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</si>
  <si>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עו'ש(לשלם)- בנק מזרחי</t>
  </si>
  <si>
    <t>סה"כ יתרת מזומנים ועו"ש נקובים במט"ח</t>
  </si>
  <si>
    <t>דולר -20001- בנק מזרחי</t>
  </si>
  <si>
    <t>20001- 20- בנק מזרחי</t>
  </si>
  <si>
    <t>דולר סינגפורי-345- בנק מזרחי</t>
  </si>
  <si>
    <t>345- 20-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</si>
  <si>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</si>
  <si>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</si>
  <si>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</si>
  <si>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</si>
  <si>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</si>
  <si>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</si>
  <si>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</si>
  <si>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</si>
  <si>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</si>
  <si>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</si>
  <si>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</si>
  <si>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</si>
  <si>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</si>
  <si>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</si>
  <si>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04/11/20</t>
  </si>
  <si>
    <t>5904 גליל- האוצר - ממשלתית צמודה</t>
  </si>
  <si>
    <t>9590431</t>
  </si>
  <si>
    <t>30/11/20</t>
  </si>
  <si>
    <t>ממצמ 0536- האוצר - ממשלתית צמודה</t>
  </si>
  <si>
    <t>1097708</t>
  </si>
  <si>
    <t>16/06/20</t>
  </si>
  <si>
    <t>ממצמ0922- האוצר - ממשלתית צמודה</t>
  </si>
  <si>
    <t>1124056</t>
  </si>
  <si>
    <t>23/07/20</t>
  </si>
  <si>
    <t>ממצמ0923</t>
  </si>
  <si>
    <t>1128081</t>
  </si>
  <si>
    <t>26/11/20</t>
  </si>
  <si>
    <t>ממשל צמודה 0529- האוצר - ממשלתית צמודה</t>
  </si>
  <si>
    <t>1157023</t>
  </si>
  <si>
    <t>11/10/20</t>
  </si>
  <si>
    <t>ממשל צמודה 1025- האוצר - ממשלתית צמודה</t>
  </si>
  <si>
    <t>1135912</t>
  </si>
  <si>
    <t>ממשלתי צמוד 0527- האוצר - ממשלתית צמודה</t>
  </si>
  <si>
    <t>1140847</t>
  </si>
  <si>
    <t>29/09/20</t>
  </si>
  <si>
    <t>סה"כ לא צמודות</t>
  </si>
  <si>
    <t>סה"כ מלווה קצר מועד</t>
  </si>
  <si>
    <t>מ.ק.מ.711</t>
  </si>
  <si>
    <t>8210718</t>
  </si>
  <si>
    <t>14/07/20</t>
  </si>
  <si>
    <t>סה"כ שחר</t>
  </si>
  <si>
    <t>ממשל שקלית 0327</t>
  </si>
  <si>
    <t>1139344</t>
  </si>
  <si>
    <t>30/09/20</t>
  </si>
  <si>
    <t>ממשל שקלית 0330- האוצר - ממשלתית שקלית</t>
  </si>
  <si>
    <t>1160985</t>
  </si>
  <si>
    <t>25/08/20</t>
  </si>
  <si>
    <t>ממשל שקלית 0347</t>
  </si>
  <si>
    <t>1140193</t>
  </si>
  <si>
    <t>14/12/20</t>
  </si>
  <si>
    <t>ממשל שקלית 0722- האוצר - ממשלתית שקלית</t>
  </si>
  <si>
    <t>1158104</t>
  </si>
  <si>
    <t>31/08/20</t>
  </si>
  <si>
    <t>ממשל שקלית 0928</t>
  </si>
  <si>
    <t>1150879</t>
  </si>
  <si>
    <t>24/09/20</t>
  </si>
  <si>
    <t>ממשל שקלית 1122- האוצר - ממשלתית שקלית</t>
  </si>
  <si>
    <t>1141225</t>
  </si>
  <si>
    <t>31/12/20</t>
  </si>
  <si>
    <t>ממשלתי 0122- האוצר - ממשלתית שקלית</t>
  </si>
  <si>
    <t>1123272</t>
  </si>
  <si>
    <t>28/12/20</t>
  </si>
  <si>
    <t>ממשלתי 0323</t>
  </si>
  <si>
    <t>1126747</t>
  </si>
  <si>
    <t>24/08/20</t>
  </si>
  <si>
    <t>ממשלתי 0324- האוצר - ממשלתית שקלית</t>
  </si>
  <si>
    <t>1130848</t>
  </si>
  <si>
    <t>30/12/20</t>
  </si>
  <si>
    <t>ממשלתי 0825- האוצר - ממשלתית שקלית</t>
  </si>
  <si>
    <t>1135557</t>
  </si>
  <si>
    <t>29/07/20</t>
  </si>
  <si>
    <t>ממשלתי שקלי 0425- האוצר - ממשלתית שקלית</t>
  </si>
  <si>
    <t>1162668</t>
  </si>
  <si>
    <t>29/10/20</t>
  </si>
  <si>
    <t>ממשלתי שקלי 723</t>
  </si>
  <si>
    <t>1167105</t>
  </si>
  <si>
    <t>ממשק 1026- האוצר - ממשלתית שקלית</t>
  </si>
  <si>
    <t>1099456</t>
  </si>
  <si>
    <t>ממשק0142- האוצר - ממשלתית שקלית</t>
  </si>
  <si>
    <t>1125400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</si>
  <si>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</si>
  <si>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</si>
  <si>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</si>
  <si>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</si>
  <si>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</si>
  <si>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</si>
  <si>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</si>
  <si>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</si>
  <si>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</si>
  <si>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</si>
  <si>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</si>
  <si>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</si>
  <si>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</si>
  <si>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</si>
  <si>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</si>
  <si>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אג"ח מובנות</t>
  </si>
  <si>
    <t>בינל הנפק אגח יא- בינלאומי הנפקות</t>
  </si>
  <si>
    <t>1167048</t>
  </si>
  <si>
    <t>513141879</t>
  </si>
  <si>
    <t>בנקים</t>
  </si>
  <si>
    <t>23/06/20</t>
  </si>
  <si>
    <t>לאומי אג"ח 181- לאומי</t>
  </si>
  <si>
    <t>6040505</t>
  </si>
  <si>
    <t>520018078</t>
  </si>
  <si>
    <t>Aaa.il</t>
  </si>
  <si>
    <t>03/09/20</t>
  </si>
  <si>
    <t>מז טפ הנפק   46- מזרחי טפחות הנפק</t>
  </si>
  <si>
    <t>2310225</t>
  </si>
  <si>
    <t>520032046</t>
  </si>
  <si>
    <t>30/06/20</t>
  </si>
  <si>
    <t>מז טפ הנפק 51- מזרחי טפחות הנפק</t>
  </si>
  <si>
    <t>2310324</t>
  </si>
  <si>
    <t>מזרחי  הנפקות אגח 38- מזרחי טפחות הנפק</t>
  </si>
  <si>
    <t>2310142</t>
  </si>
  <si>
    <t>15/01/20</t>
  </si>
  <si>
    <t>מזרחי טפחות  הנפקות אג"ח 44</t>
  </si>
  <si>
    <t>2310209</t>
  </si>
  <si>
    <t>07/09/20</t>
  </si>
  <si>
    <t>פועלים הנ אג34- פועלים הנפקות</t>
  </si>
  <si>
    <t>1940576</t>
  </si>
  <si>
    <t>520032640</t>
  </si>
  <si>
    <t>16/08/20</t>
  </si>
  <si>
    <t>פועלים הנפ אג32- פועלים הנפקות</t>
  </si>
  <si>
    <t>1940535</t>
  </si>
  <si>
    <t>פועלים הנפקות  אג"ח 36- פועלים הנפקות</t>
  </si>
  <si>
    <t>1940659</t>
  </si>
  <si>
    <t>אגוד הנפ אגח יא</t>
  </si>
  <si>
    <t>1157353</t>
  </si>
  <si>
    <t>513668277</t>
  </si>
  <si>
    <t>Aa1.il</t>
  </si>
  <si>
    <t>03/11/20</t>
  </si>
  <si>
    <t>אגוד הנפקות אג"ח י</t>
  </si>
  <si>
    <t>1154764</t>
  </si>
  <si>
    <t>01/03/20</t>
  </si>
  <si>
    <t>נמלי ישראל אג"ח ב- נמלי ישראל</t>
  </si>
  <si>
    <t>1145572</t>
  </si>
  <si>
    <t>513569780</t>
  </si>
  <si>
    <t>נדל"ן מניב בישראל</t>
  </si>
  <si>
    <t>25/10/20</t>
  </si>
  <si>
    <t>עזריאלי אג"ח ה- קבוצת עזריאלי</t>
  </si>
  <si>
    <t>1156603</t>
  </si>
  <si>
    <t>510960719</t>
  </si>
  <si>
    <t>עזריאלי אג2- קבוצת עזריאלי</t>
  </si>
  <si>
    <t>1134436</t>
  </si>
  <si>
    <t>ilAA+</t>
  </si>
  <si>
    <t>אגוד הנפ התח יט- אגוד הנפקות</t>
  </si>
  <si>
    <t>1124080</t>
  </si>
  <si>
    <t>Aa2.il</t>
  </si>
  <si>
    <t>18/03/20</t>
  </si>
  <si>
    <t>ביג אגח טז</t>
  </si>
  <si>
    <t>1168442</t>
  </si>
  <si>
    <t>513623314</t>
  </si>
  <si>
    <t>ilAA</t>
  </si>
  <si>
    <t>ביג אגח יז</t>
  </si>
  <si>
    <t>1168459</t>
  </si>
  <si>
    <t>בל"ל ש"ה נד 200- לאומי</t>
  </si>
  <si>
    <t>6040141</t>
  </si>
  <si>
    <t>25/02/20</t>
  </si>
  <si>
    <t>גזית גלוב אגח טו</t>
  </si>
  <si>
    <t>1260769</t>
  </si>
  <si>
    <t>520033234</t>
  </si>
  <si>
    <t>נדל"ן מניב בחו"ל</t>
  </si>
  <si>
    <t>28/10/20</t>
  </si>
  <si>
    <t>ישרס אג18- ישרס</t>
  </si>
  <si>
    <t>6130280</t>
  </si>
  <si>
    <t>520017807</t>
  </si>
  <si>
    <t>06/08/20</t>
  </si>
  <si>
    <t>מבני תעש אגח יח</t>
  </si>
  <si>
    <t>2260479</t>
  </si>
  <si>
    <t>520024126</t>
  </si>
  <si>
    <t>23/08/20</t>
  </si>
  <si>
    <t>מליסרון  אגח יד</t>
  </si>
  <si>
    <t>3230232</t>
  </si>
  <si>
    <t>520037789</t>
  </si>
  <si>
    <t>13/04/20</t>
  </si>
  <si>
    <t>מליסרון  אגח יט</t>
  </si>
  <si>
    <t>3230398</t>
  </si>
  <si>
    <t>18/08/20</t>
  </si>
  <si>
    <t>ריט אג"ח 4- ריט1</t>
  </si>
  <si>
    <t>1129899</t>
  </si>
  <si>
    <t>513821488</t>
  </si>
  <si>
    <t>27/05/20</t>
  </si>
  <si>
    <t>אלון ריבוע כחול אג"ח ז</t>
  </si>
  <si>
    <t>1140615</t>
  </si>
  <si>
    <t>513765859</t>
  </si>
  <si>
    <t>ilAA-</t>
  </si>
  <si>
    <t>אלוני חץ אג8- אלוני חץ</t>
  </si>
  <si>
    <t>3900271</t>
  </si>
  <si>
    <t>520038506</t>
  </si>
  <si>
    <t>09/02/20</t>
  </si>
  <si>
    <t>ירושלים הנפקות אג"ח ט- ירושלים הנפקות</t>
  </si>
  <si>
    <t>1127422</t>
  </si>
  <si>
    <t>513682146</t>
  </si>
  <si>
    <t>24/02/20</t>
  </si>
  <si>
    <t>מזרחי טפחות שה 1</t>
  </si>
  <si>
    <t>6950083</t>
  </si>
  <si>
    <t>520000522</t>
  </si>
  <si>
    <t>23/01/20</t>
  </si>
  <si>
    <t>אשטרום נכ אגח 12- אשטרום נכסים</t>
  </si>
  <si>
    <t>2510279</t>
  </si>
  <si>
    <t>520036617</t>
  </si>
  <si>
    <t>ilA+</t>
  </si>
  <si>
    <t>510560188</t>
  </si>
  <si>
    <t>A2.il</t>
  </si>
  <si>
    <t>אפריקה נכס אגחח- אפי נכסים</t>
  </si>
  <si>
    <t>מימון ישיר אג ב- מימון ישיר קב</t>
  </si>
  <si>
    <t>1168145</t>
  </si>
  <si>
    <t>513893123</t>
  </si>
  <si>
    <t>14/09/20</t>
  </si>
  <si>
    <t>מגוריט אגח ב- מגוריט</t>
  </si>
  <si>
    <t>1168350</t>
  </si>
  <si>
    <t>515434074</t>
  </si>
  <si>
    <t>לא מדורג</t>
  </si>
  <si>
    <t>משק אנרג  אגח א</t>
  </si>
  <si>
    <t>1169531</t>
  </si>
  <si>
    <t>516167343</t>
  </si>
  <si>
    <t>01/11/20</t>
  </si>
  <si>
    <t>דיסקונט מנפיקים אג"ח יג</t>
  </si>
  <si>
    <t>7480155</t>
  </si>
  <si>
    <t>520029935</t>
  </si>
  <si>
    <t>לאומי   אגח 178- לאומי</t>
  </si>
  <si>
    <t>6040323</t>
  </si>
  <si>
    <t>06/05/20</t>
  </si>
  <si>
    <t>מזרחי  טפ הנפק   40</t>
  </si>
  <si>
    <t>2310167</t>
  </si>
  <si>
    <t>18/05/20</t>
  </si>
  <si>
    <t>מזרחי הנפקות אג"ח   41- מזרחי טפחות הנפק</t>
  </si>
  <si>
    <t>2310175</t>
  </si>
  <si>
    <t>06/09/20</t>
  </si>
  <si>
    <t>מרכנתיל הנפקות אגח ב</t>
  </si>
  <si>
    <t>1138205</t>
  </si>
  <si>
    <t>513686154</t>
  </si>
  <si>
    <t>דיסקונט הת11- דיסקונט</t>
  </si>
  <si>
    <t>6910137</t>
  </si>
  <si>
    <t>520007030</t>
  </si>
  <si>
    <t>14/06/20</t>
  </si>
  <si>
    <t>פועלים הנפקות הת 16- פועלים הנפקות</t>
  </si>
  <si>
    <t>1940550</t>
  </si>
  <si>
    <t>26/04/20</t>
  </si>
  <si>
    <t>אקויטל אגח 3- אקויטל</t>
  </si>
  <si>
    <t>7550148</t>
  </si>
  <si>
    <t>520030859</t>
  </si>
  <si>
    <t>15/10/20</t>
  </si>
  <si>
    <t>וילאר אגח 7- וילאר</t>
  </si>
  <si>
    <t>4160149</t>
  </si>
  <si>
    <t>520038910</t>
  </si>
  <si>
    <t>05/04/20</t>
  </si>
  <si>
    <t>חשמל אג"ח 30- חשמל</t>
  </si>
  <si>
    <t>6000277</t>
  </si>
  <si>
    <t>520000472</t>
  </si>
  <si>
    <t>אנרגיה</t>
  </si>
  <si>
    <t>27/02/20</t>
  </si>
  <si>
    <t>לאומי ש"ה  201- לאומי</t>
  </si>
  <si>
    <t>6040158</t>
  </si>
  <si>
    <t>16/02/20</t>
  </si>
  <si>
    <t>שופרסל אג5- שופרסל</t>
  </si>
  <si>
    <t>7770209</t>
  </si>
  <si>
    <t>520022732</t>
  </si>
  <si>
    <t>מסחר</t>
  </si>
  <si>
    <t>19/05/20</t>
  </si>
  <si>
    <t>נמקו      אגח א- נמקו ריאלטי</t>
  </si>
  <si>
    <t>1665</t>
  </si>
  <si>
    <t>15/11/20</t>
  </si>
  <si>
    <t>סופרגז אגח א- סופרגז אנרגיה</t>
  </si>
  <si>
    <t>1167360</t>
  </si>
  <si>
    <t>516077989</t>
  </si>
  <si>
    <t>A1.il</t>
  </si>
  <si>
    <t>13/07/20</t>
  </si>
  <si>
    <t>תדיראן הול אגח3</t>
  </si>
  <si>
    <t>2580132</t>
  </si>
  <si>
    <t>520036732</t>
  </si>
  <si>
    <t>28/06/20</t>
  </si>
  <si>
    <t>אנרג'יקס אג ב</t>
  </si>
  <si>
    <t>1168483</t>
  </si>
  <si>
    <t>513901371</t>
  </si>
  <si>
    <t>ilA</t>
  </si>
  <si>
    <t>חברה לישראל אגח14- חברה לישראל</t>
  </si>
  <si>
    <t>520028010</t>
  </si>
  <si>
    <t>יצוא אגח א</t>
  </si>
  <si>
    <t>520025156</t>
  </si>
  <si>
    <t>05/08/20</t>
  </si>
  <si>
    <t>ספנסר  אג2- ספנסר אקוויטי</t>
  </si>
  <si>
    <t>1838863</t>
  </si>
  <si>
    <t>24/11/20</t>
  </si>
  <si>
    <t>קופרליין  אגח ג</t>
  </si>
  <si>
    <t>1167881</t>
  </si>
  <si>
    <t>1648</t>
  </si>
  <si>
    <t>09/08/20</t>
  </si>
  <si>
    <t>דה לסר אג"ח ה- דה לסר</t>
  </si>
  <si>
    <t>1135664</t>
  </si>
  <si>
    <t>1513</t>
  </si>
  <si>
    <t>ilA-</t>
  </si>
  <si>
    <t>11/11/20</t>
  </si>
  <si>
    <t>נאוויטס פטרו אגח ב- נאוויטס פטרו</t>
  </si>
  <si>
    <t>1169614</t>
  </si>
  <si>
    <t>550263107</t>
  </si>
  <si>
    <t>חיפושי נפט וגז</t>
  </si>
  <si>
    <t>10/11/20</t>
  </si>
  <si>
    <t>פתאל החזק  אג 1</t>
  </si>
  <si>
    <t>1169721</t>
  </si>
  <si>
    <t>512607888</t>
  </si>
  <si>
    <t>מלונאות ותיירות</t>
  </si>
  <si>
    <t>Baa1.il</t>
  </si>
  <si>
    <t>12/11/20</t>
  </si>
  <si>
    <t>אאורה אגח טו- אאורה</t>
  </si>
  <si>
    <t>3730504</t>
  </si>
  <si>
    <t>520038274</t>
  </si>
  <si>
    <t>בנייה</t>
  </si>
  <si>
    <t>ilBBB</t>
  </si>
  <si>
    <t>לוזון קבוצה אג10</t>
  </si>
  <si>
    <t>4730206</t>
  </si>
  <si>
    <t>520039660</t>
  </si>
  <si>
    <t>Baa2.il</t>
  </si>
  <si>
    <t>ג'נריישן קפ אגח א- ג'נריישן קפיטל</t>
  </si>
  <si>
    <t>1166222</t>
  </si>
  <si>
    <t>515846558</t>
  </si>
  <si>
    <t>12/05/20</t>
  </si>
  <si>
    <t>ישראמקו אג1- ישראמקו יהש</t>
  </si>
  <si>
    <t>2320174</t>
  </si>
  <si>
    <t>550010003</t>
  </si>
  <si>
    <t>25/03/20</t>
  </si>
  <si>
    <t>חברה לישראל אג"ח 11</t>
  </si>
  <si>
    <t>5760244</t>
  </si>
  <si>
    <t>07/05/20</t>
  </si>
  <si>
    <t>סה"כ אחר</t>
  </si>
  <si>
    <t>DOX 2.538 15/06/30</t>
  </si>
  <si>
    <t>US02342TAE91</t>
  </si>
  <si>
    <t>בלומברג</t>
  </si>
  <si>
    <t>5113</t>
  </si>
  <si>
    <t>Technology Hardware &amp; Equipment</t>
  </si>
  <si>
    <t>BBB</t>
  </si>
  <si>
    <t>S&amp;P</t>
  </si>
  <si>
    <t>17/06/20</t>
  </si>
  <si>
    <t>PRGO 3.15 15/06/30</t>
  </si>
  <si>
    <t>US71429MAC91</t>
  </si>
  <si>
    <t>5221</t>
  </si>
  <si>
    <t>Pharmaceuticals &amp; Biotechnology</t>
  </si>
  <si>
    <t>BBB-</t>
  </si>
  <si>
    <t>סה"כ תל אביב 35</t>
  </si>
  <si>
    <t>שופרסל- שופרסל</t>
  </si>
  <si>
    <t>777037</t>
  </si>
  <si>
    <t>סה"כ תל אביב 90</t>
  </si>
  <si>
    <t>סה"כ מניות היתר</t>
  </si>
  <si>
    <t>מיט-טק- מיט-טק 3 די</t>
  </si>
  <si>
    <t>1080720</t>
  </si>
  <si>
    <t>520041955</t>
  </si>
  <si>
    <t>השקעות בהי-טק</t>
  </si>
  <si>
    <t>פנאקסיה ישראל- פנאקסיה ישראל</t>
  </si>
  <si>
    <t>1104363</t>
  </si>
  <si>
    <t>513673970</t>
  </si>
  <si>
    <t>פארמה</t>
  </si>
  <si>
    <t>שיח מדיקל- שיח מדיקל</t>
  </si>
  <si>
    <t>249011</t>
  </si>
  <si>
    <t>520036567</t>
  </si>
  <si>
    <t>איאלדי (ALD)- אי.אל.די</t>
  </si>
  <si>
    <t>1084003</t>
  </si>
  <si>
    <t>511029373</t>
  </si>
  <si>
    <t>שירותי מידע</t>
  </si>
  <si>
    <t>סאטקום מערכות- סאטקום מערכות</t>
  </si>
  <si>
    <t>1080597</t>
  </si>
  <si>
    <t>520041674</t>
  </si>
  <si>
    <t>סה"כ call 001 אופציות</t>
  </si>
  <si>
    <t>Protalix Biotherapeutics Inc</t>
  </si>
  <si>
    <t>US74365A3095</t>
  </si>
  <si>
    <t>NYSE</t>
  </si>
  <si>
    <t>1554</t>
  </si>
  <si>
    <t>PRIME US REIT</t>
  </si>
  <si>
    <t>SGXC75818630</t>
  </si>
  <si>
    <t>5197</t>
  </si>
  <si>
    <t>Real Estate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</si>
  <si>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</si>
  <si>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</si>
  <si>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</si>
  <si>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</si>
  <si>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</si>
  <si>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</si>
  <si>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</si>
  <si>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</si>
  <si>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</si>
  <si>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מור (!) אג"ח הזדמנויות- מור קרנות נאמנות</t>
  </si>
  <si>
    <t>5124342</t>
  </si>
  <si>
    <t>514884485</t>
  </si>
  <si>
    <t>אג"ח</t>
  </si>
  <si>
    <t>מור השקעות קרן גמישה- מור קרנות נאמנות</t>
  </si>
  <si>
    <t>5127725</t>
  </si>
  <si>
    <t>מניות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</si>
  <si>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</si>
  <si>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</si>
  <si>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</si>
  <si>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</si>
  <si>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</si>
  <si>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</si>
  <si>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</si>
  <si>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</si>
  <si>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</si>
  <si>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</si>
  <si>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</si>
  <si>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</si>
  <si>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</si>
  <si>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</si>
  <si>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</si>
  <si>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</si>
  <si>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</si>
  <si>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</si>
  <si>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</si>
  <si>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</si>
  <si>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</si>
  <si>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</si>
  <si>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</si>
  <si>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תשת אנרג אגא-רמ</t>
  </si>
  <si>
    <t>1168087</t>
  </si>
  <si>
    <t>520027293</t>
  </si>
  <si>
    <t>17/08/20</t>
  </si>
  <si>
    <t>אורמת אגח 4 - רמ</t>
  </si>
  <si>
    <t>1167212</t>
  </si>
  <si>
    <t>880326081</t>
  </si>
  <si>
    <t>01/07/20</t>
  </si>
  <si>
    <t>ביטוח ישיר אג"ח 11</t>
  </si>
  <si>
    <t>1138825</t>
  </si>
  <si>
    <t>520044439</t>
  </si>
  <si>
    <t>27/04/20</t>
  </si>
  <si>
    <t>אלעד גר אגחא-רמ- אלעד גרופ יו.אס</t>
  </si>
  <si>
    <t>1162205</t>
  </si>
  <si>
    <t>1789</t>
  </si>
  <si>
    <t>11/03/20</t>
  </si>
  <si>
    <t>אורמת אגח 3 -רמ</t>
  </si>
  <si>
    <t>1139179</t>
  </si>
  <si>
    <t>11/05/20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</si>
  <si>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</si>
  <si>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</si>
  <si>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</si>
  <si>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</si>
  <si>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</si>
  <si>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</si>
  <si>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</si>
  <si>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</si>
  <si>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</si>
  <si>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מיט-טק אופציה לא סחירה 18/05/2023- מיט-טק 3 די</t>
  </si>
  <si>
    <t>10807201</t>
  </si>
  <si>
    <t>פנאקסיה ישראל אופציה לא סחירה 09/03/2022- פנאקסיה ישראל</t>
  </si>
  <si>
    <t>11043631</t>
  </si>
  <si>
    <t>שיח מדיקל אופציה א' לא סחירה 10/06/21- שיח מדיקל</t>
  </si>
  <si>
    <t>2490111</t>
  </si>
  <si>
    <t>10/06/20</t>
  </si>
  <si>
    <t>שיח מדיקל אופציה ב' לא סחירה 10/07/22- שיח מדיקל</t>
  </si>
  <si>
    <t>24901111</t>
  </si>
  <si>
    <t>איאלדי (ALD) אופציה לא סחירה 15/02/24- אי.אל.די</t>
  </si>
  <si>
    <t>10840031</t>
  </si>
  <si>
    <t>17/02/20</t>
  </si>
  <si>
    <t>סאטקום אופציה לא סחירה 20/1/22- סאטקום מערכות</t>
  </si>
  <si>
    <t>10805971</t>
  </si>
  <si>
    <t>סה"כ מט"ח/מט"ח</t>
  </si>
  <si>
    <t>סה"כ כנגד חסכון עמיתים/מבוטחים</t>
  </si>
  <si>
    <t>996857</t>
  </si>
  <si>
    <t>לא</t>
  </si>
  <si>
    <t>4325</t>
  </si>
  <si>
    <t>4340</t>
  </si>
  <si>
    <t>26/03/20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</si>
  <si>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</si>
  <si>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</si>
  <si>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</si>
  <si>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</si>
  <si>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</si>
  <si>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</si>
  <si>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</si>
  <si>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</si>
  <si>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</si>
  <si>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</si>
  <si>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</si>
  <si>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</si>
  <si>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</si>
  <si>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</si>
  <si>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מזומנים</t>
  </si>
  <si>
    <t>תעודות התחייבות ממשלתיות</t>
  </si>
  <si>
    <t>תעודות חוב מסחריות</t>
  </si>
  <si>
    <t>אג"ח קונצרני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</si>
  <si>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</si>
  <si>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</si>
  <si>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</si>
  <si>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</si>
  <si>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</si>
  <si>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</si>
  <si>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</si>
  <si>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</si>
  <si>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</si>
  <si>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– מניות</t>
  </si>
  <si>
    <t>לא סחיר - קרנות השקעה</t>
  </si>
  <si>
    <t>לא סחיר - כתבי אופציה</t>
  </si>
  <si>
    <t>לא סחיר –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</si>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</sst>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18" fillId="0" borderId="0" xfId="1" applyFont="1" applyAlignment="1">
      <alignment horizontal="center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5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24" tableBorderDxfId="423">
  <autoFilter ref="B6:D42">
    <filterColumn colId="0" hiddenButton="1"/>
    <filterColumn colId="1" hiddenButton="1"/>
    <filterColumn colId="2" hiddenButton="1"/>
  </autoFilter>
  <tableColumns count="3">
    <tableColumn id="1" name="עמודה1" dataDxfId="422" dataCellStyle="Normal_2007-16618"/>
    <tableColumn id="2" name="שווי הוגן" dataDxfId="421"/>
    <tableColumn id="3" name="שעור מנכסי השקעה*" dataDxfId="42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7" totalsRowShown="0" headerRowDxfId="419" headerRowBorderDxfId="418" tableBorderDxfId="417" headerRowCellStyle="Normal_2007-16618">
  <autoFilter ref="C44:D47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1" totalsRowShown="0" headerRowDxfId="416" dataDxfId="414" headerRowBorderDxfId="415" tableBorderDxfId="413">
  <autoFilter ref="A6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2"/>
    <tableColumn id="2" name="מספר ני&quot;ע" dataDxfId="411"/>
    <tableColumn id="3" name="מספר מנפיק" dataDxfId="410"/>
    <tableColumn id="4" name="דירוג" dataDxfId="409"/>
    <tableColumn id="5" name="שם מדרג" dataDxfId="408"/>
    <tableColumn id="6" name="סוג מטבע" dataDxfId="407"/>
    <tableColumn id="7" name="שיעור ריבית" dataDxfId="406"/>
    <tableColumn id="8" name="תשואה לפידיון" dataDxfId="405"/>
    <tableColumn id="9" name="שווי שוק" dataDxfId="404"/>
    <tableColumn id="10" name="שעור מנכסי אפיק ההשקעה" dataDxfId="403"/>
    <tableColumn id="11" name="שעור מסך נכסי השקעה" dataDxfId="4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48" totalsRowShown="0" headerRowDxfId="401" dataDxfId="399" headerRowBorderDxfId="400" tableBorderDxfId="398">
  <autoFilter ref="A7:Q4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7"/>
    <tableColumn id="2" name="מספר ני&quot;ע" dataDxfId="396"/>
    <tableColumn id="3" name="זירת מסחר" dataDxfId="395"/>
    <tableColumn id="4" name="דירוג" dataDxfId="394"/>
    <tableColumn id="5" name="שם מדרג" dataDxfId="393"/>
    <tableColumn id="6" name="תאריך רכישה" dataDxfId="392"/>
    <tableColumn id="7" name="מח&quot;מ" dataDxfId="391"/>
    <tableColumn id="8" name="סוג מטבע" dataDxfId="390"/>
    <tableColumn id="9" name="שיעור ריבית" dataDxfId="389"/>
    <tableColumn id="10" name="תשואה לפידיון" dataDxfId="388"/>
    <tableColumn id="11" name="ערך נקוב****" dataDxfId="387"/>
    <tableColumn id="12" name="שער***" dataDxfId="386"/>
    <tableColumn id="13" name="פדיון/ריבית/דיבידנד לקבל*****  " dataDxfId="385"/>
    <tableColumn id="14" name="שווי שוק" dataDxfId="384"/>
    <tableColumn id="15" name="שעור מערך נקוב**** מונפק" dataDxfId="383"/>
    <tableColumn id="16" name="שעור מנכסי אפיק ההשקעה" dataDxfId="382"/>
    <tableColumn id="17" name="שעור מסך נכסי השקעה**" dataDxfId="3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80" dataDxfId="378" headerRowBorderDxfId="379" tableBorderDxfId="377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6"/>
    <tableColumn id="2" name="מספר ני&quot;ע" dataDxfId="375"/>
    <tableColumn id="3" name="זירת מסחר" dataDxfId="374"/>
    <tableColumn id="4" name="ספק מידע" dataDxfId="373"/>
    <tableColumn id="5" name="מספר מנפיק" dataDxfId="372"/>
    <tableColumn id="6" name="ענף מסחר" dataDxfId="371"/>
    <tableColumn id="7" name="דירוג" dataDxfId="370"/>
    <tableColumn id="8" name="שם מדרג" dataDxfId="369"/>
    <tableColumn id="9" name="תאריך רכישה" dataDxfId="368"/>
    <tableColumn id="10" name="מח&quot;מ" dataDxfId="367"/>
    <tableColumn id="11" name="סוג מטבע" dataDxfId="366"/>
    <tableColumn id="12" name="שיעור ריבית" dataDxfId="365"/>
    <tableColumn id="13" name="תשואה לפידיון" dataDxfId="364"/>
    <tableColumn id="14" name="ערך נקוב****" dataDxfId="363"/>
    <tableColumn id="15" name="שער***" dataDxfId="362"/>
    <tableColumn id="16" name="פדיון/ריבית/דיבידנד לקבל*****  " dataDxfId="361"/>
    <tableColumn id="17" name="שווי שוק" dataDxfId="360"/>
    <tableColumn id="18" name="שעור מערך נקוב מונפק" dataDxfId="359"/>
    <tableColumn id="19" name="שעור מנכסי אפיק ההשקעה" dataDxfId="358"/>
    <tableColumn id="20" name="שעור מסך נכסי השקעה**" dataDxfId="3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31" name="טבלה31" displayName="טבלה31" ref="A7:T84" totalsRowShown="0" headerRowDxfId="0" dataDxfId="1" headerRowBorderDxfId="16" tableBorderDxfId="17">
  <tableColumns count="20">
    <tableColumn id="1" name="שם המנפיק/שם נייר ערך "/>
    <tableColumn id="2" name="מספר ני&quot;ע"/>
    <tableColumn id="3" name="זירת מסחר" dataDxfId="15"/>
    <tableColumn id="4" name="ספק מידע" dataDxfId="14"/>
    <tableColumn id="5" name="מספר מנפיק" dataDxfId="13"/>
    <tableColumn id="6" name="ענף מסחר"/>
    <tableColumn id="7" name="דירוג"/>
    <tableColumn id="8" name="שם מדרג" dataDxfId="12"/>
    <tableColumn id="9" name="תאריך רכישה" dataDxfId="11"/>
    <tableColumn id="10" name="מח&quot;מ" dataDxfId="10"/>
    <tableColumn id="11" name="סוג מטבע"/>
    <tableColumn id="12" name="שיעור ריבית" dataDxfId="9"/>
    <tableColumn id="13" name="תשואה לפידיון" dataDxfId="8"/>
    <tableColumn id="14" name="ערך נקוב****" dataDxfId="7"/>
    <tableColumn id="15" name="שער***" dataDxfId="6"/>
    <tableColumn id="16" name="פדיון/ריבית/דיבידנד לקבל*****  "/>
    <tableColumn id="17" name="שווי שוק" dataDxfId="5"/>
    <tableColumn id="18" name="שעור מערך נקוב מונפק" dataDxfId="4"/>
    <tableColumn id="19" name="שעור מנכסי אפיק ההשקעה" dataDxfId="3"/>
    <tableColumn id="20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6" name="טבלה6" displayName="טבלה6" ref="A7:N28" totalsRowShown="0" headerRowDxfId="356" dataDxfId="354" headerRowBorderDxfId="355" tableBorderDxfId="353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52"/>
    <tableColumn id="2" name="מספר ני&quot;ע" dataDxfId="351"/>
    <tableColumn id="3" name="זירת מסחר" dataDxfId="350"/>
    <tableColumn id="4" name="ספק מידע" dataDxfId="349"/>
    <tableColumn id="5" name="מספר מנפיק" dataDxfId="348"/>
    <tableColumn id="6" name="ענף מסחר" dataDxfId="347"/>
    <tableColumn id="7" name="סוג מטבע" dataDxfId="346"/>
    <tableColumn id="8" name="ערך נקוב****" dataDxfId="345"/>
    <tableColumn id="9" name="שער***" dataDxfId="344"/>
    <tableColumn id="10" name="פדיון/ריבית/דיבידנד לקבל*****  " dataDxfId="343"/>
    <tableColumn id="11" name="שווי שוק" dataDxfId="342"/>
    <tableColumn id="12" name="שעור מערך נקוב מונפק" dataDxfId="341"/>
    <tableColumn id="13" name="שעור מנכסי אפיק ההשקעה" dataDxfId="340"/>
    <tableColumn id="14" name="שעור מסך נכסי השקעה**" dataDxfId="33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7" name="טבלה7" displayName="טבלה7" ref="A7:M32" totalsRowShown="0" headerRowDxfId="338" dataDxfId="336" headerRowBorderDxfId="337" tableBorderDxfId="335">
  <autoFilter ref="A7:M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34"/>
    <tableColumn id="4" name="מספר מנפיק" dataDxfId="333"/>
    <tableColumn id="5" name="ענף מסחר"/>
    <tableColumn id="6" name="סוג מטבע"/>
    <tableColumn id="7" name="ערך נקוב****" dataDxfId="332"/>
    <tableColumn id="8" name="שער***" dataDxfId="331"/>
    <tableColumn id="9" name="פדיון/ריבית/דיבידנד לקבל*****  " dataDxfId="330"/>
    <tableColumn id="10" name="שווי שוק" dataDxfId="329"/>
    <tableColumn id="11" name="שעור מערך נקוב מונפק" dataDxfId="328"/>
    <tableColumn id="12" name="שעור מנכסי אפיק ההשקעה" dataDxfId="327"/>
    <tableColumn id="13" name="שעור מסך נכסי השקעה**" dataDxfId="3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8" name="טבלה8" displayName="טבלה8" ref="A7:N28" totalsRowShown="0" headerRowDxfId="325" dataDxfId="323" headerRowBorderDxfId="324" tableBorderDxfId="322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21"/>
    <tableColumn id="4" name="מספר מנפיק" dataDxfId="320"/>
    <tableColumn id="5" name="ענף מסחר"/>
    <tableColumn id="6" name="דירוג"/>
    <tableColumn id="7" name="שם מדרג" dataDxfId="319"/>
    <tableColumn id="8" name="סוג מטבע"/>
    <tableColumn id="9" name="ערך נקוב****" dataDxfId="318"/>
    <tableColumn id="10" name="שער***" dataDxfId="317"/>
    <tableColumn id="11" name="שווי שוק" dataDxfId="316"/>
    <tableColumn id="12" name="שעור מערך נקוב מונפק" dataDxfId="315"/>
    <tableColumn id="13" name="שעור מנכסי אפיק ההשקעה" dataDxfId="314"/>
    <tableColumn id="14" name="שעור מסך נכסי השקעה**" dataDxfId="31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9" name="טבלה9" displayName="טבלה9" ref="A7:K16" totalsRowShown="0" headerRowDxfId="312" dataDxfId="310" headerRowBorderDxfId="311" tableBorderDxfId="309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308"/>
    <tableColumn id="2" name="מספר ני&quot;ע" dataDxfId="307"/>
    <tableColumn id="3" name="זירת מסחר" dataDxfId="306"/>
    <tableColumn id="4" name="ענף מסחר" dataDxfId="305"/>
    <tableColumn id="5" name="סוג מטבע" dataDxfId="304"/>
    <tableColumn id="6" name="ערך נקוב****" dataDxfId="303"/>
    <tableColumn id="7" name="שער***" dataDxfId="302"/>
    <tableColumn id="8" name="שווי שוק" dataDxfId="301"/>
    <tableColumn id="9" name="שעור מערך נקוב מונפק" dataDxfId="300"/>
    <tableColumn id="10" name="שעור מנכסי אפיק ההשקעה" dataDxfId="299"/>
    <tableColumn id="11" name="שעור מסך נכסי השקעה**" dataDxfId="2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0" name="טבלה10" displayName="טבלה10" ref="A7:K30" totalsRowShown="0" headerRowDxfId="297" dataDxfId="295" headerRowBorderDxfId="296" tableBorderDxfId="294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93"/>
    <tableColumn id="4" name="ענף מסחר"/>
    <tableColumn id="5" name="סוג מטבע"/>
    <tableColumn id="6" name="ערך נקוב****" dataDxfId="292"/>
    <tableColumn id="7" name="שער***" dataDxfId="291"/>
    <tableColumn id="8" name="שווי שוק" dataDxfId="290"/>
    <tableColumn id="9" name="שעור מערך נקוב מונפק" dataDxfId="289"/>
    <tableColumn id="10" name="שעור מנכסי אפיק ההשקעה" dataDxfId="288"/>
    <tableColumn id="11" name="שעור מסך נכסי השקעה**" dataDxfId="28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4" totalsRowShown="0" headerRowDxfId="286" headerRowBorderDxfId="285" tableBorderDxfId="284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83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82" dataDxfId="280" headerRowBorderDxfId="281" tableBorderDxfId="279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78"/>
    <tableColumn id="4" name="דירוג"/>
    <tableColumn id="5" name="שם מדרג" dataDxfId="277"/>
    <tableColumn id="6" name="תאריך רכישה" dataDxfId="276"/>
    <tableColumn id="7" name="מח&quot;מ" dataDxfId="275"/>
    <tableColumn id="8" name="סוג מטבע"/>
    <tableColumn id="9" name="שיעור ריבית" dataDxfId="274"/>
    <tableColumn id="10" name="תשואה לפידיון" dataDxfId="273"/>
    <tableColumn id="11" name="ערך נקוב****" dataDxfId="272"/>
    <tableColumn id="12" name="שער***" dataDxfId="271"/>
    <tableColumn id="13" name="שווי שוק" dataDxfId="270"/>
    <tableColumn id="14" name="שעור מערך נקוב מונפק" dataDxfId="269"/>
    <tableColumn id="15" name="שעור מנכסי אפיק ההשקעה" dataDxfId="268"/>
    <tableColumn id="16" name="שעור מסך נכסי השקעה**" dataDxfId="2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66" dataDxfId="264" headerRowBorderDxfId="265" tableBorderDxfId="263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62"/>
    <tableColumn id="2" name="מספר ני&quot;ע" dataDxfId="261"/>
    <tableColumn id="3" name="דירוג" dataDxfId="260"/>
    <tableColumn id="4" name="שם מדרג" dataDxfId="259"/>
    <tableColumn id="5" name="תאריך רכישה" dataDxfId="258"/>
    <tableColumn id="6" name="מח&quot;מ" dataDxfId="257"/>
    <tableColumn id="7" name="סוג מטבע" dataDxfId="256"/>
    <tableColumn id="8" name="שיעור ריבית" dataDxfId="255"/>
    <tableColumn id="9" name="תשואה לפידיון" dataDxfId="254"/>
    <tableColumn id="10" name="ערך נקוב****" dataDxfId="253"/>
    <tableColumn id="11" name="שער***" dataDxfId="252"/>
    <tableColumn id="12" name="שווי הוגן" dataDxfId="251"/>
    <tableColumn id="13" name="שעור מערך נקוב מונפק" dataDxfId="250"/>
    <tableColumn id="14" name="שעור מנכסי אפיק ההשקעה" dataDxfId="249"/>
    <tableColumn id="15" name="שעור מסך נכסי השקעה**" dataDxfId="24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47" dataDxfId="245" headerRowBorderDxfId="246" tableBorderDxfId="244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43"/>
    <tableColumn id="2" name="מספר ני&quot;ע" dataDxfId="242"/>
    <tableColumn id="3" name="ספק המידע" dataDxfId="241"/>
    <tableColumn id="4" name="מספר מנפיק" dataDxfId="240"/>
    <tableColumn id="5" name="ענף מסחר" dataDxfId="239"/>
    <tableColumn id="6" name="דירוג" dataDxfId="238"/>
    <tableColumn id="7" name="שם מדרג" dataDxfId="237"/>
    <tableColumn id="8" name="תאריך רכישה" dataDxfId="236"/>
    <tableColumn id="9" name="מח&quot;מ" dataDxfId="235"/>
    <tableColumn id="10" name="סוג מטבע" dataDxfId="234"/>
    <tableColumn id="11" name="שיעור ריבית" dataDxfId="233"/>
    <tableColumn id="12" name="תשואה לפידיון" dataDxfId="232"/>
    <tableColumn id="13" name="ערך נקוב****" dataDxfId="231"/>
    <tableColumn id="14" name="שער***" dataDxfId="230"/>
    <tableColumn id="15" name="שווי הוגן" dataDxfId="229"/>
    <tableColumn id="16" name="שעור מערך נקוב מונפק" dataDxfId="228"/>
    <tableColumn id="17" name="שעור מנכסי אפיק ההשקעה" dataDxfId="227"/>
    <tableColumn id="18" name="שעור מסך נכסי השקעה**" dataDxfId="2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6" totalsRowShown="0" headerRowDxfId="225" dataDxfId="223" headerRowBorderDxfId="224" tableBorderDxfId="222">
  <autoFilter ref="A7:R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1"/>
    <tableColumn id="2" name="מספר ני&quot;ע" dataDxfId="220"/>
    <tableColumn id="3" name="ספק המידע" dataDxfId="219"/>
    <tableColumn id="4" name="מספר מנפיק" dataDxfId="218"/>
    <tableColumn id="5" name="ענף מסחר" dataDxfId="217"/>
    <tableColumn id="6" name="דירוג" dataDxfId="216"/>
    <tableColumn id="7" name="שם מדרג" dataDxfId="215"/>
    <tableColumn id="8" name="תאריך רכישה" dataDxfId="214"/>
    <tableColumn id="9" name="מח&quot;מ" dataDxfId="213"/>
    <tableColumn id="10" name="סוג מטבע" dataDxfId="212"/>
    <tableColumn id="11" name="שיעור ריבית" dataDxfId="211"/>
    <tableColumn id="12" name="תשואה לפידיון" dataDxfId="210"/>
    <tableColumn id="13" name="ערך נקוב****" dataDxfId="209"/>
    <tableColumn id="14" name="שער***" dataDxfId="208"/>
    <tableColumn id="15" name="שווי הוגן" dataDxfId="207"/>
    <tableColumn id="16" name="שעור מערך נקוב מונפק" dataDxfId="206"/>
    <tableColumn id="17" name="שעור מנכסי אפיק ההשקעה" dataDxfId="205"/>
    <tableColumn id="18" name="שעור מסך נכסי השקעה**" dataDxfId="2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203" dataDxfId="201" headerRowBorderDxfId="202" tableBorderDxfId="200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99"/>
    <tableColumn id="2" name="מספר ני&quot;ע" dataDxfId="198"/>
    <tableColumn id="3" name="ספק המידע" dataDxfId="197"/>
    <tableColumn id="4" name="מספר מנפיק" dataDxfId="196"/>
    <tableColumn id="5" name="ענף מסחר" dataDxfId="195"/>
    <tableColumn id="6" name="סוג מטבע" dataDxfId="194"/>
    <tableColumn id="7" name="ערך נקוב****" dataDxfId="193"/>
    <tableColumn id="8" name="שער***" dataDxfId="192"/>
    <tableColumn id="9" name="שווי הוגן" dataDxfId="191"/>
    <tableColumn id="10" name="שעור מערך נקוב מונפק" dataDxfId="190"/>
    <tableColumn id="11" name="שעור מנכסי אפיק ההשקעה" dataDxfId="189"/>
    <tableColumn id="12" name="שעור מסך נכסי השקעה**" dataDxfId="1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87" dataDxfId="185" headerRowBorderDxfId="186" tableBorderDxfId="184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83"/>
    <tableColumn id="5" name="ערך נקוב****" dataDxfId="182"/>
    <tableColumn id="6" name="שער***" dataDxfId="181"/>
    <tableColumn id="7" name="שווי הוגן" dataDxfId="180"/>
    <tableColumn id="8" name="שעור מערך נקוב מונפק" dataDxfId="179"/>
    <tableColumn id="9" name="שעור מנכסי אפיק ההשקעה" dataDxfId="178"/>
    <tableColumn id="10" name="שעור מסך נכסי השקעה**" dataDxfId="17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20" totalsRowShown="0" headerRowDxfId="176" dataDxfId="174" headerRowBorderDxfId="175" tableBorderDxfId="173">
  <autoFilter ref="A7:K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/>
    <tableColumn id="6" name="ערך נקוב****" dataDxfId="172"/>
    <tableColumn id="7" name="שער***" dataDxfId="171"/>
    <tableColumn id="8" name="שווי הוגן" dataDxfId="170"/>
    <tableColumn id="9" name="שעור מערך נקוב מונפק" dataDxfId="169"/>
    <tableColumn id="10" name="שעור מנכסי אפיק ההשקעה" dataDxfId="168"/>
    <tableColumn id="11" name="שעור מסך נכסי השקעה**" dataDxfId="1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66" dataDxfId="164" headerRowBorderDxfId="165" tableBorderDxfId="163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62"/>
    <tableColumn id="6" name="ערך נקוב****" dataDxfId="161"/>
    <tableColumn id="7" name="שער***" dataDxfId="160"/>
    <tableColumn id="8" name="שווי הוגן" dataDxfId="159"/>
    <tableColumn id="9" name="שעור מערך נקוב מונפק" dataDxfId="158"/>
    <tableColumn id="10" name="שעור מנכסי אפיק ההשקעה" dataDxfId="157"/>
    <tableColumn id="11" name="שעור מסך נכסי השקעה**" dataDxfId="15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0" totalsRowShown="0" headerRowDxfId="155" dataDxfId="153" headerRowBorderDxfId="154" tableBorderDxfId="152">
  <autoFilter ref="A7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1"/>
    <tableColumn id="6" name="ערך נקוב****" dataDxfId="150"/>
    <tableColumn id="7" name="שער***" dataDxfId="149"/>
    <tableColumn id="8" name="שווי הוגן" dataDxfId="148"/>
    <tableColumn id="9" name="שעור מנכסי אפיק ההשקעה" dataDxfId="147"/>
    <tableColumn id="10" name="שעור מסך נכסי השקעה**" dataDxfId="14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11" name="טבלה11" displayName="טבלה11" ref="A7:P38" totalsRowShown="0" headerRowDxfId="145" dataDxfId="143" headerRowBorderDxfId="144" tableBorderDxfId="142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41"/>
    <tableColumn id="4" name="דירוג"/>
    <tableColumn id="5" name="שם מדרג" dataDxfId="140"/>
    <tableColumn id="6" name="תאריך רכישה" dataDxfId="139"/>
    <tableColumn id="7" name="מח&quot;מ" dataDxfId="138"/>
    <tableColumn id="8" name="סוג מטבע"/>
    <tableColumn id="9" name="שיעור ריבית" dataDxfId="137"/>
    <tableColumn id="10" name="תשואה לפידיון" dataDxfId="136"/>
    <tableColumn id="11" name="ערך נקוב****" dataDxfId="135"/>
    <tableColumn id="12" name="שער***" dataDxfId="134"/>
    <tableColumn id="13" name="שווי הוגן" dataDxfId="133"/>
    <tableColumn id="14" name="שעור מערך נקוב מונפק" dataDxfId="132"/>
    <tableColumn id="15" name="שעור מנכסי אפיק ההשקעה" dataDxfId="131"/>
    <tableColumn id="16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2" name="טבלה22" displayName="טבלה22" ref="A6:Q38" totalsRowShown="0" headerRowDxfId="129" dataDxfId="127" headerRowBorderDxfId="128" tableBorderDxfId="126">
  <autoFilter ref="A6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25"/>
    <tableColumn id="3" name="מספר ני&quot;ע"/>
    <tableColumn id="4" name="מספר מנפיק" dataDxfId="124"/>
    <tableColumn id="5" name="דירוג"/>
    <tableColumn id="6" name="תאריך רכישה" dataDxfId="123"/>
    <tableColumn id="7" name="שם מדרג" dataDxfId="122"/>
    <tableColumn id="8" name="מח&quot;מ" dataDxfId="121"/>
    <tableColumn id="9" name="ענף משק"/>
    <tableColumn id="10" name="סוג מטבע"/>
    <tableColumn id="11" name="שיעור ריבית ממוצע" dataDxfId="120"/>
    <tableColumn id="12" name="תשואה לפידיון" dataDxfId="119"/>
    <tableColumn id="13" name="ערך נקוב****" dataDxfId="118"/>
    <tableColumn id="14" name="שער***" dataDxfId="117"/>
    <tableColumn id="15" name="שווי הוגן" dataDxfId="116"/>
    <tableColumn id="16" name="שעור מנכסי אפיק ההשקעה" dataDxfId="115"/>
    <tableColumn id="17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3" name="טבלה23" displayName="טבלה23" ref="A6:N22" totalsRowShown="0" headerRowDxfId="113" dataDxfId="111" headerRowBorderDxfId="112" tableBorderDxfId="110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109"/>
    <tableColumn id="4" name="דירוג"/>
    <tableColumn id="5" name="שם מדרג" dataDxfId="108"/>
    <tableColumn id="6" name="מח&quot;מ" dataDxfId="107"/>
    <tableColumn id="7" name="סוג מטבע"/>
    <tableColumn id="8" name="תנאי ושיעור ריבית" dataDxfId="106"/>
    <tableColumn id="9" name="תשואה לפידיון" dataDxfId="105"/>
    <tableColumn id="10" name="ערך נקוב****" dataDxfId="104"/>
    <tableColumn id="11" name="שער***" dataDxfId="103"/>
    <tableColumn id="12" name="שווי הוגן" dataDxfId="102"/>
    <tableColumn id="13" name="שעור מנכסי אפיק ההשקעה" dataDxfId="101"/>
    <tableColumn id="14" name="שעור מסך נכסי השקעה**" dataDxfId="10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4" name="טבלה24" displayName="טבלה24" ref="A6:I19" totalsRowShown="0" headerRowDxfId="99" dataDxfId="97" headerRowBorderDxfId="98" tableBorderDxfId="96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95"/>
    <tableColumn id="2" name="תאריך שערוך אחרון" dataDxfId="94"/>
    <tableColumn id="3" name="אופי הנכס" dataDxfId="93"/>
    <tableColumn id="4" name="שעור תשואה במהלך התקופה" dataDxfId="92"/>
    <tableColumn id="5" name="סוג מטבע" dataDxfId="91"/>
    <tableColumn id="6" name="שווי משוערך" dataDxfId="90"/>
    <tableColumn id="7" name="שעור מנכסי אפיק ההשקעה" dataDxfId="89"/>
    <tableColumn id="8" name="שעור מסך נכסי השקעה" dataDxfId="88"/>
    <tableColumn id="9" name="כתובת הנכס" dataDxfId="8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5" name="טבלה25" displayName="טבלה25" ref="A6:J13" totalsRowShown="0" headerRowDxfId="86" headerRowBorderDxfId="85" tableBorderDxfId="84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83"/>
    <tableColumn id="3" name="דירוג"/>
    <tableColumn id="4" name="שם המדרג" dataDxfId="82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6" name="טבלה26" displayName="טבלה26" ref="A6:J13" totalsRowShown="0" headerRowDxfId="81" headerRowBorderDxfId="80" tableBorderDxfId="79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78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7" name="טבלה27" displayName="טבלה27" ref="A6:C13" totalsRowShown="0" headerRowBorderDxfId="77" tableBorderDxfId="76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7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8" name="טבלה28" displayName="טבלה28" ref="A6:O23" totalsRowShown="0" headerRowDxfId="74" dataDxfId="72" headerRowBorderDxfId="73" tableBorderDxfId="71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70"/>
    <tableColumn id="2" name="מספר ני&quot;ע" dataDxfId="69"/>
    <tableColumn id="3" name="ענף מסחר" dataDxfId="68"/>
    <tableColumn id="4" name="דירוג" dataDxfId="67"/>
    <tableColumn id="5" name="שם מדרג" dataDxfId="66"/>
    <tableColumn id="6" name="תאריך רכישה" dataDxfId="65"/>
    <tableColumn id="7" name="מח&quot;מ" dataDxfId="64"/>
    <tableColumn id="8" name="סוג מטבע" dataDxfId="63"/>
    <tableColumn id="9" name="שיעור ריבית" dataDxfId="62"/>
    <tableColumn id="10" name="ריבית אפקטיבית" dataDxfId="61"/>
    <tableColumn id="11" name="ערך נקוב ****" dataDxfId="60"/>
    <tableColumn id="12" name="עלות מתואמת" dataDxfId="59"/>
    <tableColumn id="13" name="שעור מערך נקוב מונפק" dataDxfId="58"/>
    <tableColumn id="14" name="שעור מנכסי אפיק ההשקעה" dataDxfId="57"/>
    <tableColumn id="15" name="שעור מסך נכסי השקעה**" dataDxfId="5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29" name="טבלה29" displayName="טבלה29" ref="A6:O23" totalsRowShown="0" headerRowDxfId="55" dataDxfId="53" headerRowBorderDxfId="54" tableBorderDxfId="52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1"/>
    <tableColumn id="2" name="מספר ני&quot;ע" dataDxfId="50"/>
    <tableColumn id="3" name="ענף מסחר" dataDxfId="49"/>
    <tableColumn id="4" name="דירוג" dataDxfId="48"/>
    <tableColumn id="5" name="שם מדרג" dataDxfId="47"/>
    <tableColumn id="6" name="תאריך רכישה" dataDxfId="46"/>
    <tableColumn id="7" name="מח&quot;מ" dataDxfId="45"/>
    <tableColumn id="8" name="סוג מטבע" dataDxfId="44"/>
    <tableColumn id="9" name="שיעור ריבית" dataDxfId="43"/>
    <tableColumn id="10" name="ריבית אפקטיבית" dataDxfId="42"/>
    <tableColumn id="11" name="ערך נקוב****" dataDxfId="41"/>
    <tableColumn id="12" name="עלות מתואמת" dataDxfId="40"/>
    <tableColumn id="13" name="שעור מערך נקוב מונפק" dataDxfId="39"/>
    <tableColumn id="14" name="שעור מנכסי אפיק ההשקעה" dataDxfId="38"/>
    <tableColumn id="15" name="שעור מסך נכסי השקעה**" dataDxfId="3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0" name="טבלה30" displayName="טבלה30" ref="A6:O23" totalsRowShown="0" headerRowDxfId="36" dataDxfId="34" headerRowBorderDxfId="35" tableBorderDxfId="33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2"/>
    <tableColumn id="2" name="מספר ני&quot;ע" dataDxfId="31"/>
    <tableColumn id="3" name="ענף מסחר" dataDxfId="30"/>
    <tableColumn id="4" name="דירוג" dataDxfId="29"/>
    <tableColumn id="5" name="שם מדרג" dataDxfId="28"/>
    <tableColumn id="6" name="תאריך רכישה" dataDxfId="27"/>
    <tableColumn id="7" name="מח&quot;מ" dataDxfId="26"/>
    <tableColumn id="8" name="סוג מטבע" dataDxfId="25"/>
    <tableColumn id="9" name="שיעור ריבית" dataDxfId="24"/>
    <tableColumn id="10" name="ריבית אפקטיבית" dataDxfId="23"/>
    <tableColumn id="11" name="ערך נקוב****" dataDxfId="22"/>
    <tableColumn id="12" name="עלות מתואמת" dataDxfId="21"/>
    <tableColumn id="13" name="שעור מערך נקוב מונפק" dataDxfId="20"/>
    <tableColumn id="14" name="שעור מנכסי אפיק ההשקעה" dataDxfId="19"/>
    <tableColumn id="15" name="שעור מסך נכסי השקעה**" dataDxfId="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8"/>
  <sheetViews>
    <sheetView rightToLeft="1" topLeftCell="A7" workbookViewId="0">
      <selection activeCell="C45" sqref="C45"/>
    </sheetView>
  </sheetViews>
  <sheetFormatPr defaultColWidth="0" defaultRowHeight="18" zeroHeight="1"/>
  <cols>
    <col min="1" max="1" width="27.285156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s="70">
        <v>12936</v>
      </c>
    </row>
    <row r="5" spans="1:36" ht="26.25" customHeight="1">
      <c r="B5" s="71" t="s">
        <v>4</v>
      </c>
      <c r="C5" s="72"/>
      <c r="D5" s="73"/>
    </row>
    <row r="6" spans="1:36" s="3" customFormat="1">
      <c r="B6" s="40" t="s">
        <v>712</v>
      </c>
      <c r="C6" s="74" t="s">
        <v>5</v>
      </c>
      <c r="D6" s="75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684</v>
      </c>
      <c r="B10" s="57" t="s">
        <v>13</v>
      </c>
      <c r="C10" s="63">
        <v>7234.6429940620501</v>
      </c>
      <c r="D10" s="64">
        <f>C10/C41</f>
        <v>4.4051483753273536E-2</v>
      </c>
    </row>
    <row r="11" spans="1:36">
      <c r="B11" s="57" t="s">
        <v>14</v>
      </c>
      <c r="C11" s="50"/>
      <c r="D11" s="50"/>
    </row>
    <row r="12" spans="1:36">
      <c r="A12" s="9" t="s">
        <v>685</v>
      </c>
      <c r="B12" s="58" t="s">
        <v>15</v>
      </c>
      <c r="C12" s="65">
        <v>131359.92285900001</v>
      </c>
      <c r="D12" s="66">
        <f>C12/$C$41</f>
        <v>0.79984589597633893</v>
      </c>
    </row>
    <row r="13" spans="1:36">
      <c r="A13" s="9" t="s">
        <v>686</v>
      </c>
      <c r="B13" s="58" t="s">
        <v>16</v>
      </c>
      <c r="C13" s="65">
        <v>0</v>
      </c>
      <c r="D13" s="66">
        <f t="shared" ref="D13:D35" si="0">C13/$C$41</f>
        <v>0</v>
      </c>
    </row>
    <row r="14" spans="1:36">
      <c r="A14" s="9" t="s">
        <v>687</v>
      </c>
      <c r="B14" s="58" t="s">
        <v>17</v>
      </c>
      <c r="C14" s="65">
        <v>16373.954392325497</v>
      </c>
      <c r="D14" s="66">
        <f t="shared" si="0"/>
        <v>9.9700425643999932E-2</v>
      </c>
    </row>
    <row r="15" spans="1:36">
      <c r="A15" s="9" t="s">
        <v>597</v>
      </c>
      <c r="B15" s="58" t="s">
        <v>18</v>
      </c>
      <c r="C15" s="65">
        <v>756.76356999999996</v>
      </c>
      <c r="D15" s="66">
        <f t="shared" si="0"/>
        <v>4.6079064490515695E-3</v>
      </c>
    </row>
    <row r="16" spans="1:36">
      <c r="A16" s="9" t="s">
        <v>688</v>
      </c>
      <c r="B16" s="58" t="s">
        <v>194</v>
      </c>
      <c r="C16" s="65">
        <v>0</v>
      </c>
      <c r="D16" s="66">
        <f t="shared" si="0"/>
        <v>0</v>
      </c>
    </row>
    <row r="17" spans="1:4">
      <c r="A17" s="9" t="s">
        <v>689</v>
      </c>
      <c r="B17" s="58" t="s">
        <v>19</v>
      </c>
      <c r="C17" s="65">
        <v>7448.9009800000003</v>
      </c>
      <c r="D17" s="66">
        <f t="shared" si="0"/>
        <v>4.5356093005492537E-2</v>
      </c>
    </row>
    <row r="18" spans="1:4">
      <c r="A18" s="9" t="s">
        <v>690</v>
      </c>
      <c r="B18" s="58" t="s">
        <v>20</v>
      </c>
      <c r="C18" s="65">
        <v>0</v>
      </c>
      <c r="D18" s="66">
        <f t="shared" si="0"/>
        <v>0</v>
      </c>
    </row>
    <row r="19" spans="1:4">
      <c r="A19" s="9" t="s">
        <v>691</v>
      </c>
      <c r="B19" s="58" t="s">
        <v>21</v>
      </c>
      <c r="C19" s="65">
        <v>0</v>
      </c>
      <c r="D19" s="66">
        <f t="shared" si="0"/>
        <v>0</v>
      </c>
    </row>
    <row r="20" spans="1:4">
      <c r="A20" s="9" t="s">
        <v>692</v>
      </c>
      <c r="B20" s="58" t="s">
        <v>22</v>
      </c>
      <c r="C20" s="65">
        <v>0</v>
      </c>
      <c r="D20" s="66">
        <f t="shared" si="0"/>
        <v>0</v>
      </c>
    </row>
    <row r="21" spans="1:4">
      <c r="A21" s="9" t="s">
        <v>693</v>
      </c>
      <c r="B21" s="58" t="s">
        <v>23</v>
      </c>
      <c r="C21" s="65">
        <v>0</v>
      </c>
      <c r="D21" s="66">
        <f t="shared" si="0"/>
        <v>0</v>
      </c>
    </row>
    <row r="22" spans="1:4">
      <c r="B22" s="57" t="s">
        <v>24</v>
      </c>
      <c r="C22" s="50"/>
      <c r="D22" s="66"/>
    </row>
    <row r="23" spans="1:4">
      <c r="A23" s="9" t="s">
        <v>694</v>
      </c>
      <c r="B23" s="58" t="s">
        <v>25</v>
      </c>
      <c r="C23" s="65">
        <v>0</v>
      </c>
      <c r="D23" s="66">
        <f t="shared" si="0"/>
        <v>0</v>
      </c>
    </row>
    <row r="24" spans="1:4">
      <c r="A24" s="9" t="s">
        <v>695</v>
      </c>
      <c r="B24" s="58" t="s">
        <v>26</v>
      </c>
      <c r="C24" s="65">
        <v>0</v>
      </c>
      <c r="D24" s="66">
        <f t="shared" si="0"/>
        <v>0</v>
      </c>
    </row>
    <row r="25" spans="1:4">
      <c r="A25" s="9" t="s">
        <v>696</v>
      </c>
      <c r="B25" s="58" t="s">
        <v>17</v>
      </c>
      <c r="C25" s="65">
        <v>753.62492025200004</v>
      </c>
      <c r="D25" s="66">
        <f t="shared" si="0"/>
        <v>4.5887953224217253E-3</v>
      </c>
    </row>
    <row r="26" spans="1:4">
      <c r="A26" s="9" t="s">
        <v>697</v>
      </c>
      <c r="B26" s="58" t="s">
        <v>27</v>
      </c>
      <c r="C26" s="65">
        <v>0</v>
      </c>
      <c r="D26" s="66">
        <f t="shared" si="0"/>
        <v>0</v>
      </c>
    </row>
    <row r="27" spans="1:4">
      <c r="A27" s="9" t="s">
        <v>698</v>
      </c>
      <c r="B27" s="58" t="s">
        <v>28</v>
      </c>
      <c r="C27" s="65">
        <v>0</v>
      </c>
      <c r="D27" s="66">
        <f t="shared" si="0"/>
        <v>0</v>
      </c>
    </row>
    <row r="28" spans="1:4">
      <c r="A28" s="9" t="s">
        <v>699</v>
      </c>
      <c r="B28" s="58" t="s">
        <v>29</v>
      </c>
      <c r="C28" s="65">
        <v>153.18423054900001</v>
      </c>
      <c r="D28" s="66">
        <f t="shared" si="0"/>
        <v>9.3273332890448149E-4</v>
      </c>
    </row>
    <row r="29" spans="1:4">
      <c r="A29" s="9" t="s">
        <v>700</v>
      </c>
      <c r="B29" s="58" t="s">
        <v>30</v>
      </c>
      <c r="C29" s="65">
        <v>0</v>
      </c>
      <c r="D29" s="66">
        <f t="shared" si="0"/>
        <v>0</v>
      </c>
    </row>
    <row r="30" spans="1:4">
      <c r="A30" s="9" t="s">
        <v>701</v>
      </c>
      <c r="B30" s="58" t="s">
        <v>31</v>
      </c>
      <c r="C30" s="65">
        <v>0</v>
      </c>
      <c r="D30" s="66">
        <f t="shared" si="0"/>
        <v>0</v>
      </c>
    </row>
    <row r="31" spans="1:4">
      <c r="A31" s="9" t="s">
        <v>702</v>
      </c>
      <c r="B31" s="58" t="s">
        <v>32</v>
      </c>
      <c r="C31" s="65">
        <v>0</v>
      </c>
      <c r="D31" s="66">
        <f t="shared" si="0"/>
        <v>0</v>
      </c>
    </row>
    <row r="32" spans="1:4">
      <c r="A32" s="9" t="s">
        <v>703</v>
      </c>
      <c r="B32" s="57" t="s">
        <v>33</v>
      </c>
      <c r="C32" s="65">
        <v>150.54555387267499</v>
      </c>
      <c r="D32" s="66">
        <f t="shared" si="0"/>
        <v>9.1666652051702175E-4</v>
      </c>
    </row>
    <row r="33" spans="1:4">
      <c r="A33" s="9" t="s">
        <v>704</v>
      </c>
      <c r="B33" s="57" t="s">
        <v>34</v>
      </c>
      <c r="C33" s="65">
        <v>0</v>
      </c>
      <c r="D33" s="66">
        <f t="shared" si="0"/>
        <v>0</v>
      </c>
    </row>
    <row r="34" spans="1:4">
      <c r="A34" s="9" t="s">
        <v>705</v>
      </c>
      <c r="B34" s="57" t="s">
        <v>35</v>
      </c>
      <c r="C34" s="65">
        <v>0</v>
      </c>
      <c r="D34" s="66">
        <f t="shared" si="0"/>
        <v>0</v>
      </c>
    </row>
    <row r="35" spans="1:4">
      <c r="A35" s="9" t="s">
        <v>706</v>
      </c>
      <c r="B35" s="57" t="s">
        <v>36</v>
      </c>
      <c r="C35" s="65">
        <v>0</v>
      </c>
      <c r="D35" s="66">
        <f t="shared" si="0"/>
        <v>0</v>
      </c>
    </row>
    <row r="36" spans="1:4">
      <c r="A36" s="9" t="s">
        <v>707</v>
      </c>
      <c r="B36" s="57" t="s">
        <v>37</v>
      </c>
      <c r="C36" s="65">
        <v>0</v>
      </c>
      <c r="D36" s="66">
        <f>C36/$C$41</f>
        <v>0</v>
      </c>
    </row>
    <row r="37" spans="1:4">
      <c r="A37" s="9"/>
      <c r="B37" s="59" t="s">
        <v>38</v>
      </c>
      <c r="C37" s="50"/>
      <c r="D37" s="66"/>
    </row>
    <row r="38" spans="1:4">
      <c r="A38" s="9" t="s">
        <v>708</v>
      </c>
      <c r="B38" s="60" t="s">
        <v>39</v>
      </c>
      <c r="C38" s="65">
        <v>0</v>
      </c>
      <c r="D38" s="66">
        <f t="shared" ref="D38:D40" si="1">C38/$C$41</f>
        <v>0</v>
      </c>
    </row>
    <row r="39" spans="1:4">
      <c r="A39" s="9" t="s">
        <v>709</v>
      </c>
      <c r="B39" s="60" t="s">
        <v>40</v>
      </c>
      <c r="C39" s="65">
        <v>0</v>
      </c>
      <c r="D39" s="66">
        <f t="shared" si="1"/>
        <v>0</v>
      </c>
    </row>
    <row r="40" spans="1:4">
      <c r="A40" s="9" t="s">
        <v>710</v>
      </c>
      <c r="B40" s="60" t="s">
        <v>41</v>
      </c>
      <c r="C40" s="65">
        <v>0</v>
      </c>
      <c r="D40" s="66">
        <f t="shared" si="1"/>
        <v>0</v>
      </c>
    </row>
    <row r="41" spans="1:4">
      <c r="B41" s="60" t="s">
        <v>42</v>
      </c>
      <c r="C41" s="65">
        <f>SUM(C10:C40)</f>
        <v>164231.53950006128</v>
      </c>
      <c r="D41" s="66">
        <v>1</v>
      </c>
    </row>
    <row r="42" spans="1:4">
      <c r="A42" s="9" t="s">
        <v>711</v>
      </c>
      <c r="B42" s="61" t="s">
        <v>43</v>
      </c>
      <c r="C42" s="65">
        <v>0</v>
      </c>
      <c r="D42" s="66">
        <v>0</v>
      </c>
    </row>
    <row r="43" spans="1:4">
      <c r="B43" s="10" t="s">
        <v>198</v>
      </c>
    </row>
    <row r="44" spans="1:4">
      <c r="C44" s="76" t="s">
        <v>44</v>
      </c>
      <c r="D44" s="75" t="s">
        <v>45</v>
      </c>
    </row>
    <row r="45" spans="1:4">
      <c r="C45" s="12" t="s">
        <v>9</v>
      </c>
      <c r="D45" s="12" t="s">
        <v>10</v>
      </c>
    </row>
    <row r="46" spans="1:4">
      <c r="C46" t="s">
        <v>122</v>
      </c>
      <c r="D46">
        <v>2.4323999999999999</v>
      </c>
    </row>
    <row r="47" spans="1:4">
      <c r="C47" t="s">
        <v>105</v>
      </c>
      <c r="D47">
        <v>3.2149999999999999</v>
      </c>
    </row>
    <row r="48" spans="1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–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–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11" sqref="A11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77" t="s">
        <v>46</v>
      </c>
      <c r="B5" s="78"/>
      <c r="C5" s="78"/>
      <c r="D5" s="78"/>
      <c r="E5" s="78"/>
      <c r="F5" s="78"/>
      <c r="G5" s="78"/>
      <c r="H5" s="78"/>
      <c r="I5" s="78"/>
      <c r="J5" s="78"/>
      <c r="K5" s="78"/>
    </row>
    <row r="6" spans="1:12" s="16" customFormat="1">
      <c r="A6" s="79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f>I10</f>
        <v>7234.6429940620501</v>
      </c>
      <c r="J9" s="64">
        <v>1</v>
      </c>
      <c r="K9" s="64">
        <v>3.3300000000000003E-2</v>
      </c>
    </row>
    <row r="10" spans="1:12">
      <c r="A10" s="67" t="s">
        <v>199</v>
      </c>
      <c r="B10" s="23"/>
      <c r="C10" s="24"/>
      <c r="D10" s="24"/>
      <c r="E10" s="24"/>
      <c r="F10" s="24"/>
      <c r="G10" s="24"/>
      <c r="H10" s="68">
        <v>0</v>
      </c>
      <c r="I10" s="69">
        <f>I11+I14</f>
        <v>7234.6429940620501</v>
      </c>
      <c r="J10" s="68">
        <v>1</v>
      </c>
      <c r="K10" s="68">
        <v>3.3300000000000003E-2</v>
      </c>
    </row>
    <row r="11" spans="1:12">
      <c r="A11" s="67" t="s">
        <v>200</v>
      </c>
      <c r="B11" s="23"/>
      <c r="C11" s="24"/>
      <c r="D11" s="24"/>
      <c r="E11" s="24"/>
      <c r="F11" s="24"/>
      <c r="G11" s="24"/>
      <c r="H11" s="68">
        <v>0</v>
      </c>
      <c r="I11" s="69">
        <f>I12+I13</f>
        <v>7097.0800300000501</v>
      </c>
      <c r="J11" s="68">
        <v>0.97450000000000003</v>
      </c>
      <c r="K11" s="68">
        <v>3.2399999999999998E-2</v>
      </c>
    </row>
    <row r="12" spans="1:12">
      <c r="A12" t="s">
        <v>201</v>
      </c>
      <c r="B12" t="s">
        <v>202</v>
      </c>
      <c r="C12" t="s">
        <v>203</v>
      </c>
      <c r="D12" t="s">
        <v>204</v>
      </c>
      <c r="E12" t="s">
        <v>205</v>
      </c>
      <c r="F12" t="s">
        <v>101</v>
      </c>
      <c r="G12" s="66">
        <v>0</v>
      </c>
      <c r="H12" s="66">
        <v>0</v>
      </c>
      <c r="I12" s="65">
        <f>7711.42399+1833.86800000005</f>
        <v>9545.2919900000506</v>
      </c>
      <c r="J12" s="66">
        <v>1.4278</v>
      </c>
      <c r="K12" s="66">
        <v>4.7500000000000001E-2</v>
      </c>
    </row>
    <row r="13" spans="1:12">
      <c r="A13" t="s">
        <v>206</v>
      </c>
      <c r="B13" t="s">
        <v>202</v>
      </c>
      <c r="C13" t="s">
        <v>203</v>
      </c>
      <c r="D13" t="s">
        <v>204</v>
      </c>
      <c r="E13" t="s">
        <v>205</v>
      </c>
      <c r="F13" t="s">
        <v>101</v>
      </c>
      <c r="G13" s="66">
        <v>0</v>
      </c>
      <c r="H13" s="66">
        <v>0</v>
      </c>
      <c r="I13" s="65">
        <v>-2448.2119600000001</v>
      </c>
      <c r="J13" s="66">
        <v>-0.45329999999999998</v>
      </c>
      <c r="K13" s="66">
        <v>-1.5100000000000001E-2</v>
      </c>
    </row>
    <row r="14" spans="1:12">
      <c r="A14" s="67" t="s">
        <v>207</v>
      </c>
      <c r="C14" s="14"/>
      <c r="H14" s="68">
        <v>0</v>
      </c>
      <c r="I14" s="69">
        <v>137.56296406199999</v>
      </c>
      <c r="J14" s="68">
        <v>2.5499999999999998E-2</v>
      </c>
      <c r="K14" s="68">
        <v>8.0000000000000004E-4</v>
      </c>
    </row>
    <row r="15" spans="1:12">
      <c r="A15" t="s">
        <v>208</v>
      </c>
      <c r="B15" t="s">
        <v>209</v>
      </c>
      <c r="C15" t="s">
        <v>203</v>
      </c>
      <c r="D15" t="s">
        <v>204</v>
      </c>
      <c r="E15" t="s">
        <v>205</v>
      </c>
      <c r="F15" t="s">
        <v>105</v>
      </c>
      <c r="G15" s="66">
        <v>0</v>
      </c>
      <c r="H15" s="66">
        <v>0</v>
      </c>
      <c r="I15" s="65">
        <v>136.54590465000001</v>
      </c>
      <c r="J15" s="66">
        <v>2.53E-2</v>
      </c>
      <c r="K15" s="66">
        <v>8.0000000000000004E-4</v>
      </c>
    </row>
    <row r="16" spans="1:12">
      <c r="A16" t="s">
        <v>210</v>
      </c>
      <c r="B16" t="s">
        <v>211</v>
      </c>
      <c r="C16" t="s">
        <v>203</v>
      </c>
      <c r="D16" t="s">
        <v>204</v>
      </c>
      <c r="E16" t="s">
        <v>205</v>
      </c>
      <c r="F16" t="s">
        <v>122</v>
      </c>
      <c r="G16" s="66">
        <v>0</v>
      </c>
      <c r="H16" s="66">
        <v>0</v>
      </c>
      <c r="I16" s="65">
        <v>1.0170594120000001</v>
      </c>
      <c r="J16" s="66">
        <v>2.0000000000000001E-4</v>
      </c>
      <c r="K16" s="66">
        <v>0</v>
      </c>
    </row>
    <row r="17" spans="1:11">
      <c r="A17" s="67" t="s">
        <v>212</v>
      </c>
      <c r="C17" s="14"/>
      <c r="H17" s="68">
        <v>0</v>
      </c>
      <c r="I17" s="69">
        <v>0</v>
      </c>
      <c r="J17" s="68">
        <v>0</v>
      </c>
      <c r="K17" s="68">
        <v>0</v>
      </c>
    </row>
    <row r="18" spans="1:11">
      <c r="A18" t="s">
        <v>213</v>
      </c>
      <c r="B18" t="s">
        <v>213</v>
      </c>
      <c r="C18" s="14"/>
      <c r="D18" t="s">
        <v>213</v>
      </c>
      <c r="F18" t="s">
        <v>213</v>
      </c>
      <c r="G18" s="66">
        <v>0</v>
      </c>
      <c r="H18" s="66">
        <v>0</v>
      </c>
      <c r="I18" s="65">
        <v>0</v>
      </c>
      <c r="J18" s="66">
        <v>0</v>
      </c>
      <c r="K18" s="66">
        <v>0</v>
      </c>
    </row>
    <row r="19" spans="1:11">
      <c r="A19" s="67" t="s">
        <v>214</v>
      </c>
      <c r="C19" s="14"/>
      <c r="H19" s="68">
        <v>0</v>
      </c>
      <c r="I19" s="69">
        <v>0</v>
      </c>
      <c r="J19" s="68">
        <v>0</v>
      </c>
      <c r="K19" s="68">
        <v>0</v>
      </c>
    </row>
    <row r="20" spans="1:11">
      <c r="A20" t="s">
        <v>213</v>
      </c>
      <c r="B20" t="s">
        <v>213</v>
      </c>
      <c r="C20" s="14"/>
      <c r="D20" t="s">
        <v>213</v>
      </c>
      <c r="F20" t="s">
        <v>213</v>
      </c>
      <c r="G20" s="66">
        <v>0</v>
      </c>
      <c r="H20" s="66">
        <v>0</v>
      </c>
      <c r="I20" s="65">
        <v>0</v>
      </c>
      <c r="J20" s="66">
        <v>0</v>
      </c>
      <c r="K20" s="66">
        <v>0</v>
      </c>
    </row>
    <row r="21" spans="1:11">
      <c r="A21" s="67" t="s">
        <v>215</v>
      </c>
      <c r="C21" s="14"/>
      <c r="H21" s="68">
        <v>0</v>
      </c>
      <c r="I21" s="69">
        <v>0</v>
      </c>
      <c r="J21" s="68">
        <v>0</v>
      </c>
      <c r="K21" s="68">
        <v>0</v>
      </c>
    </row>
    <row r="22" spans="1:11">
      <c r="A22" t="s">
        <v>213</v>
      </c>
      <c r="B22" t="s">
        <v>213</v>
      </c>
      <c r="C22" s="14"/>
      <c r="D22" t="s">
        <v>213</v>
      </c>
      <c r="F22" t="s">
        <v>213</v>
      </c>
      <c r="G22" s="66">
        <v>0</v>
      </c>
      <c r="H22" s="66">
        <v>0</v>
      </c>
      <c r="I22" s="65">
        <v>0</v>
      </c>
      <c r="J22" s="66">
        <v>0</v>
      </c>
      <c r="K22" s="66">
        <v>0</v>
      </c>
    </row>
    <row r="23" spans="1:11">
      <c r="A23" s="67" t="s">
        <v>216</v>
      </c>
      <c r="C23" s="14"/>
      <c r="H23" s="68">
        <v>0</v>
      </c>
      <c r="I23" s="69">
        <v>0</v>
      </c>
      <c r="J23" s="68">
        <v>0</v>
      </c>
      <c r="K23" s="68">
        <v>0</v>
      </c>
    </row>
    <row r="24" spans="1:11">
      <c r="A24" t="s">
        <v>213</v>
      </c>
      <c r="B24" t="s">
        <v>213</v>
      </c>
      <c r="C24" s="14"/>
      <c r="D24" t="s">
        <v>213</v>
      </c>
      <c r="F24" t="s">
        <v>213</v>
      </c>
      <c r="G24" s="66">
        <v>0</v>
      </c>
      <c r="H24" s="66">
        <v>0</v>
      </c>
      <c r="I24" s="65">
        <v>0</v>
      </c>
      <c r="J24" s="66">
        <v>0</v>
      </c>
      <c r="K24" s="66">
        <v>0</v>
      </c>
    </row>
    <row r="25" spans="1:11">
      <c r="A25" s="67" t="s">
        <v>217</v>
      </c>
      <c r="C25" s="14"/>
      <c r="H25" s="68">
        <v>0</v>
      </c>
      <c r="I25" s="69">
        <v>0</v>
      </c>
      <c r="J25" s="68">
        <v>0</v>
      </c>
      <c r="K25" s="68">
        <v>0</v>
      </c>
    </row>
    <row r="26" spans="1:11">
      <c r="A26" t="s">
        <v>213</v>
      </c>
      <c r="B26" t="s">
        <v>213</v>
      </c>
      <c r="C26" s="14"/>
      <c r="D26" t="s">
        <v>213</v>
      </c>
      <c r="F26" t="s">
        <v>213</v>
      </c>
      <c r="G26" s="66">
        <v>0</v>
      </c>
      <c r="H26" s="66">
        <v>0</v>
      </c>
      <c r="I26" s="65">
        <v>0</v>
      </c>
      <c r="J26" s="66">
        <v>0</v>
      </c>
      <c r="K26" s="66">
        <v>0</v>
      </c>
    </row>
    <row r="27" spans="1:11">
      <c r="A27" s="67" t="s">
        <v>218</v>
      </c>
      <c r="C27" s="14"/>
      <c r="H27" s="68">
        <v>0</v>
      </c>
      <c r="I27" s="69">
        <v>0</v>
      </c>
      <c r="J27" s="68">
        <v>0</v>
      </c>
      <c r="K27" s="68">
        <v>0</v>
      </c>
    </row>
    <row r="28" spans="1:11">
      <c r="A28" s="67" t="s">
        <v>219</v>
      </c>
      <c r="C28" s="14"/>
      <c r="H28" s="68">
        <v>0</v>
      </c>
      <c r="I28" s="69">
        <v>0</v>
      </c>
      <c r="J28" s="68">
        <v>0</v>
      </c>
      <c r="K28" s="68">
        <v>0</v>
      </c>
    </row>
    <row r="29" spans="1:11">
      <c r="A29" t="s">
        <v>213</v>
      </c>
      <c r="B29" t="s">
        <v>213</v>
      </c>
      <c r="C29" s="14"/>
      <c r="D29" t="s">
        <v>213</v>
      </c>
      <c r="F29" t="s">
        <v>213</v>
      </c>
      <c r="G29" s="66">
        <v>0</v>
      </c>
      <c r="H29" s="66">
        <v>0</v>
      </c>
      <c r="I29" s="65">
        <v>0</v>
      </c>
      <c r="J29" s="66">
        <v>0</v>
      </c>
      <c r="K29" s="66">
        <v>0</v>
      </c>
    </row>
    <row r="30" spans="1:11">
      <c r="A30" s="67" t="s">
        <v>217</v>
      </c>
      <c r="C30" s="14"/>
      <c r="H30" s="68">
        <v>0</v>
      </c>
      <c r="I30" s="69">
        <v>0</v>
      </c>
      <c r="J30" s="68">
        <v>0</v>
      </c>
      <c r="K30" s="68">
        <v>0</v>
      </c>
    </row>
    <row r="31" spans="1:11">
      <c r="A31" t="s">
        <v>213</v>
      </c>
      <c r="B31" t="s">
        <v>213</v>
      </c>
      <c r="C31" s="14"/>
      <c r="D31" t="s">
        <v>213</v>
      </c>
      <c r="F31" t="s">
        <v>213</v>
      </c>
      <c r="G31" s="66">
        <v>0</v>
      </c>
      <c r="H31" s="66">
        <v>0</v>
      </c>
      <c r="I31" s="65">
        <v>0</v>
      </c>
      <c r="J31" s="66">
        <v>0</v>
      </c>
      <c r="K31" s="66">
        <v>0</v>
      </c>
    </row>
    <row r="32" spans="1:11">
      <c r="A32" t="s">
        <v>220</v>
      </c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82" t="s">
        <v>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/>
    </row>
    <row r="6" spans="1:52" ht="27.75" customHeight="1">
      <c r="A6" s="85" t="s">
        <v>68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88" t="s">
        <v>191</v>
      </c>
      <c r="N7" s="41" t="s">
        <v>55</v>
      </c>
      <c r="O7" s="41" t="s">
        <v>188</v>
      </c>
      <c r="P7" s="41" t="s">
        <v>56</v>
      </c>
      <c r="Q7" s="89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4.71</v>
      </c>
      <c r="H10" s="7"/>
      <c r="I10" s="7"/>
      <c r="J10" s="64">
        <v>-1.1000000000000001E-3</v>
      </c>
      <c r="K10" s="63">
        <v>114692809</v>
      </c>
      <c r="L10" s="7"/>
      <c r="M10" s="63">
        <v>0</v>
      </c>
      <c r="N10" s="63">
        <v>131359.92285900001</v>
      </c>
      <c r="O10" s="7"/>
      <c r="P10" s="64">
        <v>1</v>
      </c>
      <c r="Q10" s="64">
        <v>0.80889999999999995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199</v>
      </c>
      <c r="B11" s="14"/>
      <c r="C11" s="14"/>
      <c r="G11" s="69">
        <v>4.71</v>
      </c>
      <c r="J11" s="68">
        <v>-1.1000000000000001E-3</v>
      </c>
      <c r="K11" s="69">
        <v>114692809</v>
      </c>
      <c r="M11" s="69">
        <v>0</v>
      </c>
      <c r="N11" s="69">
        <v>131359.92285900001</v>
      </c>
      <c r="P11" s="68">
        <v>1</v>
      </c>
      <c r="Q11" s="68">
        <v>0.80889999999999995</v>
      </c>
    </row>
    <row r="12" spans="1:52">
      <c r="A12" s="67" t="s">
        <v>221</v>
      </c>
      <c r="B12" s="14"/>
      <c r="C12" s="14"/>
      <c r="G12" s="69">
        <v>4.32</v>
      </c>
      <c r="J12" s="68">
        <v>-7.7000000000000002E-3</v>
      </c>
      <c r="K12" s="69">
        <v>48310793</v>
      </c>
      <c r="M12" s="69">
        <v>0</v>
      </c>
      <c r="N12" s="69">
        <v>55902.840271300003</v>
      </c>
      <c r="P12" s="68">
        <v>0.42559999999999998</v>
      </c>
      <c r="Q12" s="68">
        <v>0.34420000000000001</v>
      </c>
    </row>
    <row r="13" spans="1:52">
      <c r="A13" s="67" t="s">
        <v>222</v>
      </c>
      <c r="B13" s="14"/>
      <c r="C13" s="14"/>
      <c r="G13" s="69">
        <v>4.32</v>
      </c>
      <c r="J13" s="68">
        <v>-7.7000000000000002E-3</v>
      </c>
      <c r="K13" s="69">
        <v>48310793</v>
      </c>
      <c r="M13" s="69">
        <v>0</v>
      </c>
      <c r="N13" s="69">
        <v>55902.840271300003</v>
      </c>
      <c r="P13" s="68">
        <v>0.42559999999999998</v>
      </c>
      <c r="Q13" s="68">
        <v>0.34420000000000001</v>
      </c>
    </row>
    <row r="14" spans="1:52">
      <c r="A14" t="s">
        <v>223</v>
      </c>
      <c r="B14" t="s">
        <v>224</v>
      </c>
      <c r="C14" t="s">
        <v>99</v>
      </c>
      <c r="D14" t="s">
        <v>225</v>
      </c>
      <c r="F14" t="s">
        <v>226</v>
      </c>
      <c r="G14" s="65">
        <v>0.57999999999999996</v>
      </c>
      <c r="H14" t="s">
        <v>101</v>
      </c>
      <c r="I14" s="66">
        <v>0.04</v>
      </c>
      <c r="J14" s="66">
        <v>-3.0000000000000001E-3</v>
      </c>
      <c r="K14" s="65">
        <v>5724461</v>
      </c>
      <c r="L14" s="65">
        <v>136</v>
      </c>
      <c r="M14" s="65">
        <v>0</v>
      </c>
      <c r="N14" s="65">
        <v>7785.2669599999999</v>
      </c>
      <c r="O14" s="66">
        <v>4.0000000000000002E-4</v>
      </c>
      <c r="P14" s="66">
        <v>5.9299999999999999E-2</v>
      </c>
      <c r="Q14" s="66">
        <v>4.7899999999999998E-2</v>
      </c>
    </row>
    <row r="15" spans="1:52">
      <c r="A15" t="s">
        <v>227</v>
      </c>
      <c r="B15" t="s">
        <v>228</v>
      </c>
      <c r="C15" t="s">
        <v>99</v>
      </c>
      <c r="D15" t="s">
        <v>225</v>
      </c>
      <c r="F15" t="s">
        <v>229</v>
      </c>
      <c r="G15" s="65">
        <v>3.38</v>
      </c>
      <c r="H15" t="s">
        <v>101</v>
      </c>
      <c r="I15" s="66">
        <v>0.04</v>
      </c>
      <c r="J15" s="66">
        <v>-8.8999999999999999E-3</v>
      </c>
      <c r="K15" s="65">
        <v>1089000</v>
      </c>
      <c r="L15" s="65">
        <v>147.74</v>
      </c>
      <c r="M15" s="65">
        <v>0</v>
      </c>
      <c r="N15" s="65">
        <v>1608.8886</v>
      </c>
      <c r="O15" s="66">
        <v>1E-4</v>
      </c>
      <c r="P15" s="66">
        <v>1.2200000000000001E-2</v>
      </c>
      <c r="Q15" s="66">
        <v>9.9000000000000008E-3</v>
      </c>
    </row>
    <row r="16" spans="1:52">
      <c r="A16" t="s">
        <v>230</v>
      </c>
      <c r="B16" t="s">
        <v>231</v>
      </c>
      <c r="C16" t="s">
        <v>99</v>
      </c>
      <c r="D16" t="s">
        <v>225</v>
      </c>
      <c r="F16" t="s">
        <v>232</v>
      </c>
      <c r="G16" s="65">
        <v>12.55</v>
      </c>
      <c r="H16" t="s">
        <v>101</v>
      </c>
      <c r="I16" s="66">
        <v>0.04</v>
      </c>
      <c r="J16" s="66">
        <v>-2.7000000000000001E-3</v>
      </c>
      <c r="K16" s="65">
        <v>695849</v>
      </c>
      <c r="L16" s="65">
        <v>201.91</v>
      </c>
      <c r="M16" s="65">
        <v>0</v>
      </c>
      <c r="N16" s="65">
        <v>1404.9887159</v>
      </c>
      <c r="O16" s="66">
        <v>0</v>
      </c>
      <c r="P16" s="66">
        <v>1.0699999999999999E-2</v>
      </c>
      <c r="Q16" s="66">
        <v>8.6999999999999994E-3</v>
      </c>
    </row>
    <row r="17" spans="1:17">
      <c r="A17" t="s">
        <v>233</v>
      </c>
      <c r="B17" t="s">
        <v>234</v>
      </c>
      <c r="C17" t="s">
        <v>99</v>
      </c>
      <c r="D17" t="s">
        <v>225</v>
      </c>
      <c r="F17" t="s">
        <v>235</v>
      </c>
      <c r="G17" s="65">
        <v>1.72</v>
      </c>
      <c r="H17" t="s">
        <v>101</v>
      </c>
      <c r="I17" s="66">
        <v>2.75E-2</v>
      </c>
      <c r="J17" s="66">
        <v>-7.1000000000000004E-3</v>
      </c>
      <c r="K17" s="65">
        <v>7056000</v>
      </c>
      <c r="L17" s="65">
        <v>110.72</v>
      </c>
      <c r="M17" s="65">
        <v>0</v>
      </c>
      <c r="N17" s="65">
        <v>7812.4031999999997</v>
      </c>
      <c r="O17" s="66">
        <v>4.0000000000000002E-4</v>
      </c>
      <c r="P17" s="66">
        <v>5.9499999999999997E-2</v>
      </c>
      <c r="Q17" s="66">
        <v>4.8099999999999997E-2</v>
      </c>
    </row>
    <row r="18" spans="1:17">
      <c r="A18" t="s">
        <v>236</v>
      </c>
      <c r="B18" t="s">
        <v>237</v>
      </c>
      <c r="C18" t="s">
        <v>99</v>
      </c>
      <c r="D18" t="s">
        <v>225</v>
      </c>
      <c r="F18" t="s">
        <v>238</v>
      </c>
      <c r="G18" s="65">
        <v>2.7</v>
      </c>
      <c r="H18" t="s">
        <v>101</v>
      </c>
      <c r="I18" s="66">
        <v>1.7500000000000002E-2</v>
      </c>
      <c r="J18" s="66">
        <v>-7.7999999999999996E-3</v>
      </c>
      <c r="K18" s="65">
        <v>8765000</v>
      </c>
      <c r="L18" s="65">
        <v>109.42</v>
      </c>
      <c r="M18" s="65">
        <v>0</v>
      </c>
      <c r="N18" s="65">
        <v>9590.6630000000005</v>
      </c>
      <c r="O18" s="66">
        <v>5.0000000000000001E-4</v>
      </c>
      <c r="P18" s="66">
        <v>7.2999999999999995E-2</v>
      </c>
      <c r="Q18" s="66">
        <v>5.91E-2</v>
      </c>
    </row>
    <row r="19" spans="1:17">
      <c r="A19" t="s">
        <v>239</v>
      </c>
      <c r="B19" t="s">
        <v>240</v>
      </c>
      <c r="C19" t="s">
        <v>99</v>
      </c>
      <c r="D19" t="s">
        <v>225</v>
      </c>
      <c r="F19" t="s">
        <v>241</v>
      </c>
      <c r="G19" s="65">
        <v>8.25</v>
      </c>
      <c r="H19" t="s">
        <v>101</v>
      </c>
      <c r="I19" s="66">
        <v>5.0000000000000001E-3</v>
      </c>
      <c r="J19" s="66">
        <v>-7.4000000000000003E-3</v>
      </c>
      <c r="K19" s="65">
        <v>7020000</v>
      </c>
      <c r="L19" s="65">
        <v>111.21</v>
      </c>
      <c r="M19" s="65">
        <v>0</v>
      </c>
      <c r="N19" s="65">
        <v>7806.942</v>
      </c>
      <c r="O19" s="66">
        <v>4.0000000000000002E-4</v>
      </c>
      <c r="P19" s="66">
        <v>5.9400000000000001E-2</v>
      </c>
      <c r="Q19" s="66">
        <v>4.8099999999999997E-2</v>
      </c>
    </row>
    <row r="20" spans="1:17">
      <c r="A20" t="s">
        <v>242</v>
      </c>
      <c r="B20" t="s">
        <v>243</v>
      </c>
      <c r="C20" t="s">
        <v>99</v>
      </c>
      <c r="D20" t="s">
        <v>225</v>
      </c>
      <c r="F20" t="s">
        <v>241</v>
      </c>
      <c r="G20" s="65">
        <v>4.7699999999999996</v>
      </c>
      <c r="H20" t="s">
        <v>101</v>
      </c>
      <c r="I20" s="66">
        <v>7.4999999999999997E-3</v>
      </c>
      <c r="J20" s="66">
        <v>-9.4999999999999998E-3</v>
      </c>
      <c r="K20" s="65">
        <v>8905000</v>
      </c>
      <c r="L20" s="65">
        <v>109.12</v>
      </c>
      <c r="M20" s="65">
        <v>0</v>
      </c>
      <c r="N20" s="65">
        <v>9717.1360000000004</v>
      </c>
      <c r="O20" s="66">
        <v>4.0000000000000002E-4</v>
      </c>
      <c r="P20" s="66">
        <v>7.3999999999999996E-2</v>
      </c>
      <c r="Q20" s="66">
        <v>5.9799999999999999E-2</v>
      </c>
    </row>
    <row r="21" spans="1:17">
      <c r="A21" t="s">
        <v>244</v>
      </c>
      <c r="B21" t="s">
        <v>245</v>
      </c>
      <c r="C21" t="s">
        <v>99</v>
      </c>
      <c r="D21" t="s">
        <v>225</v>
      </c>
      <c r="F21" t="s">
        <v>246</v>
      </c>
      <c r="G21" s="65">
        <v>6.27</v>
      </c>
      <c r="H21" t="s">
        <v>101</v>
      </c>
      <c r="I21" s="66">
        <v>7.4999999999999997E-3</v>
      </c>
      <c r="J21" s="66">
        <v>-1.04E-2</v>
      </c>
      <c r="K21" s="65">
        <v>9055483</v>
      </c>
      <c r="L21" s="65">
        <v>112.38</v>
      </c>
      <c r="M21" s="65">
        <v>0</v>
      </c>
      <c r="N21" s="65">
        <v>10176.551795400001</v>
      </c>
      <c r="O21" s="66">
        <v>5.0000000000000001E-4</v>
      </c>
      <c r="P21" s="66">
        <v>7.7499999999999999E-2</v>
      </c>
      <c r="Q21" s="66">
        <v>6.2700000000000006E-2</v>
      </c>
    </row>
    <row r="22" spans="1:17">
      <c r="A22" s="67" t="s">
        <v>247</v>
      </c>
      <c r="B22" s="14"/>
      <c r="C22" s="14"/>
      <c r="G22" s="69">
        <v>5.01</v>
      </c>
      <c r="J22" s="68">
        <v>3.8E-3</v>
      </c>
      <c r="K22" s="69">
        <v>66382016</v>
      </c>
      <c r="M22" s="69">
        <v>0</v>
      </c>
      <c r="N22" s="69">
        <v>75457.082587700002</v>
      </c>
      <c r="P22" s="68">
        <v>0.57440000000000002</v>
      </c>
      <c r="Q22" s="68">
        <v>0.46460000000000001</v>
      </c>
    </row>
    <row r="23" spans="1:17">
      <c r="A23" s="67" t="s">
        <v>248</v>
      </c>
      <c r="B23" s="14"/>
      <c r="C23" s="14"/>
      <c r="G23" s="69">
        <v>0.52</v>
      </c>
      <c r="J23" s="68">
        <v>5.9999999999999995E-4</v>
      </c>
      <c r="K23" s="69">
        <v>500000</v>
      </c>
      <c r="M23" s="69">
        <v>0</v>
      </c>
      <c r="N23" s="69">
        <v>499.85</v>
      </c>
      <c r="P23" s="68">
        <v>3.8E-3</v>
      </c>
      <c r="Q23" s="68">
        <v>3.0999999999999999E-3</v>
      </c>
    </row>
    <row r="24" spans="1:17">
      <c r="A24" t="s">
        <v>249</v>
      </c>
      <c r="B24" t="s">
        <v>250</v>
      </c>
      <c r="C24" t="s">
        <v>99</v>
      </c>
      <c r="D24" t="s">
        <v>225</v>
      </c>
      <c r="F24" t="s">
        <v>251</v>
      </c>
      <c r="G24" s="65">
        <v>0.52</v>
      </c>
      <c r="H24" t="s">
        <v>101</v>
      </c>
      <c r="I24" s="66">
        <v>0</v>
      </c>
      <c r="J24" s="66">
        <v>5.9999999999999995E-4</v>
      </c>
      <c r="K24" s="65">
        <v>500000</v>
      </c>
      <c r="L24" s="65">
        <v>99.97</v>
      </c>
      <c r="M24" s="65">
        <v>0</v>
      </c>
      <c r="N24" s="65">
        <v>499.85</v>
      </c>
      <c r="O24" s="66">
        <v>1E-4</v>
      </c>
      <c r="P24" s="66">
        <v>3.8E-3</v>
      </c>
      <c r="Q24" s="66">
        <v>3.0999999999999999E-3</v>
      </c>
    </row>
    <row r="25" spans="1:17">
      <c r="A25" s="67" t="s">
        <v>252</v>
      </c>
      <c r="B25" s="14"/>
      <c r="C25" s="14"/>
      <c r="G25" s="69">
        <v>5.04</v>
      </c>
      <c r="J25" s="68">
        <v>3.8E-3</v>
      </c>
      <c r="K25" s="69">
        <v>65882016</v>
      </c>
      <c r="M25" s="69">
        <v>0</v>
      </c>
      <c r="N25" s="69">
        <v>74957.232587699997</v>
      </c>
      <c r="P25" s="68">
        <v>0.5706</v>
      </c>
      <c r="Q25" s="68">
        <v>0.46160000000000001</v>
      </c>
    </row>
    <row r="26" spans="1:17">
      <c r="A26" t="s">
        <v>253</v>
      </c>
      <c r="B26" t="s">
        <v>254</v>
      </c>
      <c r="C26" t="s">
        <v>99</v>
      </c>
      <c r="D26" t="s">
        <v>225</v>
      </c>
      <c r="F26" t="s">
        <v>255</v>
      </c>
      <c r="G26" s="65">
        <v>5.87</v>
      </c>
      <c r="H26" t="s">
        <v>101</v>
      </c>
      <c r="I26" s="66">
        <v>0.02</v>
      </c>
      <c r="J26" s="66">
        <v>4.1000000000000003E-3</v>
      </c>
      <c r="K26" s="65">
        <v>6315548</v>
      </c>
      <c r="L26" s="65">
        <v>111.32</v>
      </c>
      <c r="M26" s="65">
        <v>0</v>
      </c>
      <c r="N26" s="65">
        <v>7030.4680336000001</v>
      </c>
      <c r="O26" s="66">
        <v>2.9999999999999997E-4</v>
      </c>
      <c r="P26" s="66">
        <v>5.3499999999999999E-2</v>
      </c>
      <c r="Q26" s="66">
        <v>4.3299999999999998E-2</v>
      </c>
    </row>
    <row r="27" spans="1:17">
      <c r="A27" t="s">
        <v>256</v>
      </c>
      <c r="B27" t="s">
        <v>257</v>
      </c>
      <c r="C27" t="s">
        <v>99</v>
      </c>
      <c r="D27" t="s">
        <v>225</v>
      </c>
      <c r="F27" t="s">
        <v>258</v>
      </c>
      <c r="G27" s="65">
        <v>8.82</v>
      </c>
      <c r="H27" t="s">
        <v>101</v>
      </c>
      <c r="I27" s="66">
        <v>0.01</v>
      </c>
      <c r="J27" s="66">
        <v>7.9000000000000008E-3</v>
      </c>
      <c r="K27" s="65">
        <v>3245001</v>
      </c>
      <c r="L27" s="65">
        <v>102.79</v>
      </c>
      <c r="M27" s="65">
        <v>0</v>
      </c>
      <c r="N27" s="65">
        <v>3335.5365278999998</v>
      </c>
      <c r="O27" s="66">
        <v>2.0000000000000001E-4</v>
      </c>
      <c r="P27" s="66">
        <v>2.5399999999999999E-2</v>
      </c>
      <c r="Q27" s="66">
        <v>2.0500000000000001E-2</v>
      </c>
    </row>
    <row r="28" spans="1:17">
      <c r="A28" t="s">
        <v>259</v>
      </c>
      <c r="B28" t="s">
        <v>260</v>
      </c>
      <c r="C28" t="s">
        <v>99</v>
      </c>
      <c r="D28" t="s">
        <v>225</v>
      </c>
      <c r="F28" t="s">
        <v>261</v>
      </c>
      <c r="G28" s="65">
        <v>18.3</v>
      </c>
      <c r="H28" t="s">
        <v>101</v>
      </c>
      <c r="I28" s="66">
        <v>3.7499999999999999E-2</v>
      </c>
      <c r="J28" s="66">
        <v>1.83E-2</v>
      </c>
      <c r="K28" s="65">
        <v>500000</v>
      </c>
      <c r="L28" s="65">
        <v>142.52000000000001</v>
      </c>
      <c r="M28" s="65">
        <v>0</v>
      </c>
      <c r="N28" s="65">
        <v>712.6</v>
      </c>
      <c r="O28" s="66">
        <v>0</v>
      </c>
      <c r="P28" s="66">
        <v>5.4000000000000003E-3</v>
      </c>
      <c r="Q28" s="66">
        <v>4.4000000000000003E-3</v>
      </c>
    </row>
    <row r="29" spans="1:17">
      <c r="A29" t="s">
        <v>262</v>
      </c>
      <c r="B29" t="s">
        <v>263</v>
      </c>
      <c r="C29" t="s">
        <v>99</v>
      </c>
      <c r="D29" t="s">
        <v>225</v>
      </c>
      <c r="F29" t="s">
        <v>264</v>
      </c>
      <c r="G29" s="65">
        <v>1.57</v>
      </c>
      <c r="H29" t="s">
        <v>101</v>
      </c>
      <c r="I29" s="66">
        <v>7.4999999999999997E-3</v>
      </c>
      <c r="J29" s="66">
        <v>4.0000000000000002E-4</v>
      </c>
      <c r="K29" s="65">
        <v>4925000</v>
      </c>
      <c r="L29" s="65">
        <v>101.44</v>
      </c>
      <c r="M29" s="65">
        <v>0</v>
      </c>
      <c r="N29" s="65">
        <v>4995.92</v>
      </c>
      <c r="O29" s="66">
        <v>2.9999999999999997E-4</v>
      </c>
      <c r="P29" s="66">
        <v>3.7999999999999999E-2</v>
      </c>
      <c r="Q29" s="66">
        <v>3.0800000000000001E-2</v>
      </c>
    </row>
    <row r="30" spans="1:17">
      <c r="A30" t="s">
        <v>265</v>
      </c>
      <c r="B30" t="s">
        <v>266</v>
      </c>
      <c r="C30" t="s">
        <v>99</v>
      </c>
      <c r="D30" t="s">
        <v>225</v>
      </c>
      <c r="F30" t="s">
        <v>267</v>
      </c>
      <c r="G30" s="65">
        <v>7.2</v>
      </c>
      <c r="H30" t="s">
        <v>101</v>
      </c>
      <c r="I30" s="66">
        <v>2.2499999999999999E-2</v>
      </c>
      <c r="J30" s="66">
        <v>5.7000000000000002E-3</v>
      </c>
      <c r="K30" s="65">
        <v>7842000</v>
      </c>
      <c r="L30" s="65">
        <v>113.26</v>
      </c>
      <c r="M30" s="65">
        <v>0</v>
      </c>
      <c r="N30" s="65">
        <v>8881.8492000000006</v>
      </c>
      <c r="O30" s="66">
        <v>4.0000000000000002E-4</v>
      </c>
      <c r="P30" s="66">
        <v>6.7599999999999993E-2</v>
      </c>
      <c r="Q30" s="66">
        <v>5.4699999999999999E-2</v>
      </c>
    </row>
    <row r="31" spans="1:17">
      <c r="A31" t="s">
        <v>268</v>
      </c>
      <c r="B31" t="s">
        <v>269</v>
      </c>
      <c r="C31" t="s">
        <v>99</v>
      </c>
      <c r="D31" t="s">
        <v>225</v>
      </c>
      <c r="F31" t="s">
        <v>270</v>
      </c>
      <c r="G31" s="65">
        <v>1.9</v>
      </c>
      <c r="H31" t="s">
        <v>101</v>
      </c>
      <c r="I31" s="66">
        <v>1.2500000000000001E-2</v>
      </c>
      <c r="J31" s="66">
        <v>5.0000000000000001E-4</v>
      </c>
      <c r="K31" s="65">
        <v>436954</v>
      </c>
      <c r="L31" s="65">
        <v>102.41</v>
      </c>
      <c r="M31" s="65">
        <v>0</v>
      </c>
      <c r="N31" s="65">
        <v>447.4845914</v>
      </c>
      <c r="O31" s="66">
        <v>0</v>
      </c>
      <c r="P31" s="66">
        <v>3.3999999999999998E-3</v>
      </c>
      <c r="Q31" s="66">
        <v>2.8E-3</v>
      </c>
    </row>
    <row r="32" spans="1:17">
      <c r="A32" t="s">
        <v>271</v>
      </c>
      <c r="B32" t="s">
        <v>272</v>
      </c>
      <c r="C32" t="s">
        <v>99</v>
      </c>
      <c r="D32" t="s">
        <v>225</v>
      </c>
      <c r="F32" t="s">
        <v>273</v>
      </c>
      <c r="G32" s="65">
        <v>1.04</v>
      </c>
      <c r="H32" t="s">
        <v>101</v>
      </c>
      <c r="I32" s="66">
        <v>5.5E-2</v>
      </c>
      <c r="J32" s="66">
        <v>2.9999999999999997E-4</v>
      </c>
      <c r="K32" s="65">
        <v>5284194</v>
      </c>
      <c r="L32" s="65">
        <v>110.97</v>
      </c>
      <c r="M32" s="65">
        <v>0</v>
      </c>
      <c r="N32" s="65">
        <v>5863.8700817999998</v>
      </c>
      <c r="O32" s="66">
        <v>2.9999999999999997E-4</v>
      </c>
      <c r="P32" s="66">
        <v>4.4600000000000001E-2</v>
      </c>
      <c r="Q32" s="66">
        <v>3.61E-2</v>
      </c>
    </row>
    <row r="33" spans="1:17">
      <c r="A33" t="s">
        <v>274</v>
      </c>
      <c r="B33" t="s">
        <v>275</v>
      </c>
      <c r="C33" t="s">
        <v>99</v>
      </c>
      <c r="D33" t="s">
        <v>225</v>
      </c>
      <c r="F33" t="s">
        <v>276</v>
      </c>
      <c r="G33" s="65">
        <v>2.13</v>
      </c>
      <c r="H33" t="s">
        <v>101</v>
      </c>
      <c r="I33" s="66">
        <v>4.2500000000000003E-2</v>
      </c>
      <c r="J33" s="66">
        <v>1E-3</v>
      </c>
      <c r="K33" s="65">
        <v>8519601</v>
      </c>
      <c r="L33" s="65">
        <v>112.5</v>
      </c>
      <c r="M33" s="65">
        <v>0</v>
      </c>
      <c r="N33" s="65">
        <v>9584.551125</v>
      </c>
      <c r="O33" s="66">
        <v>5.0000000000000001E-4</v>
      </c>
      <c r="P33" s="66">
        <v>7.2999999999999995E-2</v>
      </c>
      <c r="Q33" s="66">
        <v>5.8999999999999997E-2</v>
      </c>
    </row>
    <row r="34" spans="1:17">
      <c r="A34" t="s">
        <v>277</v>
      </c>
      <c r="B34" t="s">
        <v>278</v>
      </c>
      <c r="C34" t="s">
        <v>99</v>
      </c>
      <c r="D34" t="s">
        <v>225</v>
      </c>
      <c r="F34" t="s">
        <v>279</v>
      </c>
      <c r="G34" s="65">
        <v>3.05</v>
      </c>
      <c r="H34" t="s">
        <v>101</v>
      </c>
      <c r="I34" s="66">
        <v>3.7499999999999999E-2</v>
      </c>
      <c r="J34" s="66">
        <v>1.9E-3</v>
      </c>
      <c r="K34" s="65">
        <v>2000000</v>
      </c>
      <c r="L34" s="65">
        <v>114.35</v>
      </c>
      <c r="M34" s="65">
        <v>0</v>
      </c>
      <c r="N34" s="65">
        <v>2287</v>
      </c>
      <c r="O34" s="66">
        <v>1E-4</v>
      </c>
      <c r="P34" s="66">
        <v>1.7399999999999999E-2</v>
      </c>
      <c r="Q34" s="66">
        <v>1.41E-2</v>
      </c>
    </row>
    <row r="35" spans="1:17">
      <c r="A35" t="s">
        <v>280</v>
      </c>
      <c r="B35" t="s">
        <v>281</v>
      </c>
      <c r="C35" t="s">
        <v>99</v>
      </c>
      <c r="D35" t="s">
        <v>225</v>
      </c>
      <c r="F35" t="s">
        <v>282</v>
      </c>
      <c r="G35" s="65">
        <v>4.51</v>
      </c>
      <c r="H35" t="s">
        <v>101</v>
      </c>
      <c r="I35" s="66">
        <v>1.7500000000000002E-2</v>
      </c>
      <c r="J35" s="66">
        <v>2.8E-3</v>
      </c>
      <c r="K35" s="65">
        <v>9758268</v>
      </c>
      <c r="L35" s="65">
        <v>107.35</v>
      </c>
      <c r="M35" s="65">
        <v>0</v>
      </c>
      <c r="N35" s="65">
        <v>10475.500698</v>
      </c>
      <c r="O35" s="66">
        <v>5.0000000000000001E-4</v>
      </c>
      <c r="P35" s="66">
        <v>7.9699999999999993E-2</v>
      </c>
      <c r="Q35" s="66">
        <v>6.4500000000000002E-2</v>
      </c>
    </row>
    <row r="36" spans="1:17">
      <c r="A36" t="s">
        <v>283</v>
      </c>
      <c r="B36" t="s">
        <v>284</v>
      </c>
      <c r="C36" t="s">
        <v>99</v>
      </c>
      <c r="D36" t="s">
        <v>225</v>
      </c>
      <c r="F36" t="s">
        <v>285</v>
      </c>
      <c r="G36" s="65">
        <v>4.28</v>
      </c>
      <c r="H36" t="s">
        <v>101</v>
      </c>
      <c r="I36" s="66">
        <v>5.0000000000000001E-3</v>
      </c>
      <c r="J36" s="66">
        <v>2.7000000000000001E-3</v>
      </c>
      <c r="K36" s="65">
        <v>5954000</v>
      </c>
      <c r="L36" s="65">
        <v>101.31</v>
      </c>
      <c r="M36" s="65">
        <v>0</v>
      </c>
      <c r="N36" s="65">
        <v>6031.9974000000002</v>
      </c>
      <c r="O36" s="66">
        <v>4.0000000000000002E-4</v>
      </c>
      <c r="P36" s="66">
        <v>4.5900000000000003E-2</v>
      </c>
      <c r="Q36" s="66">
        <v>3.7100000000000001E-2</v>
      </c>
    </row>
    <row r="37" spans="1:17">
      <c r="A37" t="s">
        <v>286</v>
      </c>
      <c r="B37" t="s">
        <v>287</v>
      </c>
      <c r="C37" t="s">
        <v>99</v>
      </c>
      <c r="D37" t="s">
        <v>225</v>
      </c>
      <c r="F37" t="s">
        <v>270</v>
      </c>
      <c r="G37" s="65">
        <v>2.58</v>
      </c>
      <c r="H37" t="s">
        <v>101</v>
      </c>
      <c r="I37" s="66">
        <v>1.5E-3</v>
      </c>
      <c r="J37" s="66">
        <v>1.6000000000000001E-3</v>
      </c>
      <c r="K37" s="65">
        <v>2000000</v>
      </c>
      <c r="L37" s="65">
        <v>100.04</v>
      </c>
      <c r="M37" s="65">
        <v>0</v>
      </c>
      <c r="N37" s="65">
        <v>2000.8</v>
      </c>
      <c r="O37" s="66">
        <v>2.0000000000000001E-4</v>
      </c>
      <c r="P37" s="66">
        <v>1.52E-2</v>
      </c>
      <c r="Q37" s="66">
        <v>1.23E-2</v>
      </c>
    </row>
    <row r="38" spans="1:17">
      <c r="A38" t="s">
        <v>288</v>
      </c>
      <c r="B38" t="s">
        <v>289</v>
      </c>
      <c r="C38" t="s">
        <v>99</v>
      </c>
      <c r="D38" t="s">
        <v>225</v>
      </c>
      <c r="F38" t="s">
        <v>251</v>
      </c>
      <c r="G38" s="65">
        <v>5.14</v>
      </c>
      <c r="H38" t="s">
        <v>101</v>
      </c>
      <c r="I38" s="66">
        <v>6.25E-2</v>
      </c>
      <c r="J38" s="66">
        <v>3.5000000000000001E-3</v>
      </c>
      <c r="K38" s="65">
        <v>6634000</v>
      </c>
      <c r="L38" s="65">
        <v>135.04</v>
      </c>
      <c r="M38" s="65">
        <v>0</v>
      </c>
      <c r="N38" s="65">
        <v>8958.5535999999993</v>
      </c>
      <c r="O38" s="66">
        <v>4.0000000000000002E-4</v>
      </c>
      <c r="P38" s="66">
        <v>6.8199999999999997E-2</v>
      </c>
      <c r="Q38" s="66">
        <v>5.5199999999999999E-2</v>
      </c>
    </row>
    <row r="39" spans="1:17">
      <c r="A39" t="s">
        <v>290</v>
      </c>
      <c r="B39" t="s">
        <v>291</v>
      </c>
      <c r="C39" t="s">
        <v>99</v>
      </c>
      <c r="D39" t="s">
        <v>225</v>
      </c>
      <c r="F39" t="s">
        <v>226</v>
      </c>
      <c r="G39" s="65">
        <v>14.57</v>
      </c>
      <c r="H39" t="s">
        <v>101</v>
      </c>
      <c r="I39" s="66">
        <v>5.5E-2</v>
      </c>
      <c r="J39" s="66">
        <v>1.52E-2</v>
      </c>
      <c r="K39" s="65">
        <v>2467450</v>
      </c>
      <c r="L39" s="65">
        <v>176.34</v>
      </c>
      <c r="M39" s="65">
        <v>0</v>
      </c>
      <c r="N39" s="65">
        <v>4351.1013300000004</v>
      </c>
      <c r="O39" s="66">
        <v>1E-4</v>
      </c>
      <c r="P39" s="66">
        <v>3.3099999999999997E-2</v>
      </c>
      <c r="Q39" s="66">
        <v>2.6800000000000001E-2</v>
      </c>
    </row>
    <row r="40" spans="1:17">
      <c r="A40" s="67" t="s">
        <v>292</v>
      </c>
      <c r="B40" s="14"/>
      <c r="C40" s="14"/>
      <c r="G40" s="69">
        <v>0</v>
      </c>
      <c r="J40" s="68">
        <v>0</v>
      </c>
      <c r="K40" s="69">
        <v>0</v>
      </c>
      <c r="M40" s="69">
        <v>0</v>
      </c>
      <c r="N40" s="69">
        <v>0</v>
      </c>
      <c r="P40" s="68">
        <v>0</v>
      </c>
      <c r="Q40" s="68">
        <v>0</v>
      </c>
    </row>
    <row r="41" spans="1:17">
      <c r="A41" t="s">
        <v>213</v>
      </c>
      <c r="B41" t="s">
        <v>213</v>
      </c>
      <c r="C41" s="14"/>
      <c r="D41" t="s">
        <v>213</v>
      </c>
      <c r="G41" s="65">
        <v>0</v>
      </c>
      <c r="H41" t="s">
        <v>213</v>
      </c>
      <c r="I41" s="66">
        <v>0</v>
      </c>
      <c r="J41" s="66">
        <v>0</v>
      </c>
      <c r="K41" s="65">
        <v>0</v>
      </c>
      <c r="L41" s="65">
        <v>0</v>
      </c>
      <c r="N41" s="65">
        <v>0</v>
      </c>
      <c r="O41" s="66">
        <v>0</v>
      </c>
      <c r="P41" s="66">
        <v>0</v>
      </c>
      <c r="Q41" s="66">
        <v>0</v>
      </c>
    </row>
    <row r="42" spans="1:17">
      <c r="A42" s="67" t="s">
        <v>293</v>
      </c>
      <c r="B42" s="14"/>
      <c r="C42" s="14"/>
      <c r="G42" s="69">
        <v>0</v>
      </c>
      <c r="J42" s="68">
        <v>0</v>
      </c>
      <c r="K42" s="69">
        <v>0</v>
      </c>
      <c r="M42" s="69">
        <v>0</v>
      </c>
      <c r="N42" s="69">
        <v>0</v>
      </c>
      <c r="P42" s="68">
        <v>0</v>
      </c>
      <c r="Q42" s="68">
        <v>0</v>
      </c>
    </row>
    <row r="43" spans="1:17">
      <c r="A43" t="s">
        <v>213</v>
      </c>
      <c r="B43" t="s">
        <v>213</v>
      </c>
      <c r="C43" s="14"/>
      <c r="D43" t="s">
        <v>213</v>
      </c>
      <c r="G43" s="65">
        <v>0</v>
      </c>
      <c r="H43" t="s">
        <v>213</v>
      </c>
      <c r="I43" s="66">
        <v>0</v>
      </c>
      <c r="J43" s="66">
        <v>0</v>
      </c>
      <c r="K43" s="65">
        <v>0</v>
      </c>
      <c r="L43" s="65">
        <v>0</v>
      </c>
      <c r="N43" s="65">
        <v>0</v>
      </c>
      <c r="O43" s="66">
        <v>0</v>
      </c>
      <c r="P43" s="66">
        <v>0</v>
      </c>
      <c r="Q43" s="66">
        <v>0</v>
      </c>
    </row>
    <row r="44" spans="1:17">
      <c r="A44" s="67" t="s">
        <v>218</v>
      </c>
      <c r="B44" s="14"/>
      <c r="C44" s="14"/>
      <c r="G44" s="69">
        <v>0</v>
      </c>
      <c r="J44" s="68">
        <v>0</v>
      </c>
      <c r="K44" s="69">
        <v>0</v>
      </c>
      <c r="M44" s="69">
        <v>0</v>
      </c>
      <c r="N44" s="69">
        <v>0</v>
      </c>
      <c r="P44" s="68">
        <v>0</v>
      </c>
      <c r="Q44" s="68">
        <v>0</v>
      </c>
    </row>
    <row r="45" spans="1:17">
      <c r="A45" s="67" t="s">
        <v>294</v>
      </c>
      <c r="B45" s="14"/>
      <c r="C45" s="14"/>
      <c r="G45" s="69">
        <v>0</v>
      </c>
      <c r="J45" s="68">
        <v>0</v>
      </c>
      <c r="K45" s="69">
        <v>0</v>
      </c>
      <c r="M45" s="69">
        <v>0</v>
      </c>
      <c r="N45" s="69">
        <v>0</v>
      </c>
      <c r="P45" s="68">
        <v>0</v>
      </c>
      <c r="Q45" s="68">
        <v>0</v>
      </c>
    </row>
    <row r="46" spans="1:17">
      <c r="A46" t="s">
        <v>213</v>
      </c>
      <c r="B46" t="s">
        <v>213</v>
      </c>
      <c r="C46" s="14"/>
      <c r="D46" t="s">
        <v>213</v>
      </c>
      <c r="G46" s="65">
        <v>0</v>
      </c>
      <c r="H46" t="s">
        <v>213</v>
      </c>
      <c r="I46" s="66">
        <v>0</v>
      </c>
      <c r="J46" s="66">
        <v>0</v>
      </c>
      <c r="K46" s="65">
        <v>0</v>
      </c>
      <c r="L46" s="65">
        <v>0</v>
      </c>
      <c r="N46" s="65">
        <v>0</v>
      </c>
      <c r="O46" s="66">
        <v>0</v>
      </c>
      <c r="P46" s="66">
        <v>0</v>
      </c>
      <c r="Q46" s="66">
        <v>0</v>
      </c>
    </row>
    <row r="47" spans="1:17">
      <c r="A47" s="67" t="s">
        <v>295</v>
      </c>
      <c r="B47" s="14"/>
      <c r="C47" s="14"/>
      <c r="G47" s="69">
        <v>0</v>
      </c>
      <c r="J47" s="68">
        <v>0</v>
      </c>
      <c r="K47" s="69">
        <v>0</v>
      </c>
      <c r="M47" s="69">
        <v>0</v>
      </c>
      <c r="N47" s="69">
        <v>0</v>
      </c>
      <c r="P47" s="68">
        <v>0</v>
      </c>
      <c r="Q47" s="68">
        <v>0</v>
      </c>
    </row>
    <row r="48" spans="1:17">
      <c r="A48" t="s">
        <v>213</v>
      </c>
      <c r="B48" t="s">
        <v>213</v>
      </c>
      <c r="C48" s="14"/>
      <c r="D48" t="s">
        <v>213</v>
      </c>
      <c r="G48" s="65">
        <v>0</v>
      </c>
      <c r="H48" t="s">
        <v>213</v>
      </c>
      <c r="I48" s="66">
        <v>0</v>
      </c>
      <c r="J48" s="66">
        <v>0</v>
      </c>
      <c r="K48" s="65">
        <v>0</v>
      </c>
      <c r="L48" s="65">
        <v>0</v>
      </c>
      <c r="N48" s="65">
        <v>0</v>
      </c>
      <c r="O48" s="66">
        <v>0</v>
      </c>
      <c r="P48" s="66">
        <v>0</v>
      </c>
      <c r="Q48" s="66">
        <v>0</v>
      </c>
    </row>
    <row r="49" spans="1:3">
      <c r="A49" s="80" t="s">
        <v>296</v>
      </c>
      <c r="B49" s="14"/>
      <c r="C49" s="14"/>
    </row>
    <row r="50" spans="1:3">
      <c r="A50" s="80" t="s">
        <v>297</v>
      </c>
      <c r="B50" s="14"/>
      <c r="C50" s="14"/>
    </row>
    <row r="51" spans="1:3">
      <c r="A51" s="80" t="s">
        <v>298</v>
      </c>
      <c r="B51" s="14"/>
      <c r="C51" s="14"/>
    </row>
    <row r="52" spans="1:3">
      <c r="A52" s="80" t="s">
        <v>299</v>
      </c>
      <c r="B52" s="14"/>
      <c r="C52" s="14"/>
    </row>
    <row r="53" spans="1:3" hidden="1">
      <c r="B53" s="14"/>
      <c r="C53" s="14"/>
    </row>
    <row r="54" spans="1:3" hidden="1">
      <c r="B54" s="14"/>
      <c r="C54" s="14"/>
    </row>
    <row r="55" spans="1:3" hidden="1">
      <c r="B55" s="14"/>
      <c r="C55" s="14"/>
    </row>
    <row r="56" spans="1:3" hidden="1">
      <c r="B56" s="14"/>
      <c r="C56" s="14"/>
    </row>
    <row r="57" spans="1:3" hidden="1">
      <c r="B57" s="14"/>
      <c r="C57" s="14"/>
    </row>
    <row r="58" spans="1:3" hidden="1">
      <c r="B58" s="14"/>
      <c r="C58" s="14"/>
    </row>
    <row r="59" spans="1:3" hidden="1">
      <c r="B59" s="14"/>
      <c r="C59" s="14"/>
    </row>
    <row r="60" spans="1:3" hidden="1">
      <c r="B60" s="14"/>
      <c r="C60" s="14"/>
    </row>
    <row r="61" spans="1:3" hidden="1">
      <c r="B61" s="14"/>
      <c r="C61" s="14"/>
    </row>
    <row r="62" spans="1:3" hidden="1">
      <c r="B62" s="14"/>
      <c r="C62" s="14"/>
    </row>
    <row r="63" spans="1:3" hidden="1">
      <c r="B63" s="14"/>
      <c r="C63" s="14"/>
    </row>
    <row r="64" spans="1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81" t="s">
        <v>67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1"/>
      <c r="BO5" s="16"/>
    </row>
    <row r="6" spans="1:67" ht="26.25" customHeight="1">
      <c r="A6" s="81" t="s">
        <v>81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1"/>
      <c r="BJ6" s="16"/>
      <c r="BO6" s="16"/>
    </row>
    <row r="7" spans="1:67" s="16" customFormat="1" ht="20.25">
      <c r="A7" s="92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88" t="s">
        <v>191</v>
      </c>
      <c r="Q7" s="43" t="s">
        <v>55</v>
      </c>
      <c r="R7" s="43" t="s">
        <v>72</v>
      </c>
      <c r="S7" s="43" t="s">
        <v>56</v>
      </c>
      <c r="T7" s="93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199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300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213</v>
      </c>
      <c r="B13" t="s">
        <v>213</v>
      </c>
      <c r="C13" s="14"/>
      <c r="D13" s="14"/>
      <c r="E13" s="14"/>
      <c r="F13" t="s">
        <v>213</v>
      </c>
      <c r="G13" t="s">
        <v>213</v>
      </c>
      <c r="J13" s="65">
        <v>0</v>
      </c>
      <c r="K13" t="s">
        <v>213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247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213</v>
      </c>
      <c r="B15" t="s">
        <v>213</v>
      </c>
      <c r="C15" s="14"/>
      <c r="D15" s="14"/>
      <c r="E15" s="14"/>
      <c r="F15" t="s">
        <v>213</v>
      </c>
      <c r="G15" t="s">
        <v>213</v>
      </c>
      <c r="J15" s="65">
        <v>0</v>
      </c>
      <c r="K15" t="s">
        <v>213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301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213</v>
      </c>
      <c r="B17" t="s">
        <v>213</v>
      </c>
      <c r="C17" s="14"/>
      <c r="D17" s="14"/>
      <c r="E17" s="14"/>
      <c r="F17" t="s">
        <v>213</v>
      </c>
      <c r="G17" t="s">
        <v>213</v>
      </c>
      <c r="J17" s="65">
        <v>0</v>
      </c>
      <c r="K17" t="s">
        <v>213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218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302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213</v>
      </c>
      <c r="B20" t="s">
        <v>213</v>
      </c>
      <c r="C20" s="14"/>
      <c r="D20" s="14"/>
      <c r="E20" s="14"/>
      <c r="F20" t="s">
        <v>213</v>
      </c>
      <c r="G20" t="s">
        <v>213</v>
      </c>
      <c r="J20" s="65">
        <v>0</v>
      </c>
      <c r="K20" t="s">
        <v>213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303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213</v>
      </c>
      <c r="B22" t="s">
        <v>213</v>
      </c>
      <c r="C22" s="14"/>
      <c r="D22" s="14"/>
      <c r="E22" s="14"/>
      <c r="F22" t="s">
        <v>213</v>
      </c>
      <c r="G22" t="s">
        <v>213</v>
      </c>
      <c r="J22" s="65">
        <v>0</v>
      </c>
      <c r="K22" t="s">
        <v>213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0" t="s">
        <v>220</v>
      </c>
      <c r="B23" s="14"/>
      <c r="C23" s="14"/>
      <c r="D23" s="14"/>
      <c r="E23" s="14"/>
      <c r="F23" s="14"/>
    </row>
    <row r="24" spans="1:20">
      <c r="A24" s="80" t="s">
        <v>296</v>
      </c>
      <c r="B24" s="14"/>
      <c r="C24" s="14"/>
      <c r="D24" s="14"/>
      <c r="E24" s="14"/>
      <c r="F24" s="14"/>
    </row>
    <row r="25" spans="1:20">
      <c r="A25" s="80" t="s">
        <v>297</v>
      </c>
      <c r="B25" s="14"/>
      <c r="C25" s="14"/>
      <c r="D25" s="14"/>
      <c r="E25" s="14"/>
      <c r="F25" s="14"/>
    </row>
    <row r="26" spans="1:20">
      <c r="A26" s="80" t="s">
        <v>298</v>
      </c>
      <c r="B26" s="14"/>
      <c r="C26" s="14"/>
      <c r="D26" s="14"/>
      <c r="E26" s="14"/>
      <c r="F26" s="14"/>
    </row>
    <row r="27" spans="1:20">
      <c r="A27" s="80" t="s">
        <v>299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801"/>
  <sheetViews>
    <sheetView rightToLeft="1" tabSelected="1" workbookViewId="0">
      <selection activeCell="A9" sqref="A9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65" width="0" style="14" hidden="1"/>
    <col min="66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6"/>
    </row>
    <row r="6" spans="1:65" ht="26.25" customHeight="1">
      <c r="A6" s="94" t="s">
        <v>88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88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4.41</v>
      </c>
      <c r="K10" s="7"/>
      <c r="L10" s="7"/>
      <c r="M10" s="64">
        <v>1.34E-2</v>
      </c>
      <c r="N10" s="63">
        <f>15367265.85+73483</f>
        <v>15440748.85</v>
      </c>
      <c r="O10" s="28"/>
      <c r="P10" s="63">
        <v>25.34122</v>
      </c>
      <c r="Q10" s="63">
        <v>16373.954392325497</v>
      </c>
      <c r="R10" s="7"/>
      <c r="S10" s="64">
        <v>1</v>
      </c>
      <c r="T10" s="64">
        <v>0.1008</v>
      </c>
      <c r="U10" s="30"/>
      <c r="BH10" s="14"/>
      <c r="BI10" s="16"/>
      <c r="BJ10" s="14"/>
      <c r="BM10" s="14"/>
    </row>
    <row r="11" spans="1:65">
      <c r="A11" s="67" t="s">
        <v>199</v>
      </c>
      <c r="B11" s="14"/>
      <c r="C11" s="14"/>
      <c r="D11" s="14"/>
      <c r="E11" s="14"/>
      <c r="J11" s="69">
        <v>4.28</v>
      </c>
      <c r="M11" s="68">
        <v>1.3100000000000001E-2</v>
      </c>
      <c r="N11" s="69">
        <f>15217265.85+73483</f>
        <v>15290748.85</v>
      </c>
      <c r="P11" s="69">
        <v>25.34122</v>
      </c>
      <c r="Q11" s="69">
        <v>15864.467314200498</v>
      </c>
      <c r="S11" s="68">
        <v>0.96889999999999998</v>
      </c>
      <c r="T11" s="68">
        <v>9.7699999999999995E-2</v>
      </c>
    </row>
    <row r="12" spans="1:65">
      <c r="A12" s="67" t="s">
        <v>300</v>
      </c>
      <c r="B12" s="14"/>
      <c r="C12" s="14"/>
      <c r="D12" s="14"/>
      <c r="E12" s="14"/>
      <c r="J12" s="69">
        <v>4.67</v>
      </c>
      <c r="M12" s="68">
        <v>3.5000000000000001E-3</v>
      </c>
      <c r="N12" s="69">
        <f>7350285.74+8190</f>
        <v>7358475.7400000002</v>
      </c>
      <c r="P12" s="69">
        <v>18.59535</v>
      </c>
      <c r="Q12" s="69">
        <v>7742.5831505631641</v>
      </c>
      <c r="S12" s="68">
        <v>0.47289999999999999</v>
      </c>
      <c r="T12" s="68">
        <v>4.7699999999999999E-2</v>
      </c>
    </row>
    <row r="13" spans="1:65">
      <c r="A13" t="s">
        <v>304</v>
      </c>
      <c r="B13" t="s">
        <v>305</v>
      </c>
      <c r="C13" t="s">
        <v>99</v>
      </c>
      <c r="D13" t="s">
        <v>122</v>
      </c>
      <c r="E13" t="s">
        <v>306</v>
      </c>
      <c r="F13" t="s">
        <v>307</v>
      </c>
      <c r="G13" t="s">
        <v>204</v>
      </c>
      <c r="H13" t="s">
        <v>205</v>
      </c>
      <c r="I13" t="s">
        <v>246</v>
      </c>
      <c r="J13" s="65">
        <v>1.83</v>
      </c>
      <c r="K13" t="s">
        <v>101</v>
      </c>
      <c r="L13" s="66">
        <v>6.1999999999999998E-3</v>
      </c>
      <c r="M13" s="66">
        <v>-5.4000000000000003E-3</v>
      </c>
      <c r="N13" s="65">
        <v>100000</v>
      </c>
      <c r="O13" s="65">
        <v>102.25</v>
      </c>
      <c r="P13" s="65">
        <v>0</v>
      </c>
      <c r="Q13" s="65">
        <v>102.25</v>
      </c>
      <c r="R13" s="66">
        <v>0</v>
      </c>
      <c r="S13" s="66">
        <v>6.1999999999999998E-3</v>
      </c>
      <c r="T13" s="66">
        <v>5.9999999999999995E-4</v>
      </c>
    </row>
    <row r="14" spans="1:65">
      <c r="A14" t="s">
        <v>308</v>
      </c>
      <c r="B14" t="s">
        <v>309</v>
      </c>
      <c r="C14" t="s">
        <v>99</v>
      </c>
      <c r="D14" t="s">
        <v>122</v>
      </c>
      <c r="E14" t="s">
        <v>310</v>
      </c>
      <c r="F14" t="s">
        <v>311</v>
      </c>
      <c r="G14" t="s">
        <v>204</v>
      </c>
      <c r="H14" t="s">
        <v>205</v>
      </c>
      <c r="I14" t="s">
        <v>312</v>
      </c>
      <c r="J14" s="65">
        <v>2.4700000000000002</v>
      </c>
      <c r="K14" t="s">
        <v>101</v>
      </c>
      <c r="L14" s="66">
        <v>5.0000000000000001E-3</v>
      </c>
      <c r="M14" s="66">
        <v>-3.2000000000000002E-3</v>
      </c>
      <c r="N14" s="65">
        <v>398000</v>
      </c>
      <c r="O14" s="65">
        <v>102.41</v>
      </c>
      <c r="P14" s="65">
        <v>0</v>
      </c>
      <c r="Q14" s="65">
        <v>407.59179999999998</v>
      </c>
      <c r="R14" s="66">
        <v>1.1999999999999999E-3</v>
      </c>
      <c r="S14" s="66">
        <v>2.4899999999999999E-2</v>
      </c>
      <c r="T14" s="66">
        <v>2.5000000000000001E-3</v>
      </c>
    </row>
    <row r="15" spans="1:65">
      <c r="A15" t="s">
        <v>313</v>
      </c>
      <c r="B15" t="s">
        <v>314</v>
      </c>
      <c r="C15" t="s">
        <v>99</v>
      </c>
      <c r="D15" t="s">
        <v>122</v>
      </c>
      <c r="E15" t="s">
        <v>315</v>
      </c>
      <c r="F15" t="s">
        <v>311</v>
      </c>
      <c r="G15" t="s">
        <v>316</v>
      </c>
      <c r="H15" t="s">
        <v>149</v>
      </c>
      <c r="I15" t="s">
        <v>317</v>
      </c>
      <c r="J15" s="65">
        <v>2.65</v>
      </c>
      <c r="K15" t="s">
        <v>101</v>
      </c>
      <c r="L15" s="66">
        <v>0.01</v>
      </c>
      <c r="M15" s="66">
        <v>-3.8E-3</v>
      </c>
      <c r="N15" s="65">
        <v>400000</v>
      </c>
      <c r="O15" s="65">
        <v>103.82</v>
      </c>
      <c r="P15" s="65">
        <v>0</v>
      </c>
      <c r="Q15" s="65">
        <v>415.28</v>
      </c>
      <c r="R15" s="66">
        <v>2.0000000000000001E-4</v>
      </c>
      <c r="S15" s="66">
        <v>2.5399999999999999E-2</v>
      </c>
      <c r="T15" s="66">
        <v>2.5999999999999999E-3</v>
      </c>
    </row>
    <row r="16" spans="1:65">
      <c r="A16" t="s">
        <v>318</v>
      </c>
      <c r="B16" t="s">
        <v>319</v>
      </c>
      <c r="C16" t="s">
        <v>99</v>
      </c>
      <c r="D16" t="s">
        <v>122</v>
      </c>
      <c r="E16" t="s">
        <v>320</v>
      </c>
      <c r="F16" t="s">
        <v>311</v>
      </c>
      <c r="G16" t="s">
        <v>204</v>
      </c>
      <c r="H16" t="s">
        <v>205</v>
      </c>
      <c r="I16" t="s">
        <v>321</v>
      </c>
      <c r="J16" s="65">
        <v>6.51</v>
      </c>
      <c r="K16" t="s">
        <v>101</v>
      </c>
      <c r="L16" s="66">
        <v>1.2200000000000001E-2</v>
      </c>
      <c r="M16" s="66">
        <v>-2.3999999999999998E-3</v>
      </c>
      <c r="N16" s="65">
        <v>200000</v>
      </c>
      <c r="O16" s="65">
        <v>111.37</v>
      </c>
      <c r="P16" s="65">
        <v>0</v>
      </c>
      <c r="Q16" s="65">
        <v>222.74</v>
      </c>
      <c r="R16" s="66">
        <v>1E-4</v>
      </c>
      <c r="S16" s="66">
        <v>1.3599999999999999E-2</v>
      </c>
      <c r="T16" s="66">
        <v>1.4E-3</v>
      </c>
    </row>
    <row r="17" spans="1:20">
      <c r="A17" t="s">
        <v>322</v>
      </c>
      <c r="B17" t="s">
        <v>323</v>
      </c>
      <c r="C17" t="s">
        <v>99</v>
      </c>
      <c r="D17" t="s">
        <v>122</v>
      </c>
      <c r="E17" t="s">
        <v>320</v>
      </c>
      <c r="F17" t="s">
        <v>311</v>
      </c>
      <c r="G17" t="s">
        <v>204</v>
      </c>
      <c r="H17" t="s">
        <v>205</v>
      </c>
      <c r="I17" t="s">
        <v>258</v>
      </c>
      <c r="J17" s="65">
        <v>2.82</v>
      </c>
      <c r="K17" t="s">
        <v>101</v>
      </c>
      <c r="L17" s="66">
        <v>1E-3</v>
      </c>
      <c r="M17" s="66">
        <v>-3.0999999999999999E-3</v>
      </c>
      <c r="N17" s="65">
        <v>129885</v>
      </c>
      <c r="O17" s="65">
        <v>100.57</v>
      </c>
      <c r="P17" s="65">
        <v>0</v>
      </c>
      <c r="Q17" s="65">
        <v>130.62534450000001</v>
      </c>
      <c r="R17" s="66">
        <v>1E-4</v>
      </c>
      <c r="S17" s="66">
        <v>8.0000000000000002E-3</v>
      </c>
      <c r="T17" s="66">
        <v>8.0000000000000004E-4</v>
      </c>
    </row>
    <row r="18" spans="1:20">
      <c r="A18" t="s">
        <v>324</v>
      </c>
      <c r="B18" t="s">
        <v>325</v>
      </c>
      <c r="C18" t="s">
        <v>99</v>
      </c>
      <c r="D18" t="s">
        <v>122</v>
      </c>
      <c r="E18" t="s">
        <v>320</v>
      </c>
      <c r="F18" t="s">
        <v>311</v>
      </c>
      <c r="G18" t="s">
        <v>204</v>
      </c>
      <c r="H18" t="s">
        <v>205</v>
      </c>
      <c r="I18" t="s">
        <v>326</v>
      </c>
      <c r="J18" s="65">
        <v>0.7</v>
      </c>
      <c r="K18" t="s">
        <v>101</v>
      </c>
      <c r="L18" s="66">
        <v>4.1000000000000003E-3</v>
      </c>
      <c r="M18" s="66">
        <v>-2.2000000000000001E-3</v>
      </c>
      <c r="N18" s="65">
        <v>1000.17</v>
      </c>
      <c r="O18" s="65">
        <v>100.26</v>
      </c>
      <c r="P18" s="65">
        <v>0</v>
      </c>
      <c r="Q18" s="65">
        <v>1.0027704420000001</v>
      </c>
      <c r="R18" s="66">
        <v>0</v>
      </c>
      <c r="S18" s="66">
        <v>1E-4</v>
      </c>
      <c r="T18" s="66">
        <v>0</v>
      </c>
    </row>
    <row r="19" spans="1:20">
      <c r="A19" t="s">
        <v>327</v>
      </c>
      <c r="B19" t="s">
        <v>328</v>
      </c>
      <c r="C19" t="s">
        <v>99</v>
      </c>
      <c r="D19" t="s">
        <v>122</v>
      </c>
      <c r="E19" t="s">
        <v>320</v>
      </c>
      <c r="F19" t="s">
        <v>311</v>
      </c>
      <c r="G19" t="s">
        <v>204</v>
      </c>
      <c r="H19" t="s">
        <v>205</v>
      </c>
      <c r="I19" t="s">
        <v>329</v>
      </c>
      <c r="J19" s="65">
        <v>1.72</v>
      </c>
      <c r="K19" t="s">
        <v>101</v>
      </c>
      <c r="L19" s="66">
        <v>9.9000000000000008E-3</v>
      </c>
      <c r="M19" s="66">
        <v>-1.6999999999999999E-3</v>
      </c>
      <c r="N19" s="65">
        <v>220500</v>
      </c>
      <c r="O19" s="65">
        <v>103.2</v>
      </c>
      <c r="P19" s="65">
        <v>0</v>
      </c>
      <c r="Q19" s="65">
        <v>227.55600000000001</v>
      </c>
      <c r="R19" s="66">
        <v>1E-4</v>
      </c>
      <c r="S19" s="66">
        <v>1.3899999999999999E-2</v>
      </c>
      <c r="T19" s="66">
        <v>1.4E-3</v>
      </c>
    </row>
    <row r="20" spans="1:20">
      <c r="A20" t="s">
        <v>330</v>
      </c>
      <c r="B20" t="s">
        <v>331</v>
      </c>
      <c r="C20" t="s">
        <v>99</v>
      </c>
      <c r="D20" t="s">
        <v>122</v>
      </c>
      <c r="E20" t="s">
        <v>332</v>
      </c>
      <c r="F20" t="s">
        <v>311</v>
      </c>
      <c r="G20" t="s">
        <v>204</v>
      </c>
      <c r="H20" t="s">
        <v>205</v>
      </c>
      <c r="I20" t="s">
        <v>333</v>
      </c>
      <c r="J20" s="65">
        <v>1.23</v>
      </c>
      <c r="K20" t="s">
        <v>101</v>
      </c>
      <c r="L20" s="66">
        <v>7.0000000000000001E-3</v>
      </c>
      <c r="M20" s="66">
        <v>8.9999999999999998E-4</v>
      </c>
      <c r="N20" s="65">
        <v>250000.34</v>
      </c>
      <c r="O20" s="65">
        <v>102.92</v>
      </c>
      <c r="P20" s="65">
        <v>0</v>
      </c>
      <c r="Q20" s="65">
        <v>257.300349928</v>
      </c>
      <c r="R20" s="66">
        <v>1E-4</v>
      </c>
      <c r="S20" s="66">
        <v>1.5699999999999999E-2</v>
      </c>
      <c r="T20" s="66">
        <v>1.6000000000000001E-3</v>
      </c>
    </row>
    <row r="21" spans="1:20">
      <c r="A21" t="s">
        <v>334</v>
      </c>
      <c r="B21" t="s">
        <v>335</v>
      </c>
      <c r="C21" t="s">
        <v>99</v>
      </c>
      <c r="D21" t="s">
        <v>122</v>
      </c>
      <c r="E21" t="s">
        <v>332</v>
      </c>
      <c r="F21" t="s">
        <v>311</v>
      </c>
      <c r="G21" t="s">
        <v>204</v>
      </c>
      <c r="H21" t="s">
        <v>205</v>
      </c>
      <c r="I21" t="s">
        <v>251</v>
      </c>
      <c r="J21" s="65">
        <v>1.55</v>
      </c>
      <c r="K21" t="s">
        <v>101</v>
      </c>
      <c r="L21" s="66">
        <v>0.05</v>
      </c>
      <c r="M21" s="66">
        <v>-1.4E-3</v>
      </c>
      <c r="N21" s="65">
        <v>233167</v>
      </c>
      <c r="O21" s="65">
        <v>113.83</v>
      </c>
      <c r="P21" s="65">
        <v>0</v>
      </c>
      <c r="Q21" s="65">
        <v>265.41399610000002</v>
      </c>
      <c r="R21" s="66">
        <v>1E-4</v>
      </c>
      <c r="S21" s="66">
        <v>1.6199999999999999E-2</v>
      </c>
      <c r="T21" s="66">
        <v>1.6000000000000001E-3</v>
      </c>
    </row>
    <row r="22" spans="1:20">
      <c r="A22" t="s">
        <v>336</v>
      </c>
      <c r="B22" t="s">
        <v>337</v>
      </c>
      <c r="C22" t="s">
        <v>99</v>
      </c>
      <c r="D22" t="s">
        <v>122</v>
      </c>
      <c r="E22" t="s">
        <v>332</v>
      </c>
      <c r="F22" t="s">
        <v>311</v>
      </c>
      <c r="G22" t="s">
        <v>204</v>
      </c>
      <c r="H22" t="s">
        <v>205</v>
      </c>
      <c r="I22" t="s">
        <v>255</v>
      </c>
      <c r="J22" s="65">
        <v>5.32</v>
      </c>
      <c r="K22" t="s">
        <v>101</v>
      </c>
      <c r="L22" s="66">
        <v>1.7500000000000002E-2</v>
      </c>
      <c r="M22" s="66">
        <v>-2.7000000000000001E-3</v>
      </c>
      <c r="N22" s="65">
        <v>145460.89000000001</v>
      </c>
      <c r="O22" s="65">
        <v>111.22</v>
      </c>
      <c r="P22" s="65">
        <v>0</v>
      </c>
      <c r="Q22" s="65">
        <v>161.78160185799999</v>
      </c>
      <c r="R22" s="66">
        <v>0</v>
      </c>
      <c r="S22" s="66">
        <v>9.9000000000000008E-3</v>
      </c>
      <c r="T22" s="66">
        <v>1E-3</v>
      </c>
    </row>
    <row r="23" spans="1:20">
      <c r="A23" t="s">
        <v>338</v>
      </c>
      <c r="B23" t="s">
        <v>339</v>
      </c>
      <c r="C23" t="s">
        <v>99</v>
      </c>
      <c r="D23" t="s">
        <v>122</v>
      </c>
      <c r="E23" t="s">
        <v>340</v>
      </c>
      <c r="F23" t="s">
        <v>311</v>
      </c>
      <c r="G23" t="s">
        <v>341</v>
      </c>
      <c r="H23" t="s">
        <v>149</v>
      </c>
      <c r="I23" t="s">
        <v>342</v>
      </c>
      <c r="J23" s="65">
        <v>3.2</v>
      </c>
      <c r="K23" t="s">
        <v>101</v>
      </c>
      <c r="L23" s="66">
        <v>0.01</v>
      </c>
      <c r="M23" s="66">
        <v>-1.2999999999999999E-3</v>
      </c>
      <c r="N23" s="65">
        <v>200000</v>
      </c>
      <c r="O23" s="65">
        <v>104.41</v>
      </c>
      <c r="P23" s="65">
        <v>0</v>
      </c>
      <c r="Q23" s="65">
        <v>208.82</v>
      </c>
      <c r="R23" s="66">
        <v>5.0000000000000001E-4</v>
      </c>
      <c r="S23" s="66">
        <v>1.2800000000000001E-2</v>
      </c>
      <c r="T23" s="66">
        <v>1.2999999999999999E-3</v>
      </c>
    </row>
    <row r="24" spans="1:20">
      <c r="A24" t="s">
        <v>343</v>
      </c>
      <c r="B24" t="s">
        <v>344</v>
      </c>
      <c r="C24" t="s">
        <v>99</v>
      </c>
      <c r="D24" t="s">
        <v>122</v>
      </c>
      <c r="E24" t="s">
        <v>340</v>
      </c>
      <c r="F24" t="s">
        <v>311</v>
      </c>
      <c r="G24" t="s">
        <v>341</v>
      </c>
      <c r="H24" t="s">
        <v>149</v>
      </c>
      <c r="I24" t="s">
        <v>345</v>
      </c>
      <c r="J24" s="65">
        <v>1.7</v>
      </c>
      <c r="K24" t="s">
        <v>101</v>
      </c>
      <c r="L24" s="66">
        <v>2.8E-3</v>
      </c>
      <c r="M24" s="66">
        <v>6.9999999999999999E-4</v>
      </c>
      <c r="N24" s="65">
        <v>20000</v>
      </c>
      <c r="O24" s="65">
        <v>100.35</v>
      </c>
      <c r="P24" s="65">
        <v>0</v>
      </c>
      <c r="Q24" s="65">
        <v>20.07</v>
      </c>
      <c r="R24" s="66">
        <v>0</v>
      </c>
      <c r="S24" s="66">
        <v>1.1999999999999999E-3</v>
      </c>
      <c r="T24" s="66">
        <v>1E-4</v>
      </c>
    </row>
    <row r="25" spans="1:20">
      <c r="A25" t="s">
        <v>346</v>
      </c>
      <c r="B25" t="s">
        <v>347</v>
      </c>
      <c r="C25" t="s">
        <v>99</v>
      </c>
      <c r="D25" t="s">
        <v>122</v>
      </c>
      <c r="E25" t="s">
        <v>348</v>
      </c>
      <c r="F25" t="s">
        <v>349</v>
      </c>
      <c r="G25" t="s">
        <v>341</v>
      </c>
      <c r="H25" t="s">
        <v>149</v>
      </c>
      <c r="I25" t="s">
        <v>350</v>
      </c>
      <c r="J25" s="65">
        <v>8.4700000000000006</v>
      </c>
      <c r="K25" t="s">
        <v>101</v>
      </c>
      <c r="L25" s="66">
        <v>1.6500000000000001E-2</v>
      </c>
      <c r="M25" s="66">
        <v>5.9999999999999995E-4</v>
      </c>
      <c r="N25" s="65">
        <v>700000</v>
      </c>
      <c r="O25" s="65">
        <v>115.25</v>
      </c>
      <c r="P25" s="65">
        <v>0</v>
      </c>
      <c r="Q25" s="65">
        <v>806.75</v>
      </c>
      <c r="R25" s="66">
        <v>2.9999999999999997E-4</v>
      </c>
      <c r="S25" s="66">
        <v>4.9299999999999997E-2</v>
      </c>
      <c r="T25" s="66">
        <v>5.0000000000000001E-3</v>
      </c>
    </row>
    <row r="26" spans="1:20">
      <c r="A26" t="s">
        <v>351</v>
      </c>
      <c r="B26" t="s">
        <v>352</v>
      </c>
      <c r="C26" t="s">
        <v>99</v>
      </c>
      <c r="D26" t="s">
        <v>122</v>
      </c>
      <c r="E26" t="s">
        <v>353</v>
      </c>
      <c r="F26" t="s">
        <v>349</v>
      </c>
      <c r="G26" t="s">
        <v>341</v>
      </c>
      <c r="H26" t="s">
        <v>149</v>
      </c>
      <c r="I26" t="s">
        <v>342</v>
      </c>
      <c r="J26" s="65">
        <v>5.37</v>
      </c>
      <c r="K26" t="s">
        <v>101</v>
      </c>
      <c r="L26" s="66">
        <v>1.77E-2</v>
      </c>
      <c r="M26" s="66">
        <v>1.6000000000000001E-3</v>
      </c>
      <c r="N26" s="65">
        <v>220000</v>
      </c>
      <c r="O26" s="65">
        <v>108.9</v>
      </c>
      <c r="P26" s="65">
        <v>0</v>
      </c>
      <c r="Q26" s="65">
        <v>239.58</v>
      </c>
      <c r="R26" s="66">
        <v>1E-4</v>
      </c>
      <c r="S26" s="66">
        <v>1.46E-2</v>
      </c>
      <c r="T26" s="66">
        <v>1.5E-3</v>
      </c>
    </row>
    <row r="27" spans="1:20">
      <c r="A27" t="s">
        <v>354</v>
      </c>
      <c r="B27" t="s">
        <v>355</v>
      </c>
      <c r="C27" t="s">
        <v>99</v>
      </c>
      <c r="D27" t="s">
        <v>122</v>
      </c>
      <c r="E27" t="s">
        <v>353</v>
      </c>
      <c r="F27" t="s">
        <v>349</v>
      </c>
      <c r="G27" t="s">
        <v>356</v>
      </c>
      <c r="H27" t="s">
        <v>205</v>
      </c>
      <c r="I27" t="s">
        <v>329</v>
      </c>
      <c r="J27" s="65">
        <v>2.2400000000000002</v>
      </c>
      <c r="K27" t="s">
        <v>101</v>
      </c>
      <c r="L27" s="66">
        <v>6.4999999999999997E-3</v>
      </c>
      <c r="M27" s="66">
        <v>1E-4</v>
      </c>
      <c r="N27" s="65">
        <v>219500</v>
      </c>
      <c r="O27" s="65">
        <v>101.6</v>
      </c>
      <c r="P27" s="65">
        <v>0</v>
      </c>
      <c r="Q27" s="65">
        <v>223.012</v>
      </c>
      <c r="R27" s="66">
        <v>2.9999999999999997E-4</v>
      </c>
      <c r="S27" s="66">
        <v>1.3599999999999999E-2</v>
      </c>
      <c r="T27" s="66">
        <v>1.4E-3</v>
      </c>
    </row>
    <row r="28" spans="1:20">
      <c r="A28" t="s">
        <v>357</v>
      </c>
      <c r="B28" t="s">
        <v>358</v>
      </c>
      <c r="C28" t="s">
        <v>99</v>
      </c>
      <c r="D28" t="s">
        <v>122</v>
      </c>
      <c r="E28" t="s">
        <v>340</v>
      </c>
      <c r="F28" t="s">
        <v>311</v>
      </c>
      <c r="G28" t="s">
        <v>359</v>
      </c>
      <c r="H28" t="s">
        <v>149</v>
      </c>
      <c r="I28" t="s">
        <v>360</v>
      </c>
      <c r="J28" s="65">
        <v>0.51</v>
      </c>
      <c r="K28" t="s">
        <v>101</v>
      </c>
      <c r="L28" s="66">
        <v>4.1500000000000002E-2</v>
      </c>
      <c r="M28" s="66">
        <v>9.9000000000000008E-3</v>
      </c>
      <c r="N28" s="65">
        <v>32500.05</v>
      </c>
      <c r="O28" s="65">
        <v>107.42</v>
      </c>
      <c r="P28" s="65">
        <v>0</v>
      </c>
      <c r="Q28" s="65">
        <v>34.91155371</v>
      </c>
      <c r="R28" s="66">
        <v>2.9999999999999997E-4</v>
      </c>
      <c r="S28" s="66">
        <v>2.0999999999999999E-3</v>
      </c>
      <c r="T28" s="66">
        <v>2.0000000000000001E-4</v>
      </c>
    </row>
    <row r="29" spans="1:20">
      <c r="A29" t="s">
        <v>361</v>
      </c>
      <c r="B29" t="s">
        <v>362</v>
      </c>
      <c r="C29" t="s">
        <v>99</v>
      </c>
      <c r="D29" t="s">
        <v>122</v>
      </c>
      <c r="E29" t="s">
        <v>363</v>
      </c>
      <c r="F29" t="s">
        <v>349</v>
      </c>
      <c r="G29" t="s">
        <v>364</v>
      </c>
      <c r="H29" t="s">
        <v>205</v>
      </c>
      <c r="I29" t="s">
        <v>329</v>
      </c>
      <c r="J29" s="65">
        <v>6.37</v>
      </c>
      <c r="K29" t="s">
        <v>101</v>
      </c>
      <c r="L29" s="66">
        <v>6.8999999999999999E-3</v>
      </c>
      <c r="M29" s="66">
        <v>5.0000000000000001E-3</v>
      </c>
      <c r="N29" s="65">
        <v>347000</v>
      </c>
      <c r="O29" s="65">
        <v>101.38</v>
      </c>
      <c r="P29" s="65">
        <v>0</v>
      </c>
      <c r="Q29" s="65">
        <v>351.78859999999997</v>
      </c>
      <c r="R29" s="66">
        <v>1.8E-3</v>
      </c>
      <c r="S29" s="66">
        <v>2.1499999999999998E-2</v>
      </c>
      <c r="T29" s="66">
        <v>2.2000000000000001E-3</v>
      </c>
    </row>
    <row r="30" spans="1:20">
      <c r="A30" t="s">
        <v>365</v>
      </c>
      <c r="B30" t="s">
        <v>366</v>
      </c>
      <c r="C30" t="s">
        <v>99</v>
      </c>
      <c r="D30" t="s">
        <v>122</v>
      </c>
      <c r="E30" t="s">
        <v>363</v>
      </c>
      <c r="F30" t="s">
        <v>349</v>
      </c>
      <c r="G30" t="s">
        <v>364</v>
      </c>
      <c r="H30" t="s">
        <v>205</v>
      </c>
      <c r="I30" t="s">
        <v>329</v>
      </c>
      <c r="J30" s="65">
        <v>6.31</v>
      </c>
      <c r="K30" t="s">
        <v>101</v>
      </c>
      <c r="L30" s="66">
        <v>6.8999999999999999E-3</v>
      </c>
      <c r="M30" s="66">
        <v>4.7000000000000002E-3</v>
      </c>
      <c r="N30" s="65">
        <v>348000</v>
      </c>
      <c r="O30" s="65">
        <v>101.6</v>
      </c>
      <c r="P30" s="65">
        <v>0</v>
      </c>
      <c r="Q30" s="65">
        <v>353.56799999999998</v>
      </c>
      <c r="R30" s="66">
        <v>1.6000000000000001E-3</v>
      </c>
      <c r="S30" s="66">
        <v>2.1600000000000001E-2</v>
      </c>
      <c r="T30" s="66">
        <v>2.2000000000000001E-3</v>
      </c>
    </row>
    <row r="31" spans="1:20">
      <c r="A31" t="s">
        <v>367</v>
      </c>
      <c r="B31" t="s">
        <v>368</v>
      </c>
      <c r="C31" t="s">
        <v>99</v>
      </c>
      <c r="D31" t="s">
        <v>122</v>
      </c>
      <c r="E31" t="s">
        <v>315</v>
      </c>
      <c r="F31" t="s">
        <v>311</v>
      </c>
      <c r="G31" t="s">
        <v>364</v>
      </c>
      <c r="H31" t="s">
        <v>205</v>
      </c>
      <c r="I31" t="s">
        <v>369</v>
      </c>
      <c r="J31" s="65">
        <v>0.1</v>
      </c>
      <c r="K31" t="s">
        <v>101</v>
      </c>
      <c r="L31" s="66">
        <v>0.04</v>
      </c>
      <c r="M31" s="66">
        <v>3.6600000000000001E-2</v>
      </c>
      <c r="N31" s="65">
        <v>20000</v>
      </c>
      <c r="O31" s="65">
        <v>109.02</v>
      </c>
      <c r="P31" s="65">
        <v>0</v>
      </c>
      <c r="Q31" s="65">
        <v>21.803999999999998</v>
      </c>
      <c r="R31" s="66">
        <v>0</v>
      </c>
      <c r="S31" s="66">
        <v>1.2999999999999999E-3</v>
      </c>
      <c r="T31" s="66">
        <v>1E-4</v>
      </c>
    </row>
    <row r="32" spans="1:20">
      <c r="A32" t="s">
        <v>370</v>
      </c>
      <c r="B32" t="s">
        <v>371</v>
      </c>
      <c r="C32" t="s">
        <v>99</v>
      </c>
      <c r="D32" t="s">
        <v>122</v>
      </c>
      <c r="E32" t="s">
        <v>372</v>
      </c>
      <c r="F32" t="s">
        <v>373</v>
      </c>
      <c r="G32" t="s">
        <v>364</v>
      </c>
      <c r="H32" t="s">
        <v>205</v>
      </c>
      <c r="I32" t="s">
        <v>374</v>
      </c>
      <c r="J32" s="65">
        <v>5.99</v>
      </c>
      <c r="K32" t="s">
        <v>101</v>
      </c>
      <c r="L32" s="66">
        <v>1.0800000000000001E-2</v>
      </c>
      <c r="M32" s="66">
        <v>5.8999999999999999E-3</v>
      </c>
      <c r="N32" s="65">
        <v>300224</v>
      </c>
      <c r="O32" s="65">
        <v>103.3</v>
      </c>
      <c r="P32" s="65">
        <v>0</v>
      </c>
      <c r="Q32" s="65">
        <v>310.13139200000001</v>
      </c>
      <c r="R32" s="66">
        <v>8.9999999999999998E-4</v>
      </c>
      <c r="S32" s="66">
        <v>1.89E-2</v>
      </c>
      <c r="T32" s="66">
        <v>1.9E-3</v>
      </c>
    </row>
    <row r="33" spans="1:20">
      <c r="A33" t="s">
        <v>375</v>
      </c>
      <c r="B33" t="s">
        <v>376</v>
      </c>
      <c r="C33" t="s">
        <v>99</v>
      </c>
      <c r="D33" t="s">
        <v>122</v>
      </c>
      <c r="E33" t="s">
        <v>377</v>
      </c>
      <c r="F33" t="s">
        <v>349</v>
      </c>
      <c r="G33" t="s">
        <v>364</v>
      </c>
      <c r="H33" t="s">
        <v>205</v>
      </c>
      <c r="I33" t="s">
        <v>378</v>
      </c>
      <c r="J33" s="65">
        <v>7.76</v>
      </c>
      <c r="K33" t="s">
        <v>101</v>
      </c>
      <c r="L33" s="66">
        <v>8.3999999999999995E-3</v>
      </c>
      <c r="M33" s="66">
        <v>5.8999999999999999E-3</v>
      </c>
      <c r="N33" s="65">
        <v>194000</v>
      </c>
      <c r="O33" s="65">
        <v>101.36</v>
      </c>
      <c r="P33" s="65">
        <v>0</v>
      </c>
      <c r="Q33" s="65">
        <v>196.63839999999999</v>
      </c>
      <c r="R33" s="66">
        <v>4.0000000000000002E-4</v>
      </c>
      <c r="S33" s="66">
        <v>1.2E-2</v>
      </c>
      <c r="T33" s="66">
        <v>1.1999999999999999E-3</v>
      </c>
    </row>
    <row r="34" spans="1:20">
      <c r="A34" t="s">
        <v>379</v>
      </c>
      <c r="B34" t="s">
        <v>380</v>
      </c>
      <c r="C34" t="s">
        <v>99</v>
      </c>
      <c r="D34" t="s">
        <v>122</v>
      </c>
      <c r="E34" t="s">
        <v>381</v>
      </c>
      <c r="F34" t="s">
        <v>349</v>
      </c>
      <c r="G34" t="s">
        <v>364</v>
      </c>
      <c r="H34" t="s">
        <v>205</v>
      </c>
      <c r="I34" t="s">
        <v>382</v>
      </c>
      <c r="J34" s="65">
        <v>2.91</v>
      </c>
      <c r="K34" t="s">
        <v>101</v>
      </c>
      <c r="L34" s="66">
        <v>2.8500000000000001E-2</v>
      </c>
      <c r="M34" s="66">
        <v>-2.0999999999999999E-3</v>
      </c>
      <c r="N34" s="65">
        <v>108000</v>
      </c>
      <c r="O34" s="65">
        <v>111.51</v>
      </c>
      <c r="P34" s="65">
        <v>0</v>
      </c>
      <c r="Q34" s="65">
        <v>120.4308</v>
      </c>
      <c r="R34" s="66">
        <v>1E-4</v>
      </c>
      <c r="S34" s="66">
        <v>7.4000000000000003E-3</v>
      </c>
      <c r="T34" s="66">
        <v>6.9999999999999999E-4</v>
      </c>
    </row>
    <row r="35" spans="1:20">
      <c r="A35" t="s">
        <v>383</v>
      </c>
      <c r="B35" t="s">
        <v>384</v>
      </c>
      <c r="C35" t="s">
        <v>99</v>
      </c>
      <c r="D35" t="s">
        <v>122</v>
      </c>
      <c r="E35" t="s">
        <v>385</v>
      </c>
      <c r="F35" t="s">
        <v>349</v>
      </c>
      <c r="G35" t="s">
        <v>364</v>
      </c>
      <c r="H35" t="s">
        <v>205</v>
      </c>
      <c r="I35" t="s">
        <v>386</v>
      </c>
      <c r="J35" s="65">
        <v>4.79</v>
      </c>
      <c r="K35" t="s">
        <v>101</v>
      </c>
      <c r="L35" s="66">
        <v>2.1499999999999998E-2</v>
      </c>
      <c r="M35" s="66">
        <v>3.7000000000000002E-3</v>
      </c>
      <c r="N35" s="65">
        <v>146774.20000000001</v>
      </c>
      <c r="O35" s="65">
        <v>111.2</v>
      </c>
      <c r="P35" s="65">
        <v>0</v>
      </c>
      <c r="Q35" s="65">
        <v>163.2129104</v>
      </c>
      <c r="R35" s="66">
        <v>1E-4</v>
      </c>
      <c r="S35" s="66">
        <v>0.01</v>
      </c>
      <c r="T35" s="66">
        <v>1E-3</v>
      </c>
    </row>
    <row r="36" spans="1:20">
      <c r="A36" t="s">
        <v>387</v>
      </c>
      <c r="B36" t="s">
        <v>388</v>
      </c>
      <c r="C36" t="s">
        <v>99</v>
      </c>
      <c r="D36" t="s">
        <v>122</v>
      </c>
      <c r="E36" t="s">
        <v>385</v>
      </c>
      <c r="F36" t="s">
        <v>349</v>
      </c>
      <c r="G36" t="s">
        <v>364</v>
      </c>
      <c r="H36" t="s">
        <v>205</v>
      </c>
      <c r="I36" t="s">
        <v>389</v>
      </c>
      <c r="J36" s="65">
        <v>7.43</v>
      </c>
      <c r="K36" t="s">
        <v>101</v>
      </c>
      <c r="L36" s="66">
        <v>1.43E-2</v>
      </c>
      <c r="M36" s="66">
        <v>8.2000000000000007E-3</v>
      </c>
      <c r="N36" s="65">
        <v>290070</v>
      </c>
      <c r="O36" s="65">
        <v>104.55</v>
      </c>
      <c r="P36" s="65">
        <v>4.4911599999999998</v>
      </c>
      <c r="Q36" s="65">
        <v>307.759345</v>
      </c>
      <c r="R36" s="66">
        <v>6.9999999999999999E-4</v>
      </c>
      <c r="S36" s="66">
        <v>1.8800000000000001E-2</v>
      </c>
      <c r="T36" s="66">
        <v>1.9E-3</v>
      </c>
    </row>
    <row r="37" spans="1:20">
      <c r="A37" t="s">
        <v>390</v>
      </c>
      <c r="B37" t="s">
        <v>391</v>
      </c>
      <c r="C37" t="s">
        <v>99</v>
      </c>
      <c r="D37" t="s">
        <v>122</v>
      </c>
      <c r="E37" t="s">
        <v>392</v>
      </c>
      <c r="F37" t="s">
        <v>349</v>
      </c>
      <c r="G37" t="s">
        <v>364</v>
      </c>
      <c r="H37" t="s">
        <v>205</v>
      </c>
      <c r="I37" t="s">
        <v>393</v>
      </c>
      <c r="J37" s="65">
        <v>2.2400000000000002</v>
      </c>
      <c r="K37" t="s">
        <v>101</v>
      </c>
      <c r="L37" s="66">
        <v>0.04</v>
      </c>
      <c r="M37" s="66">
        <v>-4.0000000000000002E-4</v>
      </c>
      <c r="N37" s="65">
        <v>192387.05</v>
      </c>
      <c r="O37" s="65">
        <v>110.27</v>
      </c>
      <c r="P37" s="65">
        <v>0</v>
      </c>
      <c r="Q37" s="65">
        <v>212.14520003499999</v>
      </c>
      <c r="R37" s="66">
        <v>5.9999999999999995E-4</v>
      </c>
      <c r="S37" s="66">
        <v>1.2999999999999999E-2</v>
      </c>
      <c r="T37" s="66">
        <v>1.2999999999999999E-3</v>
      </c>
    </row>
    <row r="38" spans="1:20">
      <c r="A38" t="s">
        <v>394</v>
      </c>
      <c r="B38" t="s">
        <v>395</v>
      </c>
      <c r="C38" t="s">
        <v>99</v>
      </c>
      <c r="D38" t="s">
        <v>122</v>
      </c>
      <c r="E38" t="s">
        <v>396</v>
      </c>
      <c r="F38" t="s">
        <v>349</v>
      </c>
      <c r="G38" t="s">
        <v>397</v>
      </c>
      <c r="H38" t="s">
        <v>205</v>
      </c>
      <c r="I38" t="s">
        <v>282</v>
      </c>
      <c r="J38" s="65">
        <v>3.58</v>
      </c>
      <c r="K38" t="s">
        <v>101</v>
      </c>
      <c r="L38" s="66">
        <v>1.6E-2</v>
      </c>
      <c r="M38" s="66">
        <v>3.2000000000000002E-3</v>
      </c>
      <c r="N38" s="65">
        <v>97695.039999999994</v>
      </c>
      <c r="O38" s="65">
        <v>106.25</v>
      </c>
      <c r="P38" s="65">
        <v>0</v>
      </c>
      <c r="Q38" s="65">
        <v>103.80098</v>
      </c>
      <c r="R38" s="66">
        <v>2.0000000000000001E-4</v>
      </c>
      <c r="S38" s="66">
        <v>6.3E-3</v>
      </c>
      <c r="T38" s="66">
        <v>5.9999999999999995E-4</v>
      </c>
    </row>
    <row r="39" spans="1:20">
      <c r="A39" t="s">
        <v>398</v>
      </c>
      <c r="B39" t="s">
        <v>399</v>
      </c>
      <c r="C39" t="s">
        <v>99</v>
      </c>
      <c r="D39" t="s">
        <v>122</v>
      </c>
      <c r="E39" t="s">
        <v>400</v>
      </c>
      <c r="F39" t="s">
        <v>349</v>
      </c>
      <c r="G39" t="s">
        <v>397</v>
      </c>
      <c r="H39" t="s">
        <v>205</v>
      </c>
      <c r="I39" t="s">
        <v>401</v>
      </c>
      <c r="J39" s="65">
        <v>1.1200000000000001</v>
      </c>
      <c r="K39" t="s">
        <v>101</v>
      </c>
      <c r="L39" s="66">
        <v>4.4499999999999998E-2</v>
      </c>
      <c r="M39" s="66">
        <v>7.7999999999999996E-3</v>
      </c>
      <c r="N39" s="65">
        <v>15000</v>
      </c>
      <c r="O39" s="65">
        <v>111.49</v>
      </c>
      <c r="P39" s="65">
        <v>0</v>
      </c>
      <c r="Q39" s="65">
        <v>16.723500000000001</v>
      </c>
      <c r="R39" s="66">
        <v>0</v>
      </c>
      <c r="S39" s="66">
        <v>1E-3</v>
      </c>
      <c r="T39" s="66">
        <v>1E-4</v>
      </c>
    </row>
    <row r="40" spans="1:20">
      <c r="A40" t="s">
        <v>402</v>
      </c>
      <c r="B40" t="s">
        <v>403</v>
      </c>
      <c r="C40" t="s">
        <v>99</v>
      </c>
      <c r="D40" t="s">
        <v>122</v>
      </c>
      <c r="E40" t="s">
        <v>404</v>
      </c>
      <c r="F40" t="s">
        <v>311</v>
      </c>
      <c r="G40" t="s">
        <v>397</v>
      </c>
      <c r="H40" t="s">
        <v>205</v>
      </c>
      <c r="I40" t="s">
        <v>405</v>
      </c>
      <c r="J40" s="65">
        <v>1</v>
      </c>
      <c r="K40" t="s">
        <v>101</v>
      </c>
      <c r="L40" s="66">
        <v>0.02</v>
      </c>
      <c r="M40" s="66">
        <v>-2.5000000000000001E-3</v>
      </c>
      <c r="N40" s="65">
        <v>12312</v>
      </c>
      <c r="O40" s="65">
        <v>104.1</v>
      </c>
      <c r="P40" s="65">
        <v>13.035</v>
      </c>
      <c r="Q40" s="65">
        <v>25.851792</v>
      </c>
      <c r="R40" s="66">
        <v>1E-4</v>
      </c>
      <c r="S40" s="66">
        <v>1.6000000000000001E-3</v>
      </c>
      <c r="T40" s="66">
        <v>2.0000000000000001E-4</v>
      </c>
    </row>
    <row r="41" spans="1:20">
      <c r="A41" t="s">
        <v>406</v>
      </c>
      <c r="B41" t="s">
        <v>407</v>
      </c>
      <c r="C41" t="s">
        <v>99</v>
      </c>
      <c r="D41" t="s">
        <v>122</v>
      </c>
      <c r="E41" t="s">
        <v>408</v>
      </c>
      <c r="F41" t="s">
        <v>311</v>
      </c>
      <c r="G41" t="s">
        <v>397</v>
      </c>
      <c r="H41" t="s">
        <v>205</v>
      </c>
      <c r="I41" t="s">
        <v>409</v>
      </c>
      <c r="J41" s="65">
        <v>0.99</v>
      </c>
      <c r="K41" t="s">
        <v>101</v>
      </c>
      <c r="L41" s="66">
        <v>4.4999999999999998E-2</v>
      </c>
      <c r="M41" s="66">
        <v>1.03E-2</v>
      </c>
      <c r="N41" s="65">
        <v>5000</v>
      </c>
      <c r="O41" s="65">
        <v>124.73</v>
      </c>
      <c r="P41" s="65">
        <v>6.7820000000000005E-2</v>
      </c>
      <c r="Q41" s="65">
        <v>6.3043199999999997</v>
      </c>
      <c r="R41" s="66">
        <v>0</v>
      </c>
      <c r="S41" s="66">
        <v>4.0000000000000002E-4</v>
      </c>
      <c r="T41" s="66">
        <v>0</v>
      </c>
    </row>
    <row r="42" spans="1:20">
      <c r="A42" t="s">
        <v>410</v>
      </c>
      <c r="B42" t="s">
        <v>411</v>
      </c>
      <c r="C42" t="s">
        <v>99</v>
      </c>
      <c r="D42" t="s">
        <v>122</v>
      </c>
      <c r="E42" t="s">
        <v>412</v>
      </c>
      <c r="F42" t="s">
        <v>349</v>
      </c>
      <c r="G42" t="s">
        <v>413</v>
      </c>
      <c r="H42" t="s">
        <v>205</v>
      </c>
      <c r="I42" t="s">
        <v>321</v>
      </c>
      <c r="J42" s="65">
        <v>6.86</v>
      </c>
      <c r="K42" t="s">
        <v>101</v>
      </c>
      <c r="L42" s="66">
        <v>1.5299999999999999E-2</v>
      </c>
      <c r="M42" s="66">
        <v>5.5999999999999999E-3</v>
      </c>
      <c r="N42" s="65">
        <v>129000</v>
      </c>
      <c r="O42" s="65">
        <v>106.89</v>
      </c>
      <c r="P42" s="65">
        <v>1.0013700000000001</v>
      </c>
      <c r="Q42" s="65">
        <v>138.88946999999999</v>
      </c>
      <c r="R42" s="66">
        <v>4.0000000000000002E-4</v>
      </c>
      <c r="S42" s="66">
        <v>8.5000000000000006E-3</v>
      </c>
      <c r="T42" s="66">
        <v>8.9999999999999998E-4</v>
      </c>
    </row>
    <row r="43" spans="1:20">
      <c r="A43" t="s">
        <v>416</v>
      </c>
      <c r="B43">
        <v>1142230</v>
      </c>
      <c r="C43" t="s">
        <v>99</v>
      </c>
      <c r="D43" t="s">
        <v>122</v>
      </c>
      <c r="E43" t="s">
        <v>414</v>
      </c>
      <c r="F43" t="s">
        <v>373</v>
      </c>
      <c r="G43" t="s">
        <v>415</v>
      </c>
      <c r="H43" t="s">
        <v>149</v>
      </c>
      <c r="I43" t="s">
        <v>350</v>
      </c>
      <c r="J43" s="65">
        <v>4.9400000000000004</v>
      </c>
      <c r="K43" t="s">
        <v>101</v>
      </c>
      <c r="L43" s="66">
        <v>2.5700000000000001E-2</v>
      </c>
      <c r="M43" s="66">
        <v>1.44E-2</v>
      </c>
      <c r="N43" s="65">
        <v>450000</v>
      </c>
      <c r="O43" s="65">
        <v>106.05633879781422</v>
      </c>
      <c r="P43" s="65">
        <v>0</v>
      </c>
      <c r="Q43" s="65">
        <f>477253.524590164/1000</f>
        <v>477.25352459016403</v>
      </c>
      <c r="R43" s="66">
        <v>4.0000000000000002E-4</v>
      </c>
      <c r="S43" s="66">
        <v>2.9499999999999998E-2</v>
      </c>
      <c r="T43" s="66">
        <v>3.0000000000000001E-3</v>
      </c>
    </row>
    <row r="44" spans="1:20">
      <c r="A44" t="s">
        <v>417</v>
      </c>
      <c r="B44" t="s">
        <v>418</v>
      </c>
      <c r="C44" t="s">
        <v>99</v>
      </c>
      <c r="D44" t="s">
        <v>122</v>
      </c>
      <c r="E44" t="s">
        <v>419</v>
      </c>
      <c r="F44" t="s">
        <v>127</v>
      </c>
      <c r="G44" t="s">
        <v>415</v>
      </c>
      <c r="H44" t="s">
        <v>149</v>
      </c>
      <c r="I44" t="s">
        <v>420</v>
      </c>
      <c r="J44" s="65">
        <v>1.38</v>
      </c>
      <c r="K44" t="s">
        <v>101</v>
      </c>
      <c r="L44" s="66">
        <v>1.35E-2</v>
      </c>
      <c r="M44" s="66">
        <v>8.8999999999999999E-3</v>
      </c>
      <c r="N44" s="65">
        <v>200000</v>
      </c>
      <c r="O44" s="65">
        <v>100.6</v>
      </c>
      <c r="P44" s="65">
        <v>0</v>
      </c>
      <c r="Q44" s="65">
        <v>201.2</v>
      </c>
      <c r="R44" s="66">
        <v>2.9999999999999997E-4</v>
      </c>
      <c r="S44" s="66">
        <v>1.23E-2</v>
      </c>
      <c r="T44" s="66">
        <v>1.1999999999999999E-3</v>
      </c>
    </row>
    <row r="45" spans="1:20">
      <c r="A45" t="s">
        <v>421</v>
      </c>
      <c r="B45" t="s">
        <v>422</v>
      </c>
      <c r="C45" t="s">
        <v>99</v>
      </c>
      <c r="D45" t="s">
        <v>122</v>
      </c>
      <c r="E45" t="s">
        <v>423</v>
      </c>
      <c r="F45" t="s">
        <v>349</v>
      </c>
      <c r="G45" t="s">
        <v>213</v>
      </c>
      <c r="H45" t="s">
        <v>424</v>
      </c>
      <c r="I45" t="s">
        <v>264</v>
      </c>
      <c r="J45" s="65">
        <v>4.99</v>
      </c>
      <c r="K45" t="s">
        <v>101</v>
      </c>
      <c r="L45" s="66">
        <v>1E-3</v>
      </c>
      <c r="M45" s="66">
        <v>1.06E-2</v>
      </c>
      <c r="N45" s="65">
        <v>660000</v>
      </c>
      <c r="O45" s="65">
        <v>95.36</v>
      </c>
      <c r="P45" s="65">
        <v>0</v>
      </c>
      <c r="Q45" s="65">
        <v>629.37599999999998</v>
      </c>
      <c r="R45" s="66">
        <v>1.2999999999999999E-3</v>
      </c>
      <c r="S45" s="66">
        <v>3.8399999999999997E-2</v>
      </c>
      <c r="T45" s="66">
        <v>3.8999999999999998E-3</v>
      </c>
    </row>
    <row r="46" spans="1:20">
      <c r="A46" t="s">
        <v>425</v>
      </c>
      <c r="B46" t="s">
        <v>426</v>
      </c>
      <c r="C46" t="s">
        <v>99</v>
      </c>
      <c r="D46" t="s">
        <v>122</v>
      </c>
      <c r="E46" t="s">
        <v>427</v>
      </c>
      <c r="F46" t="s">
        <v>124</v>
      </c>
      <c r="G46" t="s">
        <v>213</v>
      </c>
      <c r="H46" t="s">
        <v>424</v>
      </c>
      <c r="I46" t="s">
        <v>428</v>
      </c>
      <c r="J46" s="65">
        <v>4.76</v>
      </c>
      <c r="K46" t="s">
        <v>101</v>
      </c>
      <c r="L46" s="66">
        <v>1.6400000000000001E-2</v>
      </c>
      <c r="M46" s="66">
        <v>1.2699999999999999E-2</v>
      </c>
      <c r="N46" s="65">
        <v>373000</v>
      </c>
      <c r="O46" s="65">
        <v>102.15</v>
      </c>
      <c r="P46" s="65">
        <v>0</v>
      </c>
      <c r="Q46" s="65">
        <v>381.01949999999999</v>
      </c>
      <c r="R46" s="66">
        <v>1.6999999999999999E-3</v>
      </c>
      <c r="S46" s="66">
        <v>2.3300000000000001E-2</v>
      </c>
      <c r="T46" s="66">
        <v>2.3E-3</v>
      </c>
    </row>
    <row r="47" spans="1:20">
      <c r="A47" s="67" t="s">
        <v>247</v>
      </c>
      <c r="B47" s="14"/>
      <c r="C47" s="14"/>
      <c r="D47" s="14"/>
      <c r="E47" s="14"/>
      <c r="J47" s="69">
        <v>3.97</v>
      </c>
      <c r="M47" s="68">
        <v>2.1899999999999999E-2</v>
      </c>
      <c r="N47" s="69">
        <f>7573924.55+65293</f>
        <v>7639217.5499999998</v>
      </c>
      <c r="P47" s="69">
        <v>6.74587</v>
      </c>
      <c r="Q47" s="69">
        <v>7864.9179096233338</v>
      </c>
      <c r="S47" s="68">
        <v>0.4803</v>
      </c>
      <c r="T47" s="68">
        <v>4.8399999999999999E-2</v>
      </c>
    </row>
    <row r="48" spans="1:20">
      <c r="A48" t="s">
        <v>429</v>
      </c>
      <c r="B48" t="s">
        <v>430</v>
      </c>
      <c r="C48" t="s">
        <v>99</v>
      </c>
      <c r="D48" t="s">
        <v>122</v>
      </c>
      <c r="E48" t="s">
        <v>431</v>
      </c>
      <c r="F48" t="s">
        <v>311</v>
      </c>
      <c r="G48" t="s">
        <v>204</v>
      </c>
      <c r="H48" t="s">
        <v>205</v>
      </c>
      <c r="I48" t="s">
        <v>329</v>
      </c>
      <c r="J48" s="65">
        <v>2.4</v>
      </c>
      <c r="K48" t="s">
        <v>101</v>
      </c>
      <c r="L48" s="66">
        <v>1.8700000000000001E-2</v>
      </c>
      <c r="M48" s="66">
        <v>4.4999999999999997E-3</v>
      </c>
      <c r="N48" s="65">
        <v>815951.04</v>
      </c>
      <c r="O48" s="65">
        <v>103.55</v>
      </c>
      <c r="P48" s="65">
        <v>0</v>
      </c>
      <c r="Q48" s="65">
        <v>844.91730192</v>
      </c>
      <c r="R48" s="66">
        <v>6.9999999999999999E-4</v>
      </c>
      <c r="S48" s="66">
        <v>5.16E-2</v>
      </c>
      <c r="T48" s="66">
        <v>5.1999999999999998E-3</v>
      </c>
    </row>
    <row r="49" spans="1:20">
      <c r="A49" t="s">
        <v>432</v>
      </c>
      <c r="B49" t="s">
        <v>433</v>
      </c>
      <c r="C49" t="s">
        <v>99</v>
      </c>
      <c r="D49" t="s">
        <v>122</v>
      </c>
      <c r="E49" t="s">
        <v>315</v>
      </c>
      <c r="F49" t="s">
        <v>311</v>
      </c>
      <c r="G49" t="s">
        <v>204</v>
      </c>
      <c r="H49" t="s">
        <v>205</v>
      </c>
      <c r="I49" t="s">
        <v>434</v>
      </c>
      <c r="J49" s="65">
        <v>3.1</v>
      </c>
      <c r="K49" t="s">
        <v>101</v>
      </c>
      <c r="L49" s="66">
        <v>3.0099999999999998E-2</v>
      </c>
      <c r="M49" s="66">
        <v>5.4999999999999997E-3</v>
      </c>
      <c r="N49" s="65">
        <v>50000</v>
      </c>
      <c r="O49" s="65">
        <v>108.66</v>
      </c>
      <c r="P49" s="65">
        <v>0</v>
      </c>
      <c r="Q49" s="65">
        <v>54.33</v>
      </c>
      <c r="R49" s="66">
        <v>0</v>
      </c>
      <c r="S49" s="66">
        <v>3.3E-3</v>
      </c>
      <c r="T49" s="66">
        <v>2.9999999999999997E-4</v>
      </c>
    </row>
    <row r="50" spans="1:20">
      <c r="A50" t="s">
        <v>435</v>
      </c>
      <c r="B50" t="s">
        <v>436</v>
      </c>
      <c r="C50" t="s">
        <v>99</v>
      </c>
      <c r="D50" t="s">
        <v>122</v>
      </c>
      <c r="E50" t="s">
        <v>320</v>
      </c>
      <c r="F50" t="s">
        <v>311</v>
      </c>
      <c r="G50" t="s">
        <v>204</v>
      </c>
      <c r="H50" t="s">
        <v>205</v>
      </c>
      <c r="I50" t="s">
        <v>437</v>
      </c>
      <c r="J50" s="65">
        <v>4.17</v>
      </c>
      <c r="K50" t="s">
        <v>101</v>
      </c>
      <c r="L50" s="66">
        <v>2.98E-2</v>
      </c>
      <c r="M50" s="66">
        <v>7.3000000000000001E-3</v>
      </c>
      <c r="N50" s="65">
        <v>377560</v>
      </c>
      <c r="O50" s="65">
        <v>111.48</v>
      </c>
      <c r="P50" s="65">
        <v>0</v>
      </c>
      <c r="Q50" s="65">
        <v>420.90388799999999</v>
      </c>
      <c r="R50" s="66">
        <v>1E-4</v>
      </c>
      <c r="S50" s="66">
        <v>2.5700000000000001E-2</v>
      </c>
      <c r="T50" s="66">
        <v>2.5999999999999999E-3</v>
      </c>
    </row>
    <row r="51" spans="1:20">
      <c r="A51" t="s">
        <v>438</v>
      </c>
      <c r="B51" t="s">
        <v>439</v>
      </c>
      <c r="C51" t="s">
        <v>99</v>
      </c>
      <c r="D51" t="s">
        <v>122</v>
      </c>
      <c r="E51" t="s">
        <v>320</v>
      </c>
      <c r="F51" t="s">
        <v>311</v>
      </c>
      <c r="G51" t="s">
        <v>204</v>
      </c>
      <c r="H51" t="s">
        <v>205</v>
      </c>
      <c r="I51" t="s">
        <v>440</v>
      </c>
      <c r="J51" s="65">
        <v>1.41</v>
      </c>
      <c r="K51" t="s">
        <v>101</v>
      </c>
      <c r="L51" s="66">
        <v>2.47E-2</v>
      </c>
      <c r="M51" s="66">
        <v>4.1000000000000003E-3</v>
      </c>
      <c r="N51" s="65">
        <v>272000</v>
      </c>
      <c r="O51" s="65">
        <v>104.34</v>
      </c>
      <c r="P51" s="65">
        <v>0</v>
      </c>
      <c r="Q51" s="65">
        <v>283.8048</v>
      </c>
      <c r="R51" s="66">
        <v>1E-4</v>
      </c>
      <c r="S51" s="66">
        <v>1.7299999999999999E-2</v>
      </c>
      <c r="T51" s="66">
        <v>1.6999999999999999E-3</v>
      </c>
    </row>
    <row r="52" spans="1:20">
      <c r="A52" t="s">
        <v>441</v>
      </c>
      <c r="B52" t="s">
        <v>442</v>
      </c>
      <c r="C52" t="s">
        <v>99</v>
      </c>
      <c r="D52" t="s">
        <v>122</v>
      </c>
      <c r="E52" t="s">
        <v>443</v>
      </c>
      <c r="F52" t="s">
        <v>311</v>
      </c>
      <c r="G52" t="s">
        <v>204</v>
      </c>
      <c r="H52" t="s">
        <v>205</v>
      </c>
      <c r="I52" t="s">
        <v>440</v>
      </c>
      <c r="J52" s="65">
        <v>1.23</v>
      </c>
      <c r="K52" t="s">
        <v>101</v>
      </c>
      <c r="L52" s="66">
        <v>2.07E-2</v>
      </c>
      <c r="M52" s="66">
        <v>3.5999999999999999E-3</v>
      </c>
      <c r="N52" s="65">
        <v>97000</v>
      </c>
      <c r="O52" s="65">
        <v>103.68</v>
      </c>
      <c r="P52" s="65">
        <v>0</v>
      </c>
      <c r="Q52" s="65">
        <v>100.56959999999999</v>
      </c>
      <c r="R52" s="66">
        <v>4.0000000000000002E-4</v>
      </c>
      <c r="S52" s="66">
        <v>6.1000000000000004E-3</v>
      </c>
      <c r="T52" s="66">
        <v>5.9999999999999995E-4</v>
      </c>
    </row>
    <row r="53" spans="1:20">
      <c r="A53" t="s">
        <v>444</v>
      </c>
      <c r="B53" t="s">
        <v>445</v>
      </c>
      <c r="C53" t="s">
        <v>99</v>
      </c>
      <c r="D53" t="s">
        <v>122</v>
      </c>
      <c r="E53" t="s">
        <v>446</v>
      </c>
      <c r="F53" t="s">
        <v>311</v>
      </c>
      <c r="G53" t="s">
        <v>356</v>
      </c>
      <c r="H53" t="s">
        <v>205</v>
      </c>
      <c r="I53" t="s">
        <v>447</v>
      </c>
      <c r="J53" s="65">
        <v>0.93</v>
      </c>
      <c r="K53" t="s">
        <v>101</v>
      </c>
      <c r="L53" s="66">
        <v>6.4000000000000001E-2</v>
      </c>
      <c r="M53" s="66">
        <v>4.8999999999999998E-3</v>
      </c>
      <c r="N53" s="65">
        <v>50000</v>
      </c>
      <c r="O53" s="65">
        <v>105.92</v>
      </c>
      <c r="P53" s="65">
        <v>0</v>
      </c>
      <c r="Q53" s="65">
        <v>52.96</v>
      </c>
      <c r="R53" s="66">
        <v>2.9999999999999997E-4</v>
      </c>
      <c r="S53" s="66">
        <v>3.2000000000000002E-3</v>
      </c>
      <c r="T53" s="66">
        <v>2.9999999999999997E-4</v>
      </c>
    </row>
    <row r="54" spans="1:20">
      <c r="A54" t="s">
        <v>448</v>
      </c>
      <c r="B54" t="s">
        <v>449</v>
      </c>
      <c r="C54" t="s">
        <v>99</v>
      </c>
      <c r="D54" t="s">
        <v>122</v>
      </c>
      <c r="E54" t="s">
        <v>332</v>
      </c>
      <c r="F54" t="s">
        <v>311</v>
      </c>
      <c r="G54" t="s">
        <v>356</v>
      </c>
      <c r="H54" t="s">
        <v>205</v>
      </c>
      <c r="I54" t="s">
        <v>450</v>
      </c>
      <c r="J54" s="65">
        <v>1.37</v>
      </c>
      <c r="K54" t="s">
        <v>101</v>
      </c>
      <c r="L54" s="66">
        <v>6.5000000000000002E-2</v>
      </c>
      <c r="M54" s="66">
        <v>4.4000000000000003E-3</v>
      </c>
      <c r="N54" s="65">
        <v>55000</v>
      </c>
      <c r="O54" s="65">
        <v>112.32</v>
      </c>
      <c r="P54" s="65">
        <v>0</v>
      </c>
      <c r="Q54" s="65">
        <v>61.776000000000003</v>
      </c>
      <c r="R54" s="66">
        <v>2.0000000000000001E-4</v>
      </c>
      <c r="S54" s="66">
        <v>3.8E-3</v>
      </c>
      <c r="T54" s="66">
        <v>4.0000000000000002E-4</v>
      </c>
    </row>
    <row r="55" spans="1:20">
      <c r="A55" t="s">
        <v>451</v>
      </c>
      <c r="B55" t="s">
        <v>452</v>
      </c>
      <c r="C55" t="s">
        <v>99</v>
      </c>
      <c r="D55" t="s">
        <v>122</v>
      </c>
      <c r="E55" t="s">
        <v>453</v>
      </c>
      <c r="F55" t="s">
        <v>111</v>
      </c>
      <c r="G55" t="s">
        <v>364</v>
      </c>
      <c r="H55" t="s">
        <v>205</v>
      </c>
      <c r="I55" t="s">
        <v>454</v>
      </c>
      <c r="J55" s="65">
        <v>5.24</v>
      </c>
      <c r="K55" t="s">
        <v>101</v>
      </c>
      <c r="L55" s="66">
        <v>1.6400000000000001E-2</v>
      </c>
      <c r="M55" s="66">
        <v>1.43E-2</v>
      </c>
      <c r="N55" s="65">
        <v>800000</v>
      </c>
      <c r="O55" s="65">
        <v>101.47</v>
      </c>
      <c r="P55" s="65">
        <v>0</v>
      </c>
      <c r="Q55" s="65">
        <v>811.76</v>
      </c>
      <c r="R55" s="66">
        <v>3.5000000000000001E-3</v>
      </c>
      <c r="S55" s="66">
        <v>4.9599999999999998E-2</v>
      </c>
      <c r="T55" s="66">
        <v>5.0000000000000001E-3</v>
      </c>
    </row>
    <row r="56" spans="1:20">
      <c r="A56" t="s">
        <v>455</v>
      </c>
      <c r="B56" t="s">
        <v>456</v>
      </c>
      <c r="C56" t="s">
        <v>99</v>
      </c>
      <c r="D56" t="s">
        <v>122</v>
      </c>
      <c r="E56" t="s">
        <v>457</v>
      </c>
      <c r="F56" t="s">
        <v>349</v>
      </c>
      <c r="G56" t="s">
        <v>364</v>
      </c>
      <c r="H56" t="s">
        <v>205</v>
      </c>
      <c r="I56" t="s">
        <v>458</v>
      </c>
      <c r="J56" s="65">
        <v>1.94</v>
      </c>
      <c r="K56" t="s">
        <v>101</v>
      </c>
      <c r="L56" s="66">
        <v>4.5999999999999999E-2</v>
      </c>
      <c r="M56" s="66">
        <v>4.7999999999999996E-3</v>
      </c>
      <c r="N56" s="65">
        <v>44903.25</v>
      </c>
      <c r="O56" s="65">
        <v>108.19</v>
      </c>
      <c r="P56" s="65">
        <v>0</v>
      </c>
      <c r="Q56" s="65">
        <v>48.580826174999999</v>
      </c>
      <c r="R56" s="66">
        <v>2.9999999999999997E-4</v>
      </c>
      <c r="S56" s="66">
        <v>3.0000000000000001E-3</v>
      </c>
      <c r="T56" s="66">
        <v>2.9999999999999997E-4</v>
      </c>
    </row>
    <row r="57" spans="1:20">
      <c r="A57" t="s">
        <v>459</v>
      </c>
      <c r="B57" t="s">
        <v>460</v>
      </c>
      <c r="C57" t="s">
        <v>99</v>
      </c>
      <c r="D57" t="s">
        <v>122</v>
      </c>
      <c r="E57" t="s">
        <v>461</v>
      </c>
      <c r="F57" t="s">
        <v>462</v>
      </c>
      <c r="G57" t="s">
        <v>359</v>
      </c>
      <c r="H57" t="s">
        <v>149</v>
      </c>
      <c r="I57" t="s">
        <v>463</v>
      </c>
      <c r="J57" s="65">
        <v>3.09</v>
      </c>
      <c r="K57" t="s">
        <v>101</v>
      </c>
      <c r="L57" s="66">
        <v>2.5499999999999998E-2</v>
      </c>
      <c r="M57" s="66">
        <v>7.0000000000000001E-3</v>
      </c>
      <c r="N57" s="65">
        <v>26000</v>
      </c>
      <c r="O57" s="65">
        <v>106.59</v>
      </c>
      <c r="P57" s="65">
        <v>0</v>
      </c>
      <c r="Q57" s="65">
        <v>27.7134</v>
      </c>
      <c r="R57" s="66">
        <v>0</v>
      </c>
      <c r="S57" s="66">
        <v>1.6999999999999999E-3</v>
      </c>
      <c r="T57" s="66">
        <v>2.0000000000000001E-4</v>
      </c>
    </row>
    <row r="58" spans="1:20">
      <c r="A58" t="s">
        <v>464</v>
      </c>
      <c r="B58" t="s">
        <v>465</v>
      </c>
      <c r="C58" t="s">
        <v>99</v>
      </c>
      <c r="D58" t="s">
        <v>122</v>
      </c>
      <c r="E58" t="s">
        <v>315</v>
      </c>
      <c r="F58" t="s">
        <v>311</v>
      </c>
      <c r="G58" t="s">
        <v>364</v>
      </c>
      <c r="H58" t="s">
        <v>205</v>
      </c>
      <c r="I58" t="s">
        <v>466</v>
      </c>
      <c r="J58" s="65">
        <v>0.1</v>
      </c>
      <c r="K58" t="s">
        <v>101</v>
      </c>
      <c r="L58" s="66">
        <v>1.43E-2</v>
      </c>
      <c r="M58" s="66">
        <v>2.0999999999999999E-3</v>
      </c>
      <c r="N58" s="65">
        <v>20000</v>
      </c>
      <c r="O58" s="65">
        <v>100.34</v>
      </c>
      <c r="P58" s="65">
        <v>0</v>
      </c>
      <c r="Q58" s="65">
        <v>20.068000000000001</v>
      </c>
      <c r="R58" s="66">
        <v>0</v>
      </c>
      <c r="S58" s="66">
        <v>1.1999999999999999E-3</v>
      </c>
      <c r="T58" s="66">
        <v>1E-4</v>
      </c>
    </row>
    <row r="59" spans="1:20">
      <c r="A59" t="s">
        <v>467</v>
      </c>
      <c r="B59" t="s">
        <v>468</v>
      </c>
      <c r="C59" t="s">
        <v>99</v>
      </c>
      <c r="D59" t="s">
        <v>122</v>
      </c>
      <c r="E59" t="s">
        <v>469</v>
      </c>
      <c r="F59" t="s">
        <v>470</v>
      </c>
      <c r="G59" t="s">
        <v>364</v>
      </c>
      <c r="H59" t="s">
        <v>205</v>
      </c>
      <c r="I59" t="s">
        <v>471</v>
      </c>
      <c r="J59" s="65">
        <v>4.4400000000000004</v>
      </c>
      <c r="K59" t="s">
        <v>101</v>
      </c>
      <c r="L59" s="66">
        <v>5.0900000000000001E-2</v>
      </c>
      <c r="M59" s="66">
        <v>1.0200000000000001E-2</v>
      </c>
      <c r="N59" s="65">
        <v>154119</v>
      </c>
      <c r="O59" s="65">
        <v>119.82</v>
      </c>
      <c r="P59" s="65">
        <v>0</v>
      </c>
      <c r="Q59" s="65">
        <v>184.6653858</v>
      </c>
      <c r="R59" s="66">
        <v>2.0000000000000001E-4</v>
      </c>
      <c r="S59" s="66">
        <v>1.1299999999999999E-2</v>
      </c>
      <c r="T59" s="66">
        <v>1.1000000000000001E-3</v>
      </c>
    </row>
    <row r="60" spans="1:20">
      <c r="A60" t="s">
        <v>472</v>
      </c>
      <c r="B60">
        <v>11395750</v>
      </c>
      <c r="C60" t="s">
        <v>99</v>
      </c>
      <c r="D60" t="s">
        <v>122</v>
      </c>
      <c r="E60" t="s">
        <v>473</v>
      </c>
      <c r="F60" t="s">
        <v>373</v>
      </c>
      <c r="G60" t="s">
        <v>397</v>
      </c>
      <c r="H60" t="s">
        <v>205</v>
      </c>
      <c r="I60" t="s">
        <v>474</v>
      </c>
      <c r="J60" s="65">
        <v>2.48</v>
      </c>
      <c r="K60" t="s">
        <v>101</v>
      </c>
      <c r="L60" s="66">
        <v>5.8000000000000003E-2</v>
      </c>
      <c r="M60" s="66">
        <v>4.1500000000000002E-2</v>
      </c>
      <c r="N60" s="65">
        <v>451368.47</v>
      </c>
      <c r="O60" s="65">
        <v>101.86523241498679</v>
      </c>
      <c r="P60" s="65">
        <v>0</v>
      </c>
      <c r="Q60" s="65">
        <f>459787.54101347/1000</f>
        <v>459.78754101346999</v>
      </c>
      <c r="R60" s="66">
        <v>1.1999999999999999E-3</v>
      </c>
      <c r="S60" s="66">
        <v>2.8799999999999999E-2</v>
      </c>
      <c r="T60" s="66">
        <v>2.8999999999999998E-3</v>
      </c>
    </row>
    <row r="61" spans="1:20">
      <c r="A61" t="s">
        <v>475</v>
      </c>
      <c r="B61" t="s">
        <v>476</v>
      </c>
      <c r="C61" t="s">
        <v>99</v>
      </c>
      <c r="D61" t="s">
        <v>122</v>
      </c>
      <c r="E61" t="s">
        <v>477</v>
      </c>
      <c r="F61" t="s">
        <v>462</v>
      </c>
      <c r="G61" t="s">
        <v>478</v>
      </c>
      <c r="H61" t="s">
        <v>149</v>
      </c>
      <c r="I61" t="s">
        <v>479</v>
      </c>
      <c r="J61" s="65">
        <v>5.37</v>
      </c>
      <c r="K61" t="s">
        <v>101</v>
      </c>
      <c r="L61" s="66">
        <v>1.7000000000000001E-2</v>
      </c>
      <c r="M61" s="66">
        <v>1.47E-2</v>
      </c>
      <c r="N61" s="65">
        <v>250000</v>
      </c>
      <c r="O61" s="65">
        <v>101.39</v>
      </c>
      <c r="P61" s="65">
        <v>0</v>
      </c>
      <c r="Q61" s="65">
        <v>253.47499999999999</v>
      </c>
      <c r="R61" s="66">
        <v>1.1999999999999999E-3</v>
      </c>
      <c r="S61" s="66">
        <v>1.55E-2</v>
      </c>
      <c r="T61" s="66">
        <v>1.6000000000000001E-3</v>
      </c>
    </row>
    <row r="62" spans="1:20">
      <c r="A62" t="s">
        <v>480</v>
      </c>
      <c r="B62" t="s">
        <v>481</v>
      </c>
      <c r="C62" t="s">
        <v>99</v>
      </c>
      <c r="D62" t="s">
        <v>122</v>
      </c>
      <c r="E62" t="s">
        <v>482</v>
      </c>
      <c r="F62" t="s">
        <v>470</v>
      </c>
      <c r="G62" t="s">
        <v>478</v>
      </c>
      <c r="H62" t="s">
        <v>149</v>
      </c>
      <c r="I62" t="s">
        <v>483</v>
      </c>
      <c r="J62" s="65">
        <v>3.52</v>
      </c>
      <c r="K62" t="s">
        <v>101</v>
      </c>
      <c r="L62" s="66">
        <v>1.7500000000000002E-2</v>
      </c>
      <c r="M62" s="66">
        <v>1.14E-2</v>
      </c>
      <c r="N62" s="65">
        <v>145000</v>
      </c>
      <c r="O62" s="65">
        <v>103</v>
      </c>
      <c r="P62" s="65">
        <v>0</v>
      </c>
      <c r="Q62" s="65">
        <v>149.35</v>
      </c>
      <c r="R62" s="66">
        <v>1.1999999999999999E-3</v>
      </c>
      <c r="S62" s="66">
        <v>9.1000000000000004E-3</v>
      </c>
      <c r="T62" s="66">
        <v>8.9999999999999998E-4</v>
      </c>
    </row>
    <row r="63" spans="1:20">
      <c r="A63" t="s">
        <v>484</v>
      </c>
      <c r="B63" t="s">
        <v>485</v>
      </c>
      <c r="C63" t="s">
        <v>99</v>
      </c>
      <c r="D63" t="s">
        <v>122</v>
      </c>
      <c r="E63" t="s">
        <v>486</v>
      </c>
      <c r="F63" t="s">
        <v>124</v>
      </c>
      <c r="G63" t="s">
        <v>487</v>
      </c>
      <c r="H63" t="s">
        <v>205</v>
      </c>
      <c r="I63" t="s">
        <v>329</v>
      </c>
      <c r="J63" s="65">
        <v>6.53</v>
      </c>
      <c r="K63" t="s">
        <v>101</v>
      </c>
      <c r="L63" s="66">
        <v>2.5000000000000001E-3</v>
      </c>
      <c r="M63" s="66">
        <v>6.4999999999999997E-3</v>
      </c>
      <c r="N63" s="65">
        <v>348000</v>
      </c>
      <c r="O63" s="65">
        <v>97.5</v>
      </c>
      <c r="P63" s="65">
        <v>0</v>
      </c>
      <c r="Q63" s="65">
        <v>339.3</v>
      </c>
      <c r="R63" s="66">
        <v>6.9999999999999999E-4</v>
      </c>
      <c r="S63" s="66">
        <v>2.07E-2</v>
      </c>
      <c r="T63" s="66">
        <v>2.0999999999999999E-3</v>
      </c>
    </row>
    <row r="64" spans="1:20">
      <c r="A64" t="s">
        <v>488</v>
      </c>
      <c r="B64">
        <v>57603010</v>
      </c>
      <c r="C64" t="s">
        <v>99</v>
      </c>
      <c r="D64" t="s">
        <v>122</v>
      </c>
      <c r="E64" t="s">
        <v>489</v>
      </c>
      <c r="F64" t="s">
        <v>111</v>
      </c>
      <c r="G64" t="s">
        <v>487</v>
      </c>
      <c r="H64" t="s">
        <v>205</v>
      </c>
      <c r="I64" t="s">
        <v>317</v>
      </c>
      <c r="J64" s="65">
        <v>4.93</v>
      </c>
      <c r="K64" t="s">
        <v>101</v>
      </c>
      <c r="L64" s="66">
        <v>2.1999999999999999E-2</v>
      </c>
      <c r="M64" s="66">
        <v>2.1499999999999998E-2</v>
      </c>
      <c r="N64" s="65">
        <v>1700000</v>
      </c>
      <c r="O64" s="65">
        <v>99.607540983606569</v>
      </c>
      <c r="P64" s="65">
        <v>0</v>
      </c>
      <c r="Q64" s="65">
        <f>1693328.19672131/1000</f>
        <v>1693.32819672131</v>
      </c>
      <c r="R64" s="66">
        <v>1.1999999999999999E-3</v>
      </c>
      <c r="S64" s="66">
        <v>0.1041</v>
      </c>
      <c r="T64" s="66">
        <v>1.0500000000000001E-2</v>
      </c>
    </row>
    <row r="65" spans="1:20">
      <c r="A65" t="s">
        <v>490</v>
      </c>
      <c r="B65">
        <v>70400820</v>
      </c>
      <c r="C65" t="s">
        <v>99</v>
      </c>
      <c r="D65" t="s">
        <v>122</v>
      </c>
      <c r="E65" t="s">
        <v>491</v>
      </c>
      <c r="F65" t="s">
        <v>111</v>
      </c>
      <c r="G65" t="s">
        <v>487</v>
      </c>
      <c r="H65" t="s">
        <v>205</v>
      </c>
      <c r="I65" t="s">
        <v>492</v>
      </c>
      <c r="J65" s="65">
        <v>3.88</v>
      </c>
      <c r="K65" t="s">
        <v>101</v>
      </c>
      <c r="L65" s="66">
        <v>2.63E-2</v>
      </c>
      <c r="M65" s="66">
        <v>2.6800000000000001E-2</v>
      </c>
      <c r="N65" s="65">
        <v>220000</v>
      </c>
      <c r="O65" s="65">
        <v>99.668579234972682</v>
      </c>
      <c r="P65" s="65">
        <v>0</v>
      </c>
      <c r="Q65" s="65">
        <f>219270.87431694/1000</f>
        <v>219.27087431694</v>
      </c>
      <c r="R65" s="66">
        <v>2.3E-3</v>
      </c>
      <c r="S65" s="66">
        <v>1.35E-2</v>
      </c>
      <c r="T65" s="66">
        <v>1.4E-3</v>
      </c>
    </row>
    <row r="66" spans="1:20">
      <c r="A66" t="s">
        <v>493</v>
      </c>
      <c r="B66">
        <v>11398980</v>
      </c>
      <c r="C66" t="s">
        <v>99</v>
      </c>
      <c r="D66" t="s">
        <v>122</v>
      </c>
      <c r="E66" t="s">
        <v>494</v>
      </c>
      <c r="F66" t="s">
        <v>373</v>
      </c>
      <c r="G66" t="s">
        <v>487</v>
      </c>
      <c r="H66" t="s">
        <v>205</v>
      </c>
      <c r="I66" t="s">
        <v>495</v>
      </c>
      <c r="J66" s="65">
        <v>3.21</v>
      </c>
      <c r="K66" t="s">
        <v>101</v>
      </c>
      <c r="L66" s="66">
        <v>5.1499999999999997E-2</v>
      </c>
      <c r="M66" s="66">
        <v>7.0900000000000005E-2</v>
      </c>
      <c r="N66" s="65">
        <v>350000</v>
      </c>
      <c r="O66" s="65">
        <v>93.771092896174864</v>
      </c>
      <c r="P66" s="65">
        <v>0</v>
      </c>
      <c r="Q66" s="65">
        <f>328198.825136612/1000</f>
        <v>328.19882513661202</v>
      </c>
      <c r="R66" s="66">
        <v>5.9999999999999995E-4</v>
      </c>
      <c r="S66" s="66">
        <v>2.0400000000000001E-2</v>
      </c>
      <c r="T66" s="66">
        <v>2.0999999999999999E-3</v>
      </c>
    </row>
    <row r="67" spans="1:20">
      <c r="A67" t="s">
        <v>496</v>
      </c>
      <c r="B67" t="s">
        <v>497</v>
      </c>
      <c r="C67" t="s">
        <v>99</v>
      </c>
      <c r="D67" t="s">
        <v>122</v>
      </c>
      <c r="E67" t="s">
        <v>498</v>
      </c>
      <c r="F67" t="s">
        <v>373</v>
      </c>
      <c r="G67" t="s">
        <v>487</v>
      </c>
      <c r="H67" t="s">
        <v>205</v>
      </c>
      <c r="I67" t="s">
        <v>499</v>
      </c>
      <c r="J67" s="65">
        <v>2.33</v>
      </c>
      <c r="K67" t="s">
        <v>101</v>
      </c>
      <c r="L67" s="66">
        <v>5.5E-2</v>
      </c>
      <c r="M67" s="66">
        <v>3.6299999999999999E-2</v>
      </c>
      <c r="N67" s="65">
        <v>120000</v>
      </c>
      <c r="O67" s="65">
        <v>104.4</v>
      </c>
      <c r="P67" s="65">
        <v>2.6219199999999998</v>
      </c>
      <c r="Q67" s="65">
        <v>127.90192</v>
      </c>
      <c r="R67" s="66">
        <v>1.1999999999999999E-3</v>
      </c>
      <c r="S67" s="66">
        <v>7.7999999999999996E-3</v>
      </c>
      <c r="T67" s="66">
        <v>8.0000000000000004E-4</v>
      </c>
    </row>
    <row r="68" spans="1:20">
      <c r="A68" t="s">
        <v>500</v>
      </c>
      <c r="B68" t="s">
        <v>501</v>
      </c>
      <c r="C68" t="s">
        <v>99</v>
      </c>
      <c r="D68" t="s">
        <v>122</v>
      </c>
      <c r="E68" t="s">
        <v>502</v>
      </c>
      <c r="F68" t="s">
        <v>373</v>
      </c>
      <c r="G68" t="s">
        <v>503</v>
      </c>
      <c r="H68" t="s">
        <v>205</v>
      </c>
      <c r="I68" t="s">
        <v>504</v>
      </c>
      <c r="J68" s="65">
        <v>2.38</v>
      </c>
      <c r="K68" t="s">
        <v>101</v>
      </c>
      <c r="L68" s="66">
        <v>6.9000000000000006E-2</v>
      </c>
      <c r="M68" s="66">
        <v>0.1036</v>
      </c>
      <c r="N68" s="65">
        <v>50000</v>
      </c>
      <c r="O68" s="65">
        <v>93.64</v>
      </c>
      <c r="P68" s="65">
        <v>0</v>
      </c>
      <c r="Q68" s="65">
        <v>46.82</v>
      </c>
      <c r="R68" s="66">
        <v>1E-4</v>
      </c>
      <c r="S68" s="66">
        <v>2.8999999999999998E-3</v>
      </c>
      <c r="T68" s="66">
        <v>2.9999999999999997E-4</v>
      </c>
    </row>
    <row r="69" spans="1:20">
      <c r="A69" t="s">
        <v>505</v>
      </c>
      <c r="B69" t="s">
        <v>506</v>
      </c>
      <c r="C69" t="s">
        <v>99</v>
      </c>
      <c r="D69" t="s">
        <v>122</v>
      </c>
      <c r="E69" t="s">
        <v>507</v>
      </c>
      <c r="F69" t="s">
        <v>508</v>
      </c>
      <c r="G69" t="s">
        <v>503</v>
      </c>
      <c r="H69" t="s">
        <v>205</v>
      </c>
      <c r="I69" t="s">
        <v>509</v>
      </c>
      <c r="J69" s="65">
        <v>4.53</v>
      </c>
      <c r="K69" t="s">
        <v>101</v>
      </c>
      <c r="L69" s="66">
        <v>6.5000000000000002E-2</v>
      </c>
      <c r="M69" s="66">
        <v>5.9499999999999997E-2</v>
      </c>
      <c r="N69" s="65">
        <v>472000</v>
      </c>
      <c r="O69" s="65">
        <v>102.8</v>
      </c>
      <c r="P69" s="65">
        <v>0</v>
      </c>
      <c r="Q69" s="65">
        <v>485.21600000000001</v>
      </c>
      <c r="R69" s="66">
        <v>1.1000000000000001E-3</v>
      </c>
      <c r="S69" s="66">
        <v>2.9600000000000001E-2</v>
      </c>
      <c r="T69" s="66">
        <v>3.0000000000000001E-3</v>
      </c>
    </row>
    <row r="70" spans="1:20">
      <c r="A70" t="s">
        <v>510</v>
      </c>
      <c r="B70" t="s">
        <v>511</v>
      </c>
      <c r="C70" t="s">
        <v>99</v>
      </c>
      <c r="D70" t="s">
        <v>122</v>
      </c>
      <c r="E70" t="s">
        <v>512</v>
      </c>
      <c r="F70" t="s">
        <v>513</v>
      </c>
      <c r="G70" t="s">
        <v>514</v>
      </c>
      <c r="H70" t="s">
        <v>149</v>
      </c>
      <c r="I70" t="s">
        <v>515</v>
      </c>
      <c r="J70" s="65">
        <v>5.04</v>
      </c>
      <c r="K70" t="s">
        <v>101</v>
      </c>
      <c r="L70" s="66">
        <v>0.04</v>
      </c>
      <c r="M70" s="66">
        <v>-2.0000000000000001E-4</v>
      </c>
      <c r="N70" s="65">
        <v>250000</v>
      </c>
      <c r="O70" s="65">
        <v>122.5</v>
      </c>
      <c r="P70" s="65">
        <v>0</v>
      </c>
      <c r="Q70" s="65">
        <v>306.25</v>
      </c>
      <c r="R70" s="66">
        <v>8.0000000000000004E-4</v>
      </c>
      <c r="S70" s="66">
        <v>1.8700000000000001E-2</v>
      </c>
      <c r="T70" s="66">
        <v>1.9E-3</v>
      </c>
    </row>
    <row r="71" spans="1:20">
      <c r="A71" t="s">
        <v>516</v>
      </c>
      <c r="B71" t="s">
        <v>517</v>
      </c>
      <c r="C71" t="s">
        <v>99</v>
      </c>
      <c r="D71" t="s">
        <v>122</v>
      </c>
      <c r="E71" t="s">
        <v>518</v>
      </c>
      <c r="F71" t="s">
        <v>519</v>
      </c>
      <c r="G71" t="s">
        <v>520</v>
      </c>
      <c r="H71" t="s">
        <v>205</v>
      </c>
      <c r="I71" t="s">
        <v>238</v>
      </c>
      <c r="J71" s="65">
        <v>3</v>
      </c>
      <c r="K71" t="s">
        <v>101</v>
      </c>
      <c r="L71" s="66">
        <v>4.7500000000000001E-2</v>
      </c>
      <c r="M71" s="66">
        <v>3.8399999999999997E-2</v>
      </c>
      <c r="N71" s="65">
        <v>256000</v>
      </c>
      <c r="O71" s="65">
        <v>102.81</v>
      </c>
      <c r="P71" s="65">
        <v>0</v>
      </c>
      <c r="Q71" s="65">
        <v>263.1936</v>
      </c>
      <c r="R71" s="66">
        <v>1.1999999999999999E-3</v>
      </c>
      <c r="S71" s="66">
        <v>1.61E-2</v>
      </c>
      <c r="T71" s="66">
        <v>1.6000000000000001E-3</v>
      </c>
    </row>
    <row r="72" spans="1:20">
      <c r="A72" t="s">
        <v>521</v>
      </c>
      <c r="B72" t="s">
        <v>522</v>
      </c>
      <c r="C72" t="s">
        <v>99</v>
      </c>
      <c r="D72" t="s">
        <v>122</v>
      </c>
      <c r="E72" t="s">
        <v>523</v>
      </c>
      <c r="F72" t="s">
        <v>519</v>
      </c>
      <c r="G72" t="s">
        <v>524</v>
      </c>
      <c r="H72" t="s">
        <v>149</v>
      </c>
      <c r="I72" t="s">
        <v>428</v>
      </c>
      <c r="J72" s="65">
        <v>2.62</v>
      </c>
      <c r="K72" t="s">
        <v>101</v>
      </c>
      <c r="L72" s="66">
        <v>5.7000000000000002E-2</v>
      </c>
      <c r="M72" s="66">
        <v>4.7199999999999999E-2</v>
      </c>
      <c r="N72" s="65">
        <v>48315.79</v>
      </c>
      <c r="O72" s="65">
        <v>102.6</v>
      </c>
      <c r="P72" s="65">
        <v>4.1239499999999998</v>
      </c>
      <c r="Q72" s="65">
        <v>53.695950539999998</v>
      </c>
      <c r="R72" s="66">
        <v>6.9999999999999999E-4</v>
      </c>
      <c r="S72" s="66">
        <v>3.3E-3</v>
      </c>
      <c r="T72" s="66">
        <v>2.9999999999999997E-4</v>
      </c>
    </row>
    <row r="73" spans="1:20">
      <c r="A73" t="s">
        <v>525</v>
      </c>
      <c r="B73" t="s">
        <v>526</v>
      </c>
      <c r="C73" t="s">
        <v>99</v>
      </c>
      <c r="D73" t="s">
        <v>122</v>
      </c>
      <c r="E73" t="s">
        <v>527</v>
      </c>
      <c r="F73" t="s">
        <v>462</v>
      </c>
      <c r="G73" t="s">
        <v>213</v>
      </c>
      <c r="H73" t="s">
        <v>424</v>
      </c>
      <c r="I73" t="s">
        <v>528</v>
      </c>
      <c r="J73" s="65">
        <v>2.86</v>
      </c>
      <c r="K73" t="s">
        <v>101</v>
      </c>
      <c r="L73" s="66">
        <v>3.85E-2</v>
      </c>
      <c r="M73" s="66">
        <v>2.0799999999999999E-2</v>
      </c>
      <c r="N73" s="65">
        <v>216000</v>
      </c>
      <c r="O73" s="65">
        <v>105.13</v>
      </c>
      <c r="P73" s="65">
        <v>0</v>
      </c>
      <c r="Q73" s="65">
        <v>227.08080000000001</v>
      </c>
      <c r="R73" s="66">
        <v>1.6999999999999999E-3</v>
      </c>
      <c r="S73" s="66">
        <v>1.3899999999999999E-2</v>
      </c>
      <c r="T73" s="66">
        <v>1.4E-3</v>
      </c>
    </row>
    <row r="74" spans="1:20">
      <c r="A74" s="67" t="s">
        <v>301</v>
      </c>
      <c r="B74" s="14"/>
      <c r="C74" s="14"/>
      <c r="D74" s="14"/>
      <c r="E74" s="14"/>
      <c r="J74" s="69">
        <v>2.1</v>
      </c>
      <c r="M74" s="68">
        <v>3.3599999999999998E-2</v>
      </c>
      <c r="N74" s="69">
        <v>293055.56</v>
      </c>
      <c r="P74" s="69">
        <v>0</v>
      </c>
      <c r="Q74" s="69">
        <v>256.96625401400001</v>
      </c>
      <c r="S74" s="68">
        <v>1.5699999999999999E-2</v>
      </c>
      <c r="T74" s="68">
        <v>1.6000000000000001E-3</v>
      </c>
    </row>
    <row r="75" spans="1:20">
      <c r="A75" t="s">
        <v>529</v>
      </c>
      <c r="B75" t="s">
        <v>530</v>
      </c>
      <c r="C75" t="s">
        <v>99</v>
      </c>
      <c r="D75" t="s">
        <v>122</v>
      </c>
      <c r="E75" t="s">
        <v>531</v>
      </c>
      <c r="F75" t="s">
        <v>508</v>
      </c>
      <c r="G75" t="s">
        <v>364</v>
      </c>
      <c r="H75" t="s">
        <v>205</v>
      </c>
      <c r="I75" t="s">
        <v>532</v>
      </c>
      <c r="J75" s="65">
        <v>2.38</v>
      </c>
      <c r="K75" t="s">
        <v>101</v>
      </c>
      <c r="L75" s="66">
        <v>3.49E-2</v>
      </c>
      <c r="M75" s="66">
        <v>3.7499999999999999E-2</v>
      </c>
      <c r="N75" s="65">
        <v>70833.34</v>
      </c>
      <c r="O75" s="65">
        <v>89.27</v>
      </c>
      <c r="P75" s="65">
        <v>0</v>
      </c>
      <c r="Q75" s="65">
        <v>63.232922618000003</v>
      </c>
      <c r="R75" s="66">
        <v>0</v>
      </c>
      <c r="S75" s="66">
        <v>3.8999999999999998E-3</v>
      </c>
      <c r="T75" s="66">
        <v>4.0000000000000002E-4</v>
      </c>
    </row>
    <row r="76" spans="1:20">
      <c r="A76" t="s">
        <v>533</v>
      </c>
      <c r="B76" t="s">
        <v>534</v>
      </c>
      <c r="C76" t="s">
        <v>99</v>
      </c>
      <c r="D76" t="s">
        <v>122</v>
      </c>
      <c r="E76" t="s">
        <v>489</v>
      </c>
      <c r="F76" t="s">
        <v>111</v>
      </c>
      <c r="G76" t="s">
        <v>487</v>
      </c>
      <c r="H76" t="s">
        <v>205</v>
      </c>
      <c r="I76" t="s">
        <v>535</v>
      </c>
      <c r="J76" s="65">
        <v>2.0099999999999998</v>
      </c>
      <c r="K76" t="s">
        <v>101</v>
      </c>
      <c r="L76" s="66">
        <v>5.2499999999999998E-2</v>
      </c>
      <c r="M76" s="66">
        <v>3.2300000000000002E-2</v>
      </c>
      <c r="N76" s="65">
        <v>222222.22</v>
      </c>
      <c r="O76" s="65">
        <v>87.18</v>
      </c>
      <c r="P76" s="65">
        <v>0</v>
      </c>
      <c r="Q76" s="65">
        <v>193.73333139600001</v>
      </c>
      <c r="R76" s="66">
        <v>2.0000000000000001E-4</v>
      </c>
      <c r="S76" s="66">
        <v>1.18E-2</v>
      </c>
      <c r="T76" s="66">
        <v>1.1999999999999999E-3</v>
      </c>
    </row>
    <row r="77" spans="1:20">
      <c r="A77" s="67" t="s">
        <v>536</v>
      </c>
      <c r="B77" s="14"/>
      <c r="C77" s="14"/>
      <c r="D77" s="14"/>
      <c r="E77" s="14"/>
      <c r="J77" s="69">
        <v>0</v>
      </c>
      <c r="M77" s="68">
        <v>0</v>
      </c>
      <c r="N77" s="69">
        <v>0</v>
      </c>
      <c r="P77" s="69">
        <v>0</v>
      </c>
      <c r="Q77" s="69">
        <v>0</v>
      </c>
      <c r="S77" s="68">
        <v>0</v>
      </c>
      <c r="T77" s="68">
        <v>0</v>
      </c>
    </row>
    <row r="78" spans="1:20">
      <c r="A78" t="s">
        <v>213</v>
      </c>
      <c r="B78" t="s">
        <v>213</v>
      </c>
      <c r="C78" s="14"/>
      <c r="D78" s="14"/>
      <c r="E78" s="14"/>
      <c r="F78" t="s">
        <v>213</v>
      </c>
      <c r="G78" t="s">
        <v>213</v>
      </c>
      <c r="J78" s="65">
        <v>0</v>
      </c>
      <c r="K78" t="s">
        <v>213</v>
      </c>
      <c r="L78" s="66">
        <v>0</v>
      </c>
      <c r="M78" s="66">
        <v>0</v>
      </c>
      <c r="N78" s="65">
        <v>0</v>
      </c>
      <c r="O78" s="65">
        <v>0</v>
      </c>
      <c r="Q78" s="65">
        <v>0</v>
      </c>
      <c r="R78" s="66">
        <v>0</v>
      </c>
      <c r="S78" s="66">
        <v>0</v>
      </c>
      <c r="T78" s="66">
        <v>0</v>
      </c>
    </row>
    <row r="79" spans="1:20">
      <c r="A79" s="67" t="s">
        <v>218</v>
      </c>
      <c r="B79" s="14"/>
      <c r="C79" s="14"/>
      <c r="D79" s="14"/>
      <c r="E79" s="14"/>
      <c r="J79" s="69">
        <v>8.42</v>
      </c>
      <c r="M79" s="68">
        <v>2.1100000000000001E-2</v>
      </c>
      <c r="N79" s="69">
        <v>150000</v>
      </c>
      <c r="P79" s="69">
        <v>0</v>
      </c>
      <c r="Q79" s="69">
        <v>509.48707812499998</v>
      </c>
      <c r="S79" s="68">
        <v>3.1099999999999999E-2</v>
      </c>
      <c r="T79" s="68">
        <v>3.0999999999999999E-3</v>
      </c>
    </row>
    <row r="80" spans="1:20">
      <c r="A80" s="67" t="s">
        <v>302</v>
      </c>
      <c r="B80" s="14"/>
      <c r="C80" s="14"/>
      <c r="D80" s="14"/>
      <c r="E80" s="14"/>
      <c r="J80" s="69">
        <v>0</v>
      </c>
      <c r="M80" s="68">
        <v>0</v>
      </c>
      <c r="N80" s="69">
        <v>0</v>
      </c>
      <c r="P80" s="69">
        <v>0</v>
      </c>
      <c r="Q80" s="69">
        <v>0</v>
      </c>
      <c r="S80" s="68">
        <v>0</v>
      </c>
      <c r="T80" s="68">
        <v>0</v>
      </c>
    </row>
    <row r="81" spans="1:20">
      <c r="A81" t="s">
        <v>213</v>
      </c>
      <c r="B81" t="s">
        <v>213</v>
      </c>
      <c r="C81" s="14"/>
      <c r="D81" s="14"/>
      <c r="E81" s="14"/>
      <c r="F81" t="s">
        <v>213</v>
      </c>
      <c r="G81" t="s">
        <v>213</v>
      </c>
      <c r="J81" s="65">
        <v>0</v>
      </c>
      <c r="K81" t="s">
        <v>213</v>
      </c>
      <c r="L81" s="66">
        <v>0</v>
      </c>
      <c r="M81" s="66">
        <v>0</v>
      </c>
      <c r="N81" s="65">
        <v>0</v>
      </c>
      <c r="O81" s="65">
        <v>0</v>
      </c>
      <c r="Q81" s="65">
        <v>0</v>
      </c>
      <c r="R81" s="66">
        <v>0</v>
      </c>
      <c r="S81" s="66">
        <v>0</v>
      </c>
      <c r="T81" s="66">
        <v>0</v>
      </c>
    </row>
    <row r="82" spans="1:20">
      <c r="A82" s="67" t="s">
        <v>303</v>
      </c>
      <c r="B82" s="14"/>
      <c r="C82" s="14"/>
      <c r="D82" s="14"/>
      <c r="E82" s="14"/>
      <c r="J82" s="69">
        <v>8.42</v>
      </c>
      <c r="M82" s="68">
        <v>2.1100000000000001E-2</v>
      </c>
      <c r="N82" s="69">
        <v>150000</v>
      </c>
      <c r="P82" s="69">
        <v>0</v>
      </c>
      <c r="Q82" s="69">
        <v>509.48707812499998</v>
      </c>
      <c r="S82" s="68">
        <v>3.1099999999999999E-2</v>
      </c>
      <c r="T82" s="68">
        <v>3.0999999999999999E-3</v>
      </c>
    </row>
    <row r="83" spans="1:20">
      <c r="A83" t="s">
        <v>537</v>
      </c>
      <c r="B83" t="s">
        <v>538</v>
      </c>
      <c r="C83" t="s">
        <v>122</v>
      </c>
      <c r="D83" t="s">
        <v>539</v>
      </c>
      <c r="E83" t="s">
        <v>540</v>
      </c>
      <c r="F83" t="s">
        <v>541</v>
      </c>
      <c r="G83" t="s">
        <v>542</v>
      </c>
      <c r="H83" t="s">
        <v>543</v>
      </c>
      <c r="I83" t="s">
        <v>544</v>
      </c>
      <c r="J83" s="65">
        <v>8.49</v>
      </c>
      <c r="K83" t="s">
        <v>105</v>
      </c>
      <c r="L83" s="66">
        <v>2.5399999999999999E-2</v>
      </c>
      <c r="M83" s="66">
        <v>1.9800000000000002E-2</v>
      </c>
      <c r="N83" s="65">
        <v>100000</v>
      </c>
      <c r="O83" s="65">
        <v>104.95975</v>
      </c>
      <c r="P83" s="65">
        <v>0</v>
      </c>
      <c r="Q83" s="65">
        <v>337.44559624999999</v>
      </c>
      <c r="R83" s="66">
        <v>2.0000000000000001E-4</v>
      </c>
      <c r="S83" s="66">
        <v>2.06E-2</v>
      </c>
      <c r="T83" s="66">
        <v>2.0999999999999999E-3</v>
      </c>
    </row>
    <row r="84" spans="1:20">
      <c r="A84" t="s">
        <v>545</v>
      </c>
      <c r="B84" t="s">
        <v>546</v>
      </c>
      <c r="C84" t="s">
        <v>122</v>
      </c>
      <c r="D84" t="s">
        <v>539</v>
      </c>
      <c r="E84" t="s">
        <v>547</v>
      </c>
      <c r="F84" t="s">
        <v>548</v>
      </c>
      <c r="G84" t="s">
        <v>549</v>
      </c>
      <c r="H84" t="s">
        <v>543</v>
      </c>
      <c r="I84" t="s">
        <v>232</v>
      </c>
      <c r="J84" s="65">
        <v>8.2899999999999991</v>
      </c>
      <c r="K84" t="s">
        <v>105</v>
      </c>
      <c r="L84" s="66">
        <v>3.15E-2</v>
      </c>
      <c r="M84" s="66">
        <v>2.35E-2</v>
      </c>
      <c r="N84" s="65">
        <v>50000</v>
      </c>
      <c r="O84" s="65">
        <v>107.02424999999999</v>
      </c>
      <c r="P84" s="65">
        <v>0</v>
      </c>
      <c r="Q84" s="65">
        <v>172.04148187499999</v>
      </c>
      <c r="R84" s="66">
        <v>1E-4</v>
      </c>
      <c r="S84" s="66">
        <v>1.0500000000000001E-2</v>
      </c>
      <c r="T84" s="66">
        <v>1.1000000000000001E-3</v>
      </c>
    </row>
    <row r="85" spans="1:20">
      <c r="A85" s="80" t="s">
        <v>220</v>
      </c>
      <c r="B85" s="14"/>
      <c r="C85" s="14"/>
      <c r="D85" s="14"/>
      <c r="E85" s="14"/>
    </row>
    <row r="86" spans="1:20">
      <c r="A86" s="80" t="s">
        <v>296</v>
      </c>
      <c r="B86" s="14"/>
      <c r="C86" s="14"/>
      <c r="D86" s="14"/>
      <c r="E86" s="14"/>
    </row>
    <row r="87" spans="1:20">
      <c r="A87" s="80" t="s">
        <v>297</v>
      </c>
      <c r="B87" s="14"/>
      <c r="C87" s="14"/>
      <c r="D87" s="14"/>
      <c r="E87" s="14"/>
    </row>
    <row r="88" spans="1:20">
      <c r="A88" s="80" t="s">
        <v>298</v>
      </c>
      <c r="B88" s="14"/>
      <c r="C88" s="14"/>
      <c r="D88" s="14"/>
      <c r="E88" s="14"/>
    </row>
    <row r="89" spans="1:20">
      <c r="A89" s="80" t="s">
        <v>299</v>
      </c>
      <c r="B89" s="14"/>
      <c r="C89" s="14"/>
      <c r="D89" s="14"/>
      <c r="E89" s="14"/>
    </row>
    <row r="90" spans="1:20" hidden="1">
      <c r="B90" s="14"/>
      <c r="C90" s="14"/>
      <c r="D90" s="14"/>
      <c r="E90" s="14"/>
    </row>
    <row r="91" spans="1:20" hidden="1">
      <c r="B91" s="14"/>
      <c r="C91" s="14"/>
      <c r="D91" s="14"/>
      <c r="E91" s="14"/>
    </row>
    <row r="92" spans="1:20" hidden="1">
      <c r="B92" s="14"/>
      <c r="C92" s="14"/>
      <c r="D92" s="14"/>
      <c r="E92" s="14"/>
    </row>
    <row r="93" spans="1:20" hidden="1">
      <c r="B93" s="14"/>
      <c r="C93" s="14"/>
      <c r="D93" s="14"/>
      <c r="E93" s="14"/>
    </row>
    <row r="94" spans="1:20" hidden="1">
      <c r="B94" s="14"/>
      <c r="C94" s="14"/>
      <c r="D94" s="14"/>
      <c r="E94" s="14"/>
    </row>
    <row r="95" spans="1:20" hidden="1">
      <c r="B95" s="14"/>
      <c r="C95" s="14"/>
      <c r="D95" s="14"/>
      <c r="E95" s="14"/>
    </row>
    <row r="96" spans="1:20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1:5" hidden="1">
      <c r="B753" s="14"/>
      <c r="C753" s="14"/>
      <c r="D753" s="14"/>
      <c r="E753" s="14"/>
    </row>
    <row r="754" spans="1:5" hidden="1">
      <c r="B754" s="14"/>
      <c r="C754" s="14"/>
      <c r="D754" s="14"/>
      <c r="E754" s="14"/>
    </row>
    <row r="755" spans="1:5" hidden="1">
      <c r="B755" s="14"/>
      <c r="C755" s="14"/>
      <c r="D755" s="14"/>
      <c r="E755" s="14"/>
    </row>
    <row r="756" spans="1:5" hidden="1">
      <c r="B756" s="14"/>
      <c r="C756" s="14"/>
      <c r="D756" s="14"/>
      <c r="E756" s="14"/>
    </row>
    <row r="757" spans="1:5" hidden="1">
      <c r="B757" s="14"/>
      <c r="C757" s="14"/>
      <c r="D757" s="14"/>
      <c r="E757" s="14"/>
    </row>
    <row r="758" spans="1:5" hidden="1">
      <c r="B758" s="14"/>
      <c r="C758" s="14"/>
      <c r="D758" s="14"/>
      <c r="E758" s="14"/>
    </row>
    <row r="759" spans="1:5" hidden="1">
      <c r="B759" s="14"/>
      <c r="C759" s="14"/>
      <c r="D759" s="14"/>
      <c r="E759" s="14"/>
    </row>
    <row r="760" spans="1:5" hidden="1">
      <c r="B760" s="14"/>
      <c r="C760" s="14"/>
      <c r="D760" s="14"/>
      <c r="E760" s="14"/>
    </row>
    <row r="761" spans="1:5" hidden="1">
      <c r="B761" s="14"/>
      <c r="C761" s="14"/>
      <c r="D761" s="14"/>
      <c r="E761" s="14"/>
    </row>
    <row r="762" spans="1:5" hidden="1">
      <c r="B762" s="14"/>
      <c r="C762" s="14"/>
      <c r="D762" s="14"/>
      <c r="E762" s="14"/>
    </row>
    <row r="763" spans="1:5" hidden="1">
      <c r="B763" s="14"/>
      <c r="C763" s="14"/>
      <c r="D763" s="14"/>
      <c r="E763" s="14"/>
    </row>
    <row r="764" spans="1:5" hidden="1">
      <c r="B764" s="14"/>
      <c r="C764" s="14"/>
      <c r="D764" s="14"/>
      <c r="E764" s="14"/>
    </row>
    <row r="765" spans="1:5" hidden="1">
      <c r="B765" s="14"/>
      <c r="C765" s="14"/>
      <c r="D765" s="14"/>
      <c r="E765" s="14"/>
    </row>
    <row r="766" spans="1:5" hidden="1">
      <c r="B766" s="14"/>
      <c r="C766" s="14"/>
      <c r="D766" s="14"/>
      <c r="E766" s="14"/>
    </row>
    <row r="767" spans="1:5" hidden="1">
      <c r="A767" s="14"/>
      <c r="B767" s="14"/>
      <c r="C767" s="14"/>
      <c r="D767" s="14"/>
      <c r="E767" s="14"/>
    </row>
    <row r="768" spans="1:5" hidden="1">
      <c r="A768" s="14"/>
      <c r="B768" s="14"/>
      <c r="C768" s="14"/>
      <c r="D768" s="14"/>
      <c r="E768" s="14"/>
    </row>
    <row r="769" spans="1:5" hidden="1">
      <c r="A769" s="16"/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B773" s="14"/>
      <c r="C773" s="14"/>
      <c r="D773" s="14"/>
      <c r="E773" s="14"/>
    </row>
    <row r="774" spans="1:5" hidden="1"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</sheetData>
  <dataValidations count="5">
    <dataValidation allowBlank="1" showInputMessage="1" showErrorMessage="1" sqref="G2 P8"/>
    <dataValidation type="list" allowBlank="1" showInputMessage="1" showErrorMessage="1" sqref="K11:K799">
      <formula1>$BM$6:$BM$10</formula1>
    </dataValidation>
    <dataValidation type="list" allowBlank="1" showInputMessage="1" showErrorMessage="1" sqref="D11:D793">
      <formula1>$BH$6:$BH$10</formula1>
    </dataValidation>
    <dataValidation type="list" allowBlank="1" showInputMessage="1" showErrorMessage="1" sqref="H11:H799">
      <formula1>$BL$6:$BL$9</formula1>
    </dataValidation>
    <dataValidation type="list" allowBlank="1" showInputMessage="1" showErrorMessage="1" sqref="F11:F799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  <c r="BI5" s="16"/>
    </row>
    <row r="6" spans="1:61" ht="26.25" customHeight="1">
      <c r="A6" s="94" t="s">
        <v>90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E6" s="16"/>
      <c r="BI6" s="16"/>
    </row>
    <row r="7" spans="1:61" s="16" customFormat="1" ht="20.25">
      <c r="A7" s="40" t="s">
        <v>47</v>
      </c>
      <c r="B7" s="41" t="s">
        <v>48</v>
      </c>
      <c r="C7" s="97" t="s">
        <v>69</v>
      </c>
      <c r="D7" s="97" t="s">
        <v>82</v>
      </c>
      <c r="E7" s="97" t="s">
        <v>49</v>
      </c>
      <c r="F7" s="97" t="s">
        <v>83</v>
      </c>
      <c r="G7" s="97" t="s">
        <v>52</v>
      </c>
      <c r="H7" s="88" t="s">
        <v>186</v>
      </c>
      <c r="I7" s="88" t="s">
        <v>187</v>
      </c>
      <c r="J7" s="88" t="s">
        <v>191</v>
      </c>
      <c r="K7" s="88" t="s">
        <v>55</v>
      </c>
      <c r="L7" s="88" t="s">
        <v>72</v>
      </c>
      <c r="M7" s="88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273828</v>
      </c>
      <c r="I10" s="7"/>
      <c r="J10" s="63">
        <v>0</v>
      </c>
      <c r="K10" s="63">
        <v>756.76356999999996</v>
      </c>
      <c r="L10" s="7"/>
      <c r="M10" s="64">
        <v>1</v>
      </c>
      <c r="N10" s="64">
        <v>4.7000000000000002E-3</v>
      </c>
      <c r="BE10" s="14"/>
      <c r="BF10" s="16"/>
      <c r="BG10" s="14"/>
      <c r="BI10" s="14"/>
    </row>
    <row r="11" spans="1:61">
      <c r="A11" s="67" t="s">
        <v>199</v>
      </c>
      <c r="D11" s="14"/>
      <c r="E11" s="14"/>
      <c r="F11" s="14"/>
      <c r="H11" s="69">
        <v>240828</v>
      </c>
      <c r="J11" s="69">
        <v>0</v>
      </c>
      <c r="K11" s="69">
        <v>481.20591999999999</v>
      </c>
      <c r="M11" s="68">
        <v>0.63590000000000002</v>
      </c>
      <c r="N11" s="68">
        <v>3.0000000000000001E-3</v>
      </c>
    </row>
    <row r="12" spans="1:61">
      <c r="A12" s="67" t="s">
        <v>550</v>
      </c>
      <c r="D12" s="14"/>
      <c r="E12" s="14"/>
      <c r="F12" s="14"/>
      <c r="H12" s="69">
        <v>5000</v>
      </c>
      <c r="J12" s="69">
        <v>0</v>
      </c>
      <c r="K12" s="69">
        <v>124</v>
      </c>
      <c r="M12" s="68">
        <v>0.16389999999999999</v>
      </c>
      <c r="N12" s="68">
        <v>8.0000000000000004E-4</v>
      </c>
    </row>
    <row r="13" spans="1:61">
      <c r="A13" t="s">
        <v>551</v>
      </c>
      <c r="B13" t="s">
        <v>552</v>
      </c>
      <c r="C13" t="s">
        <v>99</v>
      </c>
      <c r="D13" t="s">
        <v>122</v>
      </c>
      <c r="E13" t="s">
        <v>469</v>
      </c>
      <c r="F13" t="s">
        <v>470</v>
      </c>
      <c r="G13" t="s">
        <v>101</v>
      </c>
      <c r="H13" s="65">
        <v>5000</v>
      </c>
      <c r="I13" s="65">
        <v>2480</v>
      </c>
      <c r="J13" s="65">
        <v>0</v>
      </c>
      <c r="K13" s="65">
        <v>124</v>
      </c>
      <c r="L13" s="66">
        <v>0</v>
      </c>
      <c r="M13" s="66">
        <v>0.16389999999999999</v>
      </c>
      <c r="N13" s="66">
        <v>8.0000000000000004E-4</v>
      </c>
    </row>
    <row r="14" spans="1:61">
      <c r="A14" s="67" t="s">
        <v>553</v>
      </c>
      <c r="D14" s="14"/>
      <c r="E14" s="14"/>
      <c r="F14" s="14"/>
      <c r="H14" s="69">
        <v>0</v>
      </c>
      <c r="J14" s="69">
        <v>0</v>
      </c>
      <c r="K14" s="69">
        <v>0</v>
      </c>
      <c r="M14" s="68">
        <v>0</v>
      </c>
      <c r="N14" s="68">
        <v>0</v>
      </c>
    </row>
    <row r="15" spans="1:61">
      <c r="A15" t="s">
        <v>213</v>
      </c>
      <c r="B15" t="s">
        <v>213</v>
      </c>
      <c r="D15" s="14"/>
      <c r="E15" s="14"/>
      <c r="F15" t="s">
        <v>213</v>
      </c>
      <c r="G15" t="s">
        <v>213</v>
      </c>
      <c r="H15" s="65">
        <v>0</v>
      </c>
      <c r="I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1">
      <c r="A16" s="67" t="s">
        <v>554</v>
      </c>
      <c r="D16" s="14"/>
      <c r="E16" s="14"/>
      <c r="F16" s="14"/>
      <c r="H16" s="69">
        <v>235828</v>
      </c>
      <c r="J16" s="69">
        <v>0</v>
      </c>
      <c r="K16" s="69">
        <v>357.20591999999999</v>
      </c>
      <c r="M16" s="68">
        <v>0.47199999999999998</v>
      </c>
      <c r="N16" s="68">
        <v>2.2000000000000001E-3</v>
      </c>
    </row>
    <row r="17" spans="1:14">
      <c r="A17" t="s">
        <v>555</v>
      </c>
      <c r="B17" t="s">
        <v>556</v>
      </c>
      <c r="C17" t="s">
        <v>99</v>
      </c>
      <c r="D17" t="s">
        <v>122</v>
      </c>
      <c r="E17" t="s">
        <v>557</v>
      </c>
      <c r="F17" t="s">
        <v>558</v>
      </c>
      <c r="G17" t="s">
        <v>101</v>
      </c>
      <c r="H17" s="65">
        <v>40000</v>
      </c>
      <c r="I17" s="65">
        <v>342.6</v>
      </c>
      <c r="J17" s="65">
        <v>0</v>
      </c>
      <c r="K17" s="65">
        <v>137.04</v>
      </c>
      <c r="L17" s="66">
        <v>5.0000000000000001E-4</v>
      </c>
      <c r="M17" s="66">
        <v>0.18110000000000001</v>
      </c>
      <c r="N17" s="66">
        <v>8.0000000000000004E-4</v>
      </c>
    </row>
    <row r="18" spans="1:14">
      <c r="A18" t="s">
        <v>559</v>
      </c>
      <c r="B18" t="s">
        <v>560</v>
      </c>
      <c r="C18" t="s">
        <v>99</v>
      </c>
      <c r="D18" t="s">
        <v>122</v>
      </c>
      <c r="E18" t="s">
        <v>561</v>
      </c>
      <c r="F18" t="s">
        <v>562</v>
      </c>
      <c r="G18" t="s">
        <v>101</v>
      </c>
      <c r="H18" s="65">
        <v>30000</v>
      </c>
      <c r="I18" s="65">
        <v>264.60000000000002</v>
      </c>
      <c r="J18" s="65">
        <v>0</v>
      </c>
      <c r="K18" s="65">
        <v>79.38</v>
      </c>
      <c r="L18" s="66">
        <v>2.9999999999999997E-4</v>
      </c>
      <c r="M18" s="66">
        <v>0.10489999999999999</v>
      </c>
      <c r="N18" s="66">
        <v>5.0000000000000001E-4</v>
      </c>
    </row>
    <row r="19" spans="1:14">
      <c r="A19" t="s">
        <v>563</v>
      </c>
      <c r="B19" t="s">
        <v>564</v>
      </c>
      <c r="C19" t="s">
        <v>99</v>
      </c>
      <c r="D19" t="s">
        <v>122</v>
      </c>
      <c r="E19" t="s">
        <v>565</v>
      </c>
      <c r="F19" t="s">
        <v>562</v>
      </c>
      <c r="G19" t="s">
        <v>101</v>
      </c>
      <c r="H19" s="65">
        <v>150000</v>
      </c>
      <c r="I19" s="65">
        <v>68.599999999999994</v>
      </c>
      <c r="J19" s="65">
        <v>0</v>
      </c>
      <c r="K19" s="65">
        <v>102.9</v>
      </c>
      <c r="L19" s="66">
        <v>4.0000000000000002E-4</v>
      </c>
      <c r="M19" s="66">
        <v>0.13600000000000001</v>
      </c>
      <c r="N19" s="66">
        <v>5.9999999999999995E-4</v>
      </c>
    </row>
    <row r="20" spans="1:14">
      <c r="A20" t="s">
        <v>566</v>
      </c>
      <c r="B20" t="s">
        <v>567</v>
      </c>
      <c r="C20" t="s">
        <v>99</v>
      </c>
      <c r="D20" t="s">
        <v>122</v>
      </c>
      <c r="E20" t="s">
        <v>568</v>
      </c>
      <c r="F20" t="s">
        <v>569</v>
      </c>
      <c r="G20" t="s">
        <v>101</v>
      </c>
      <c r="H20" s="65">
        <v>6928</v>
      </c>
      <c r="I20" s="65">
        <v>404</v>
      </c>
      <c r="J20" s="65">
        <v>0</v>
      </c>
      <c r="K20" s="65">
        <v>27.98912</v>
      </c>
      <c r="L20" s="66">
        <v>8.0000000000000004E-4</v>
      </c>
      <c r="M20" s="66">
        <v>3.6999999999999998E-2</v>
      </c>
      <c r="N20" s="66">
        <v>2.0000000000000001E-4</v>
      </c>
    </row>
    <row r="21" spans="1:14">
      <c r="A21" t="s">
        <v>570</v>
      </c>
      <c r="B21" t="s">
        <v>571</v>
      </c>
      <c r="C21" t="s">
        <v>99</v>
      </c>
      <c r="D21" t="s">
        <v>122</v>
      </c>
      <c r="E21" t="s">
        <v>572</v>
      </c>
      <c r="F21" t="s">
        <v>131</v>
      </c>
      <c r="G21" t="s">
        <v>101</v>
      </c>
      <c r="H21" s="65">
        <v>8900</v>
      </c>
      <c r="I21" s="65">
        <v>111.2</v>
      </c>
      <c r="J21" s="65">
        <v>0</v>
      </c>
      <c r="K21" s="65">
        <v>9.8968000000000007</v>
      </c>
      <c r="L21" s="66">
        <v>2.0000000000000001E-4</v>
      </c>
      <c r="M21" s="66">
        <v>1.3100000000000001E-2</v>
      </c>
      <c r="N21" s="66">
        <v>1E-4</v>
      </c>
    </row>
    <row r="22" spans="1:14">
      <c r="A22" s="67" t="s">
        <v>573</v>
      </c>
      <c r="D22" s="14"/>
      <c r="E22" s="14"/>
      <c r="F22" s="14"/>
      <c r="H22" s="69">
        <v>0</v>
      </c>
      <c r="J22" s="69">
        <v>0</v>
      </c>
      <c r="K22" s="69">
        <v>0</v>
      </c>
      <c r="M22" s="68">
        <v>0</v>
      </c>
      <c r="N22" s="68">
        <v>0</v>
      </c>
    </row>
    <row r="23" spans="1:14">
      <c r="A23" t="s">
        <v>213</v>
      </c>
      <c r="B23" t="s">
        <v>213</v>
      </c>
      <c r="D23" s="14"/>
      <c r="E23" s="14"/>
      <c r="F23" t="s">
        <v>213</v>
      </c>
      <c r="G23" t="s">
        <v>213</v>
      </c>
      <c r="H23" s="65">
        <v>0</v>
      </c>
      <c r="I23" s="65">
        <v>0</v>
      </c>
      <c r="K23" s="65">
        <v>0</v>
      </c>
      <c r="L23" s="66">
        <v>0</v>
      </c>
      <c r="M23" s="66">
        <v>0</v>
      </c>
      <c r="N23" s="66">
        <v>0</v>
      </c>
    </row>
    <row r="24" spans="1:14">
      <c r="A24" s="67" t="s">
        <v>218</v>
      </c>
      <c r="D24" s="14"/>
      <c r="E24" s="14"/>
      <c r="F24" s="14"/>
      <c r="H24" s="69">
        <v>33000</v>
      </c>
      <c r="J24" s="69">
        <v>0</v>
      </c>
      <c r="K24" s="69">
        <v>275.55765000000002</v>
      </c>
      <c r="M24" s="68">
        <v>0.36409999999999998</v>
      </c>
      <c r="N24" s="68">
        <v>1.6999999999999999E-3</v>
      </c>
    </row>
    <row r="25" spans="1:14">
      <c r="A25" s="67" t="s">
        <v>302</v>
      </c>
      <c r="D25" s="14"/>
      <c r="E25" s="14"/>
      <c r="F25" s="14"/>
      <c r="H25" s="69">
        <v>21000</v>
      </c>
      <c r="J25" s="69">
        <v>0</v>
      </c>
      <c r="K25" s="69">
        <v>245.07945000000001</v>
      </c>
      <c r="M25" s="68">
        <v>0.32390000000000002</v>
      </c>
      <c r="N25" s="68">
        <v>1.5E-3</v>
      </c>
    </row>
    <row r="26" spans="1:14">
      <c r="A26" t="s">
        <v>574</v>
      </c>
      <c r="B26" t="s">
        <v>575</v>
      </c>
      <c r="C26" t="s">
        <v>576</v>
      </c>
      <c r="D26" t="s">
        <v>539</v>
      </c>
      <c r="E26" t="s">
        <v>577</v>
      </c>
      <c r="F26" t="s">
        <v>548</v>
      </c>
      <c r="G26" t="s">
        <v>105</v>
      </c>
      <c r="H26" s="65">
        <v>21000</v>
      </c>
      <c r="I26" s="65">
        <v>363</v>
      </c>
      <c r="J26" s="65">
        <v>0</v>
      </c>
      <c r="K26" s="65">
        <v>245.07945000000001</v>
      </c>
      <c r="L26" s="66">
        <v>5.0000000000000001E-4</v>
      </c>
      <c r="M26" s="66">
        <v>0.32390000000000002</v>
      </c>
      <c r="N26" s="66">
        <v>1.5E-3</v>
      </c>
    </row>
    <row r="27" spans="1:14">
      <c r="A27" s="67" t="s">
        <v>303</v>
      </c>
      <c r="D27" s="14"/>
      <c r="E27" s="14"/>
      <c r="F27" s="14"/>
      <c r="H27" s="69">
        <v>12000</v>
      </c>
      <c r="J27" s="69">
        <v>0</v>
      </c>
      <c r="K27" s="69">
        <v>30.478200000000001</v>
      </c>
      <c r="M27" s="68">
        <v>4.0300000000000002E-2</v>
      </c>
      <c r="N27" s="68">
        <v>2.0000000000000001E-4</v>
      </c>
    </row>
    <row r="28" spans="1:14">
      <c r="A28" t="s">
        <v>578</v>
      </c>
      <c r="B28" t="s">
        <v>579</v>
      </c>
      <c r="C28" t="s">
        <v>122</v>
      </c>
      <c r="D28" t="s">
        <v>539</v>
      </c>
      <c r="E28" t="s">
        <v>580</v>
      </c>
      <c r="F28" t="s">
        <v>581</v>
      </c>
      <c r="G28" t="s">
        <v>105</v>
      </c>
      <c r="H28" s="65">
        <v>12000</v>
      </c>
      <c r="I28" s="65">
        <v>79</v>
      </c>
      <c r="J28" s="65">
        <v>0</v>
      </c>
      <c r="K28" s="65">
        <v>30.478200000000001</v>
      </c>
      <c r="L28" s="66">
        <v>0</v>
      </c>
      <c r="M28" s="66">
        <v>4.0300000000000002E-2</v>
      </c>
      <c r="N28" s="66">
        <v>2.0000000000000001E-4</v>
      </c>
    </row>
    <row r="29" spans="1:14">
      <c r="A29" s="80" t="s">
        <v>220</v>
      </c>
      <c r="D29" s="14"/>
      <c r="E29" s="14"/>
      <c r="F29" s="14"/>
    </row>
    <row r="30" spans="1:14">
      <c r="A30" s="80" t="s">
        <v>296</v>
      </c>
      <c r="D30" s="14"/>
      <c r="E30" s="14"/>
      <c r="F30" s="14"/>
    </row>
    <row r="31" spans="1:14">
      <c r="A31" s="80" t="s">
        <v>297</v>
      </c>
      <c r="D31" s="14"/>
      <c r="E31" s="14"/>
      <c r="F31" s="14"/>
    </row>
    <row r="32" spans="1:14">
      <c r="A32" s="80" t="s">
        <v>298</v>
      </c>
      <c r="D32" s="14"/>
      <c r="E32" s="14"/>
      <c r="F32" s="14"/>
    </row>
    <row r="33" spans="1:6">
      <c r="A33" s="80" t="s">
        <v>299</v>
      </c>
      <c r="D33" s="14"/>
      <c r="E33" s="14"/>
      <c r="F33" s="14"/>
    </row>
    <row r="34" spans="1:6" hidden="1">
      <c r="D34" s="14"/>
      <c r="E34" s="14"/>
      <c r="F34" s="14"/>
    </row>
    <row r="35" spans="1:6" hidden="1">
      <c r="D35" s="14"/>
      <c r="E35" s="14"/>
      <c r="F35" s="14"/>
    </row>
    <row r="36" spans="1:6" hidden="1">
      <c r="D36" s="14"/>
      <c r="E36" s="14"/>
      <c r="F36" s="14"/>
    </row>
    <row r="37" spans="1:6" hidden="1">
      <c r="D37" s="14"/>
      <c r="E37" s="14"/>
      <c r="F37" s="14"/>
    </row>
    <row r="38" spans="1:6" hidden="1">
      <c r="D38" s="14"/>
      <c r="E38" s="14"/>
      <c r="F38" s="14"/>
    </row>
    <row r="39" spans="1:6" hidden="1">
      <c r="D39" s="14"/>
      <c r="E39" s="14"/>
      <c r="F39" s="14"/>
    </row>
    <row r="40" spans="1:6" hidden="1">
      <c r="D40" s="14"/>
      <c r="E40" s="14"/>
      <c r="F40" s="14"/>
    </row>
    <row r="41" spans="1:6" hidden="1">
      <c r="D41" s="14"/>
      <c r="E41" s="14"/>
      <c r="F41" s="14"/>
    </row>
    <row r="42" spans="1:6" hidden="1">
      <c r="D42" s="14"/>
      <c r="E42" s="14"/>
      <c r="F42" s="14"/>
    </row>
    <row r="43" spans="1:6" hidden="1">
      <c r="D43" s="14"/>
      <c r="E43" s="14"/>
      <c r="F43" s="14"/>
    </row>
    <row r="44" spans="1:6" hidden="1">
      <c r="D44" s="14"/>
      <c r="E44" s="14"/>
      <c r="F44" s="14"/>
    </row>
    <row r="45" spans="1:6" hidden="1">
      <c r="D45" s="14"/>
      <c r="E45" s="14"/>
      <c r="F45" s="14"/>
    </row>
    <row r="46" spans="1:6" hidden="1">
      <c r="D46" s="14"/>
      <c r="E46" s="14"/>
      <c r="F46" s="14"/>
    </row>
    <row r="47" spans="1:6" hidden="1">
      <c r="D47" s="14"/>
      <c r="E47" s="14"/>
      <c r="F47" s="14"/>
    </row>
    <row r="48" spans="1:6" hidden="1">
      <c r="D48" s="14"/>
      <c r="E48" s="14"/>
      <c r="F48" s="14"/>
    </row>
    <row r="49" spans="4:6" hidden="1">
      <c r="D49" s="14"/>
      <c r="E49" s="14"/>
      <c r="F49" s="14"/>
    </row>
    <row r="50" spans="4:6" hidden="1">
      <c r="D50" s="14"/>
      <c r="E50" s="14"/>
      <c r="F50" s="14"/>
    </row>
    <row r="51" spans="4:6" hidden="1">
      <c r="D51" s="14"/>
      <c r="E51" s="14"/>
      <c r="F51" s="14"/>
    </row>
    <row r="52" spans="4:6" hidden="1">
      <c r="D52" s="14"/>
      <c r="E52" s="14"/>
      <c r="F52" s="14"/>
    </row>
    <row r="53" spans="4:6" hidden="1">
      <c r="D53" s="14"/>
      <c r="E53" s="14"/>
      <c r="F53" s="14"/>
    </row>
    <row r="54" spans="4:6" hidden="1">
      <c r="D54" s="14"/>
      <c r="E54" s="14"/>
      <c r="F54" s="14"/>
    </row>
    <row r="55" spans="4:6" hidden="1">
      <c r="D55" s="14"/>
      <c r="E55" s="14"/>
      <c r="F55" s="14"/>
    </row>
    <row r="56" spans="4:6" hidden="1">
      <c r="D56" s="14"/>
      <c r="E56" s="14"/>
      <c r="F56" s="14"/>
    </row>
    <row r="57" spans="4:6" hidden="1">
      <c r="D57" s="14"/>
      <c r="E57" s="14"/>
      <c r="F57" s="14"/>
    </row>
    <row r="58" spans="4:6" hidden="1">
      <c r="D58" s="14"/>
      <c r="E58" s="14"/>
      <c r="F58" s="14"/>
    </row>
    <row r="59" spans="4:6" hidden="1">
      <c r="D59" s="14"/>
      <c r="E59" s="14"/>
      <c r="F59" s="14"/>
    </row>
    <row r="60" spans="4:6" hidden="1">
      <c r="D60" s="14"/>
      <c r="E60" s="14"/>
      <c r="F60" s="14"/>
    </row>
    <row r="61" spans="4:6" hidden="1">
      <c r="D61" s="14"/>
      <c r="E61" s="14"/>
      <c r="F61" s="14"/>
    </row>
    <row r="62" spans="4:6" hidden="1">
      <c r="D62" s="14"/>
      <c r="E62" s="14"/>
      <c r="F62" s="14"/>
    </row>
    <row r="63" spans="4:6" hidden="1">
      <c r="D63" s="14"/>
      <c r="E63" s="14"/>
      <c r="F63" s="14"/>
    </row>
    <row r="64" spans="4:6" hidden="1">
      <c r="D64" s="14"/>
      <c r="E64" s="14"/>
      <c r="F64" s="14"/>
    </row>
    <row r="65" spans="4:6" hidden="1">
      <c r="D65" s="14"/>
      <c r="E65" s="14"/>
      <c r="F65" s="14"/>
    </row>
    <row r="66" spans="4:6" hidden="1">
      <c r="D66" s="14"/>
      <c r="E66" s="14"/>
      <c r="F66" s="14"/>
    </row>
    <row r="67" spans="4:6" hidden="1">
      <c r="D67" s="14"/>
      <c r="E67" s="14"/>
      <c r="F67" s="14"/>
    </row>
    <row r="68" spans="4:6" hidden="1">
      <c r="D68" s="14"/>
      <c r="E68" s="14"/>
      <c r="F68" s="14"/>
    </row>
    <row r="69" spans="4:6" hidden="1">
      <c r="D69" s="14"/>
      <c r="E69" s="14"/>
      <c r="F69" s="14"/>
    </row>
    <row r="70" spans="4:6" hidden="1">
      <c r="D70" s="14"/>
      <c r="E70" s="14"/>
      <c r="F70" s="14"/>
    </row>
    <row r="71" spans="4:6" hidden="1">
      <c r="D71" s="14"/>
      <c r="E71" s="14"/>
      <c r="F71" s="14"/>
    </row>
    <row r="72" spans="4:6" hidden="1">
      <c r="D72" s="14"/>
      <c r="E72" s="14"/>
      <c r="F72" s="14"/>
    </row>
    <row r="73" spans="4:6" hidden="1">
      <c r="D73" s="14"/>
      <c r="E73" s="14"/>
      <c r="F73" s="14"/>
    </row>
    <row r="74" spans="4:6" hidden="1">
      <c r="D74" s="14"/>
      <c r="E74" s="14"/>
      <c r="F74" s="14"/>
    </row>
    <row r="75" spans="4:6" hidden="1">
      <c r="D75" s="14"/>
      <c r="E75" s="14"/>
      <c r="F75" s="14"/>
    </row>
    <row r="76" spans="4:6" hidden="1">
      <c r="D76" s="14"/>
      <c r="E76" s="14"/>
      <c r="F76" s="14"/>
    </row>
    <row r="77" spans="4:6" hidden="1">
      <c r="D77" s="14"/>
      <c r="E77" s="14"/>
      <c r="F77" s="14"/>
    </row>
    <row r="78" spans="4:6" hidden="1">
      <c r="D78" s="14"/>
      <c r="E78" s="14"/>
      <c r="F78" s="14"/>
    </row>
    <row r="79" spans="4:6" hidden="1">
      <c r="D79" s="14"/>
      <c r="E79" s="14"/>
      <c r="F79" s="14"/>
    </row>
    <row r="80" spans="4:6" hidden="1">
      <c r="D80" s="14"/>
      <c r="E80" s="14"/>
      <c r="F80" s="14"/>
    </row>
    <row r="81" spans="4:6" hidden="1">
      <c r="D81" s="14"/>
      <c r="E81" s="14"/>
      <c r="F81" s="14"/>
    </row>
    <row r="82" spans="4:6" hidden="1">
      <c r="D82" s="14"/>
      <c r="E82" s="14"/>
      <c r="F82" s="14"/>
    </row>
    <row r="83" spans="4:6" hidden="1">
      <c r="D83" s="14"/>
      <c r="E83" s="14"/>
      <c r="F83" s="14"/>
    </row>
    <row r="84" spans="4:6" hidden="1">
      <c r="D84" s="14"/>
      <c r="E84" s="14"/>
      <c r="F84" s="14"/>
    </row>
    <row r="85" spans="4:6" hidden="1">
      <c r="D85" s="14"/>
      <c r="E85" s="14"/>
      <c r="F85" s="14"/>
    </row>
    <row r="86" spans="4:6" hidden="1">
      <c r="D86" s="14"/>
      <c r="E86" s="14"/>
      <c r="F86" s="14"/>
    </row>
    <row r="87" spans="4:6" hidden="1">
      <c r="D87" s="14"/>
      <c r="E87" s="14"/>
      <c r="F87" s="14"/>
    </row>
    <row r="88" spans="4:6" hidden="1">
      <c r="D88" s="14"/>
      <c r="E88" s="14"/>
      <c r="F88" s="14"/>
    </row>
    <row r="89" spans="4:6" hidden="1">
      <c r="D89" s="14"/>
      <c r="E89" s="14"/>
      <c r="F89" s="14"/>
    </row>
    <row r="90" spans="4:6" hidden="1">
      <c r="D90" s="14"/>
      <c r="E90" s="14"/>
      <c r="F90" s="14"/>
    </row>
    <row r="91" spans="4:6" hidden="1">
      <c r="D91" s="14"/>
      <c r="E91" s="14"/>
      <c r="F91" s="14"/>
    </row>
    <row r="92" spans="4:6" hidden="1">
      <c r="D92" s="14"/>
      <c r="E92" s="14"/>
      <c r="F92" s="14"/>
    </row>
    <row r="93" spans="4:6" hidden="1">
      <c r="D93" s="14"/>
      <c r="E93" s="14"/>
      <c r="F93" s="14"/>
    </row>
    <row r="94" spans="4:6" hidden="1">
      <c r="D94" s="14"/>
      <c r="E94" s="14"/>
      <c r="F94" s="14"/>
    </row>
    <row r="95" spans="4:6" hidden="1">
      <c r="D95" s="14"/>
      <c r="E95" s="14"/>
      <c r="F95" s="14"/>
    </row>
    <row r="96" spans="4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N10" sqref="N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6"/>
      <c r="BJ5" s="16"/>
    </row>
    <row r="6" spans="1:62" ht="26.25" customHeight="1">
      <c r="A6" s="94" t="s">
        <v>193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88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63">
        <v>0</v>
      </c>
      <c r="K10" s="7"/>
      <c r="L10" s="64">
        <v>0</v>
      </c>
      <c r="M10" s="64">
        <v>0</v>
      </c>
      <c r="N10" s="30"/>
      <c r="BG10" s="14"/>
      <c r="BH10" s="16"/>
      <c r="BJ10" s="14"/>
    </row>
    <row r="11" spans="1:62">
      <c r="A11" s="67" t="s">
        <v>199</v>
      </c>
      <c r="C11" s="14"/>
      <c r="D11" s="14"/>
      <c r="E11" s="14"/>
      <c r="F11" s="14"/>
      <c r="G11" s="69">
        <v>0</v>
      </c>
      <c r="I11" s="69">
        <v>0</v>
      </c>
      <c r="J11" s="69">
        <v>0</v>
      </c>
      <c r="L11" s="68">
        <v>0</v>
      </c>
      <c r="M11" s="68">
        <v>0</v>
      </c>
    </row>
    <row r="12" spans="1:62">
      <c r="A12" s="67" t="s">
        <v>582</v>
      </c>
      <c r="C12" s="14"/>
      <c r="D12" s="14"/>
      <c r="E12" s="14"/>
      <c r="F12" s="14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t="s">
        <v>213</v>
      </c>
      <c r="B13" t="s">
        <v>213</v>
      </c>
      <c r="C13" s="14"/>
      <c r="D13" s="14"/>
      <c r="E13" t="s">
        <v>213</v>
      </c>
      <c r="F13" t="s">
        <v>213</v>
      </c>
      <c r="G13" s="65">
        <v>0</v>
      </c>
      <c r="H13" s="65">
        <v>0</v>
      </c>
      <c r="J13" s="65">
        <v>0</v>
      </c>
      <c r="K13" s="66">
        <v>0</v>
      </c>
      <c r="L13" s="66">
        <v>0</v>
      </c>
      <c r="M13" s="66">
        <v>0</v>
      </c>
    </row>
    <row r="14" spans="1:62">
      <c r="A14" s="67" t="s">
        <v>583</v>
      </c>
      <c r="C14" s="14"/>
      <c r="D14" s="14"/>
      <c r="E14" s="14"/>
      <c r="F14" s="14"/>
      <c r="G14" s="69">
        <v>0</v>
      </c>
      <c r="I14" s="69">
        <v>0</v>
      </c>
      <c r="J14" s="69">
        <v>0</v>
      </c>
      <c r="L14" s="68">
        <v>0</v>
      </c>
      <c r="M14" s="68">
        <v>0</v>
      </c>
    </row>
    <row r="15" spans="1:62">
      <c r="A15" t="s">
        <v>213</v>
      </c>
      <c r="B15" t="s">
        <v>213</v>
      </c>
      <c r="C15" s="14"/>
      <c r="D15" s="14"/>
      <c r="E15" t="s">
        <v>213</v>
      </c>
      <c r="F15" t="s">
        <v>213</v>
      </c>
      <c r="G15" s="65">
        <v>0</v>
      </c>
      <c r="H15" s="65">
        <v>0</v>
      </c>
      <c r="J15" s="65">
        <v>0</v>
      </c>
      <c r="K15" s="66">
        <v>0</v>
      </c>
      <c r="L15" s="66">
        <v>0</v>
      </c>
      <c r="M15" s="66">
        <v>0</v>
      </c>
    </row>
    <row r="16" spans="1:62">
      <c r="A16" s="67" t="s">
        <v>584</v>
      </c>
      <c r="C16" s="14"/>
      <c r="D16" s="14"/>
      <c r="E16" s="14"/>
      <c r="F16" s="14"/>
      <c r="G16" s="69">
        <v>0</v>
      </c>
      <c r="I16" s="69">
        <v>0</v>
      </c>
      <c r="J16" s="69">
        <v>0</v>
      </c>
      <c r="L16" s="68">
        <v>0</v>
      </c>
      <c r="M16" s="68">
        <v>0</v>
      </c>
    </row>
    <row r="17" spans="1:13">
      <c r="A17" t="s">
        <v>213</v>
      </c>
      <c r="B17" t="s">
        <v>213</v>
      </c>
      <c r="C17" s="14"/>
      <c r="D17" s="14"/>
      <c r="E17" t="s">
        <v>213</v>
      </c>
      <c r="F17" t="s">
        <v>213</v>
      </c>
      <c r="G17" s="65">
        <v>0</v>
      </c>
      <c r="H17" s="65">
        <v>0</v>
      </c>
      <c r="J17" s="65">
        <v>0</v>
      </c>
      <c r="K17" s="66">
        <v>0</v>
      </c>
      <c r="L17" s="66">
        <v>0</v>
      </c>
      <c r="M17" s="66">
        <v>0</v>
      </c>
    </row>
    <row r="18" spans="1:13">
      <c r="A18" s="67" t="s">
        <v>585</v>
      </c>
      <c r="C18" s="14"/>
      <c r="D18" s="14"/>
      <c r="E18" s="14"/>
      <c r="F18" s="14"/>
      <c r="G18" s="69">
        <v>0</v>
      </c>
      <c r="I18" s="69">
        <v>0</v>
      </c>
      <c r="J18" s="69">
        <v>0</v>
      </c>
      <c r="L18" s="68">
        <v>0</v>
      </c>
      <c r="M18" s="68">
        <v>0</v>
      </c>
    </row>
    <row r="19" spans="1:13">
      <c r="A19" t="s">
        <v>213</v>
      </c>
      <c r="B19" t="s">
        <v>213</v>
      </c>
      <c r="C19" s="14"/>
      <c r="D19" s="14"/>
      <c r="E19" t="s">
        <v>213</v>
      </c>
      <c r="F19" t="s">
        <v>213</v>
      </c>
      <c r="G19" s="65">
        <v>0</v>
      </c>
      <c r="H19" s="65">
        <v>0</v>
      </c>
      <c r="J19" s="65">
        <v>0</v>
      </c>
      <c r="K19" s="66">
        <v>0</v>
      </c>
      <c r="L19" s="66">
        <v>0</v>
      </c>
      <c r="M19" s="66">
        <v>0</v>
      </c>
    </row>
    <row r="20" spans="1:13">
      <c r="A20" s="67" t="s">
        <v>536</v>
      </c>
      <c r="C20" s="14"/>
      <c r="D20" s="14"/>
      <c r="E20" s="14"/>
      <c r="F20" s="14"/>
      <c r="G20" s="69">
        <v>0</v>
      </c>
      <c r="I20" s="69">
        <v>0</v>
      </c>
      <c r="J20" s="69">
        <v>0</v>
      </c>
      <c r="L20" s="68">
        <v>0</v>
      </c>
      <c r="M20" s="68">
        <v>0</v>
      </c>
    </row>
    <row r="21" spans="1:13">
      <c r="A21" t="s">
        <v>213</v>
      </c>
      <c r="B21" t="s">
        <v>213</v>
      </c>
      <c r="C21" s="14"/>
      <c r="D21" s="14"/>
      <c r="E21" t="s">
        <v>213</v>
      </c>
      <c r="F21" t="s">
        <v>213</v>
      </c>
      <c r="G21" s="65">
        <v>0</v>
      </c>
      <c r="H21" s="65">
        <v>0</v>
      </c>
      <c r="J21" s="65">
        <v>0</v>
      </c>
      <c r="K21" s="66">
        <v>0</v>
      </c>
      <c r="L21" s="66">
        <v>0</v>
      </c>
      <c r="M21" s="66">
        <v>0</v>
      </c>
    </row>
    <row r="22" spans="1:13">
      <c r="A22" s="67" t="s">
        <v>586</v>
      </c>
      <c r="C22" s="14"/>
      <c r="D22" s="14"/>
      <c r="E22" s="14"/>
      <c r="F22" s="14"/>
      <c r="G22" s="69">
        <v>0</v>
      </c>
      <c r="I22" s="69">
        <v>0</v>
      </c>
      <c r="J22" s="69">
        <v>0</v>
      </c>
      <c r="L22" s="68">
        <v>0</v>
      </c>
      <c r="M22" s="68">
        <v>0</v>
      </c>
    </row>
    <row r="23" spans="1:13">
      <c r="A23" t="s">
        <v>213</v>
      </c>
      <c r="B23" t="s">
        <v>213</v>
      </c>
      <c r="C23" s="14"/>
      <c r="D23" s="14"/>
      <c r="E23" t="s">
        <v>213</v>
      </c>
      <c r="F23" t="s">
        <v>213</v>
      </c>
      <c r="G23" s="65">
        <v>0</v>
      </c>
      <c r="H23" s="65">
        <v>0</v>
      </c>
      <c r="J23" s="65">
        <v>0</v>
      </c>
      <c r="K23" s="66">
        <v>0</v>
      </c>
      <c r="L23" s="66">
        <v>0</v>
      </c>
      <c r="M23" s="66">
        <v>0</v>
      </c>
    </row>
    <row r="24" spans="1:13">
      <c r="A24" s="67" t="s">
        <v>218</v>
      </c>
      <c r="C24" s="14"/>
      <c r="D24" s="14"/>
      <c r="E24" s="14"/>
      <c r="F24" s="14"/>
      <c r="G24" s="69">
        <v>0</v>
      </c>
      <c r="I24" s="69">
        <v>0</v>
      </c>
      <c r="J24" s="69">
        <v>0</v>
      </c>
      <c r="L24" s="68">
        <v>0</v>
      </c>
      <c r="M24" s="68">
        <v>0</v>
      </c>
    </row>
    <row r="25" spans="1:13">
      <c r="A25" s="67" t="s">
        <v>587</v>
      </c>
      <c r="C25" s="14"/>
      <c r="D25" s="14"/>
      <c r="E25" s="14"/>
      <c r="F25" s="14"/>
      <c r="G25" s="69">
        <v>0</v>
      </c>
      <c r="I25" s="69">
        <v>0</v>
      </c>
      <c r="J25" s="69">
        <v>0</v>
      </c>
      <c r="L25" s="68">
        <v>0</v>
      </c>
      <c r="M25" s="68">
        <v>0</v>
      </c>
    </row>
    <row r="26" spans="1:13">
      <c r="A26" t="s">
        <v>213</v>
      </c>
      <c r="B26" t="s">
        <v>213</v>
      </c>
      <c r="C26" s="14"/>
      <c r="D26" s="14"/>
      <c r="E26" t="s">
        <v>213</v>
      </c>
      <c r="F26" t="s">
        <v>213</v>
      </c>
      <c r="G26" s="65">
        <v>0</v>
      </c>
      <c r="H26" s="65">
        <v>0</v>
      </c>
      <c r="J26" s="65">
        <v>0</v>
      </c>
      <c r="K26" s="66">
        <v>0</v>
      </c>
      <c r="L26" s="66">
        <v>0</v>
      </c>
      <c r="M26" s="66">
        <v>0</v>
      </c>
    </row>
    <row r="27" spans="1:13">
      <c r="A27" s="67" t="s">
        <v>588</v>
      </c>
      <c r="C27" s="14"/>
      <c r="D27" s="14"/>
      <c r="E27" s="14"/>
      <c r="F27" s="14"/>
      <c r="G27" s="69">
        <v>0</v>
      </c>
      <c r="I27" s="69">
        <v>0</v>
      </c>
      <c r="J27" s="69">
        <v>0</v>
      </c>
      <c r="L27" s="68">
        <v>0</v>
      </c>
      <c r="M27" s="68">
        <v>0</v>
      </c>
    </row>
    <row r="28" spans="1:13">
      <c r="A28" t="s">
        <v>213</v>
      </c>
      <c r="B28" t="s">
        <v>213</v>
      </c>
      <c r="C28" s="14"/>
      <c r="D28" s="14"/>
      <c r="E28" t="s">
        <v>213</v>
      </c>
      <c r="F28" t="s">
        <v>213</v>
      </c>
      <c r="G28" s="65">
        <v>0</v>
      </c>
      <c r="H28" s="65">
        <v>0</v>
      </c>
      <c r="J28" s="65">
        <v>0</v>
      </c>
      <c r="K28" s="66">
        <v>0</v>
      </c>
      <c r="L28" s="66">
        <v>0</v>
      </c>
      <c r="M28" s="66">
        <v>0</v>
      </c>
    </row>
    <row r="29" spans="1:13">
      <c r="A29" s="67" t="s">
        <v>536</v>
      </c>
      <c r="C29" s="14"/>
      <c r="D29" s="14"/>
      <c r="E29" s="14"/>
      <c r="F29" s="14"/>
      <c r="G29" s="69">
        <v>0</v>
      </c>
      <c r="I29" s="69">
        <v>0</v>
      </c>
      <c r="J29" s="69">
        <v>0</v>
      </c>
      <c r="L29" s="68">
        <v>0</v>
      </c>
      <c r="M29" s="68">
        <v>0</v>
      </c>
    </row>
    <row r="30" spans="1:13">
      <c r="A30" t="s">
        <v>213</v>
      </c>
      <c r="B30" t="s">
        <v>213</v>
      </c>
      <c r="C30" s="14"/>
      <c r="D30" s="14"/>
      <c r="E30" t="s">
        <v>213</v>
      </c>
      <c r="F30" t="s">
        <v>213</v>
      </c>
      <c r="G30" s="65">
        <v>0</v>
      </c>
      <c r="H30" s="65">
        <v>0</v>
      </c>
      <c r="J30" s="65">
        <v>0</v>
      </c>
      <c r="K30" s="66">
        <v>0</v>
      </c>
      <c r="L30" s="66">
        <v>0</v>
      </c>
      <c r="M30" s="66">
        <v>0</v>
      </c>
    </row>
    <row r="31" spans="1:13">
      <c r="A31" s="67" t="s">
        <v>586</v>
      </c>
      <c r="C31" s="14"/>
      <c r="D31" s="14"/>
      <c r="E31" s="14"/>
      <c r="F31" s="14"/>
      <c r="G31" s="69">
        <v>0</v>
      </c>
      <c r="I31" s="69">
        <v>0</v>
      </c>
      <c r="J31" s="69">
        <v>0</v>
      </c>
      <c r="L31" s="68">
        <v>0</v>
      </c>
      <c r="M31" s="68">
        <v>0</v>
      </c>
    </row>
    <row r="32" spans="1:13">
      <c r="A32" t="s">
        <v>213</v>
      </c>
      <c r="B32" t="s">
        <v>213</v>
      </c>
      <c r="C32" s="14"/>
      <c r="D32" s="14"/>
      <c r="E32" t="s">
        <v>213</v>
      </c>
      <c r="F32" t="s">
        <v>213</v>
      </c>
      <c r="G32" s="65">
        <v>0</v>
      </c>
      <c r="H32" s="65">
        <v>0</v>
      </c>
      <c r="J32" s="65">
        <v>0</v>
      </c>
      <c r="K32" s="66">
        <v>0</v>
      </c>
      <c r="L32" s="66">
        <v>0</v>
      </c>
      <c r="M32" s="66">
        <v>0</v>
      </c>
    </row>
    <row r="33" spans="1:6">
      <c r="A33" s="80" t="s">
        <v>220</v>
      </c>
      <c r="C33" s="14"/>
      <c r="D33" s="14"/>
      <c r="E33" s="14"/>
      <c r="F33" s="14"/>
    </row>
    <row r="34" spans="1:6">
      <c r="A34" s="80" t="s">
        <v>296</v>
      </c>
      <c r="C34" s="14"/>
      <c r="D34" s="14"/>
      <c r="E34" s="14"/>
      <c r="F34" s="14"/>
    </row>
    <row r="35" spans="1:6">
      <c r="A35" s="80" t="s">
        <v>297</v>
      </c>
      <c r="C35" s="14"/>
      <c r="D35" s="14"/>
      <c r="E35" s="14"/>
      <c r="F35" s="14"/>
    </row>
    <row r="36" spans="1:6">
      <c r="A36" s="80" t="s">
        <v>298</v>
      </c>
      <c r="C36" s="14"/>
      <c r="D36" s="14"/>
      <c r="E36" s="14"/>
      <c r="F36" s="14"/>
    </row>
    <row r="37" spans="1:6">
      <c r="A37" s="80" t="s">
        <v>299</v>
      </c>
      <c r="C37" s="14"/>
      <c r="D37" s="14"/>
      <c r="E37" s="14"/>
      <c r="F37" s="14"/>
    </row>
    <row r="38" spans="1:6" hidden="1">
      <c r="C38" s="14"/>
      <c r="D38" s="14"/>
      <c r="E38" s="14"/>
      <c r="F38" s="14"/>
    </row>
    <row r="39" spans="1:6" hidden="1">
      <c r="C39" s="14"/>
      <c r="D39" s="14"/>
      <c r="E39" s="14"/>
      <c r="F39" s="14"/>
    </row>
    <row r="40" spans="1:6" hidden="1">
      <c r="C40" s="14"/>
      <c r="D40" s="14"/>
      <c r="E40" s="14"/>
      <c r="F40" s="14"/>
    </row>
    <row r="41" spans="1:6" hidden="1">
      <c r="C41" s="14"/>
      <c r="D41" s="14"/>
      <c r="E41" s="14"/>
      <c r="F41" s="14"/>
    </row>
    <row r="42" spans="1:6" hidden="1">
      <c r="C42" s="14"/>
      <c r="D42" s="14"/>
      <c r="E42" s="14"/>
      <c r="F42" s="14"/>
    </row>
    <row r="43" spans="1:6" hidden="1">
      <c r="C43" s="14"/>
      <c r="D43" s="14"/>
      <c r="E43" s="14"/>
      <c r="F43" s="14"/>
    </row>
    <row r="44" spans="1:6" hidden="1">
      <c r="C44" s="14"/>
      <c r="D44" s="14"/>
      <c r="E44" s="14"/>
      <c r="F44" s="14"/>
    </row>
    <row r="45" spans="1:6" hidden="1">
      <c r="C45" s="14"/>
      <c r="D45" s="14"/>
      <c r="E45" s="14"/>
      <c r="F45" s="14"/>
    </row>
    <row r="46" spans="1:6" hidden="1">
      <c r="C46" s="14"/>
      <c r="D46" s="14"/>
      <c r="E46" s="14"/>
      <c r="F46" s="14"/>
    </row>
    <row r="47" spans="1:6" hidden="1">
      <c r="C47" s="14"/>
      <c r="D47" s="14"/>
      <c r="E47" s="14"/>
      <c r="F47" s="14"/>
    </row>
    <row r="48" spans="1:6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</row>
    <row r="6" spans="1:64" ht="26.25" customHeight="1">
      <c r="A6" s="94" t="s">
        <v>92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98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5670700</v>
      </c>
      <c r="J10" s="7"/>
      <c r="K10" s="63">
        <v>7448.9009800000003</v>
      </c>
      <c r="L10" s="7"/>
      <c r="M10" s="64">
        <v>1</v>
      </c>
      <c r="N10" s="64">
        <v>4.5900000000000003E-2</v>
      </c>
      <c r="O10" s="30"/>
      <c r="BF10" s="14"/>
      <c r="BG10" s="16"/>
      <c r="BH10" s="14"/>
      <c r="BL10" s="14"/>
    </row>
    <row r="11" spans="1:64">
      <c r="A11" s="67" t="s">
        <v>199</v>
      </c>
      <c r="B11" s="14"/>
      <c r="C11" s="14"/>
      <c r="D11" s="14"/>
      <c r="I11" s="69">
        <v>5670700</v>
      </c>
      <c r="K11" s="69">
        <v>7448.9009800000003</v>
      </c>
      <c r="M11" s="68">
        <v>1</v>
      </c>
      <c r="N11" s="68">
        <v>4.5900000000000003E-2</v>
      </c>
    </row>
    <row r="12" spans="1:64">
      <c r="A12" s="67" t="s">
        <v>589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213</v>
      </c>
      <c r="B13" t="s">
        <v>213</v>
      </c>
      <c r="C13" s="14"/>
      <c r="D13" s="14"/>
      <c r="E13" t="s">
        <v>213</v>
      </c>
      <c r="F13" t="s">
        <v>213</v>
      </c>
      <c r="H13" t="s">
        <v>213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590</v>
      </c>
      <c r="B14" s="14"/>
      <c r="C14" s="14"/>
      <c r="D14" s="14"/>
      <c r="I14" s="69">
        <v>5276700</v>
      </c>
      <c r="K14" s="69">
        <v>6824.8837800000001</v>
      </c>
      <c r="M14" s="68">
        <v>0.91620000000000001</v>
      </c>
      <c r="N14" s="68">
        <v>4.2000000000000003E-2</v>
      </c>
    </row>
    <row r="15" spans="1:64">
      <c r="A15" t="s">
        <v>591</v>
      </c>
      <c r="B15" t="s">
        <v>592</v>
      </c>
      <c r="C15" t="s">
        <v>99</v>
      </c>
      <c r="D15" t="s">
        <v>593</v>
      </c>
      <c r="E15" t="s">
        <v>594</v>
      </c>
      <c r="F15" t="s">
        <v>520</v>
      </c>
      <c r="G15" t="s">
        <v>205</v>
      </c>
      <c r="H15" t="s">
        <v>101</v>
      </c>
      <c r="I15" s="65">
        <v>5276700</v>
      </c>
      <c r="J15" s="65">
        <v>129.34</v>
      </c>
      <c r="K15" s="65">
        <v>6824.8837800000001</v>
      </c>
      <c r="L15" s="66">
        <v>0</v>
      </c>
      <c r="M15" s="66">
        <v>0.91620000000000001</v>
      </c>
      <c r="N15" s="66">
        <v>4.2000000000000003E-2</v>
      </c>
    </row>
    <row r="16" spans="1:64">
      <c r="A16" s="67" t="s">
        <v>91</v>
      </c>
      <c r="B16" s="14"/>
      <c r="C16" s="14"/>
      <c r="D16" s="14"/>
      <c r="I16" s="69">
        <v>394000</v>
      </c>
      <c r="K16" s="69">
        <v>624.0172</v>
      </c>
      <c r="M16" s="68">
        <v>8.3799999999999999E-2</v>
      </c>
      <c r="N16" s="68">
        <v>3.8E-3</v>
      </c>
    </row>
    <row r="17" spans="1:14">
      <c r="A17" t="s">
        <v>595</v>
      </c>
      <c r="B17" t="s">
        <v>596</v>
      </c>
      <c r="C17" t="s">
        <v>99</v>
      </c>
      <c r="D17" t="s">
        <v>593</v>
      </c>
      <c r="E17" t="s">
        <v>597</v>
      </c>
      <c r="F17" t="s">
        <v>487</v>
      </c>
      <c r="G17" t="s">
        <v>205</v>
      </c>
      <c r="H17" t="s">
        <v>101</v>
      </c>
      <c r="I17" s="65">
        <v>394000</v>
      </c>
      <c r="J17" s="65">
        <v>158.38</v>
      </c>
      <c r="K17" s="65">
        <v>624.0172</v>
      </c>
      <c r="L17" s="66">
        <v>0</v>
      </c>
      <c r="M17" s="66">
        <v>8.3799999999999999E-2</v>
      </c>
      <c r="N17" s="66">
        <v>3.8E-3</v>
      </c>
    </row>
    <row r="18" spans="1:14">
      <c r="A18" s="67" t="s">
        <v>536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213</v>
      </c>
      <c r="B19" t="s">
        <v>213</v>
      </c>
      <c r="C19" s="14"/>
      <c r="D19" s="14"/>
      <c r="E19" t="s">
        <v>213</v>
      </c>
      <c r="F19" t="s">
        <v>213</v>
      </c>
      <c r="H19" t="s">
        <v>213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218</v>
      </c>
      <c r="B20" s="14"/>
      <c r="C20" s="14"/>
      <c r="D20" s="14"/>
      <c r="I20" s="69">
        <v>0</v>
      </c>
      <c r="K20" s="69">
        <v>0</v>
      </c>
      <c r="M20" s="68">
        <v>0</v>
      </c>
      <c r="N20" s="68">
        <v>0</v>
      </c>
    </row>
    <row r="21" spans="1:14">
      <c r="A21" s="67" t="s">
        <v>589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213</v>
      </c>
      <c r="B22" t="s">
        <v>213</v>
      </c>
      <c r="C22" s="14"/>
      <c r="D22" s="14"/>
      <c r="E22" t="s">
        <v>213</v>
      </c>
      <c r="F22" t="s">
        <v>213</v>
      </c>
      <c r="H22" t="s">
        <v>213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590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213</v>
      </c>
      <c r="B24" t="s">
        <v>213</v>
      </c>
      <c r="C24" s="14"/>
      <c r="D24" s="14"/>
      <c r="E24" t="s">
        <v>213</v>
      </c>
      <c r="F24" t="s">
        <v>213</v>
      </c>
      <c r="H24" t="s">
        <v>213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0</v>
      </c>
      <c r="K25" s="69">
        <v>0</v>
      </c>
      <c r="M25" s="68">
        <v>0</v>
      </c>
      <c r="N25" s="68">
        <v>0</v>
      </c>
    </row>
    <row r="26" spans="1:14">
      <c r="A26" t="s">
        <v>213</v>
      </c>
      <c r="B26" t="s">
        <v>213</v>
      </c>
      <c r="C26" s="14"/>
      <c r="D26" s="14"/>
      <c r="E26" t="s">
        <v>213</v>
      </c>
      <c r="F26" t="s">
        <v>213</v>
      </c>
      <c r="H26" t="s">
        <v>213</v>
      </c>
      <c r="I26" s="65">
        <v>0</v>
      </c>
      <c r="J26" s="65">
        <v>0</v>
      </c>
      <c r="K26" s="65">
        <v>0</v>
      </c>
      <c r="L26" s="66">
        <v>0</v>
      </c>
      <c r="M26" s="66">
        <v>0</v>
      </c>
      <c r="N26" s="66">
        <v>0</v>
      </c>
    </row>
    <row r="27" spans="1:14">
      <c r="A27" s="67" t="s">
        <v>536</v>
      </c>
      <c r="B27" s="14"/>
      <c r="C27" s="14"/>
      <c r="D27" s="14"/>
      <c r="I27" s="69">
        <v>0</v>
      </c>
      <c r="K27" s="69">
        <v>0</v>
      </c>
      <c r="M27" s="68">
        <v>0</v>
      </c>
      <c r="N27" s="68">
        <v>0</v>
      </c>
    </row>
    <row r="28" spans="1:14">
      <c r="A28" t="s">
        <v>213</v>
      </c>
      <c r="B28" t="s">
        <v>213</v>
      </c>
      <c r="C28" s="14"/>
      <c r="D28" s="14"/>
      <c r="E28" t="s">
        <v>213</v>
      </c>
      <c r="F28" t="s">
        <v>213</v>
      </c>
      <c r="H28" t="s">
        <v>213</v>
      </c>
      <c r="I28" s="65">
        <v>0</v>
      </c>
      <c r="J28" s="65">
        <v>0</v>
      </c>
      <c r="K28" s="65">
        <v>0</v>
      </c>
      <c r="L28" s="66">
        <v>0</v>
      </c>
      <c r="M28" s="66">
        <v>0</v>
      </c>
      <c r="N28" s="66">
        <v>0</v>
      </c>
    </row>
    <row r="29" spans="1:14">
      <c r="A29" s="80" t="s">
        <v>220</v>
      </c>
      <c r="B29" s="14"/>
      <c r="C29" s="14"/>
      <c r="D29" s="14"/>
    </row>
    <row r="30" spans="1:14">
      <c r="A30" s="80" t="s">
        <v>296</v>
      </c>
      <c r="B30" s="14"/>
      <c r="C30" s="14"/>
      <c r="D30" s="14"/>
    </row>
    <row r="31" spans="1:14">
      <c r="A31" s="80" t="s">
        <v>297</v>
      </c>
      <c r="B31" s="14"/>
      <c r="C31" s="14"/>
      <c r="D31" s="14"/>
    </row>
    <row r="32" spans="1:14">
      <c r="A32" s="80" t="s">
        <v>298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59" ht="26.25" customHeight="1">
      <c r="A6" s="94" t="s">
        <v>94</v>
      </c>
      <c r="B6" s="95"/>
      <c r="C6" s="95"/>
      <c r="D6" s="95"/>
      <c r="E6" s="95"/>
      <c r="F6" s="95"/>
      <c r="G6" s="95"/>
      <c r="H6" s="95"/>
      <c r="I6" s="95"/>
      <c r="J6" s="95"/>
      <c r="K6" s="96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B10" s="14"/>
      <c r="BC10" s="16"/>
      <c r="BD10" s="14"/>
      <c r="BF10" s="14"/>
    </row>
    <row r="11" spans="1:59">
      <c r="A11" s="67" t="s">
        <v>199</v>
      </c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59">
      <c r="A12" s="67" t="s">
        <v>598</v>
      </c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59">
      <c r="A13" t="s">
        <v>213</v>
      </c>
      <c r="B13" t="s">
        <v>213</v>
      </c>
      <c r="C13" s="14"/>
      <c r="D13" t="s">
        <v>213</v>
      </c>
      <c r="E13" t="s">
        <v>213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9">
      <c r="A14" s="67" t="s">
        <v>218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599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213</v>
      </c>
      <c r="B16" t="s">
        <v>213</v>
      </c>
      <c r="C16" s="14"/>
      <c r="D16" t="s">
        <v>213</v>
      </c>
      <c r="E16" t="s">
        <v>213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80" t="s">
        <v>220</v>
      </c>
      <c r="C17" s="14"/>
      <c r="D17" s="14"/>
    </row>
    <row r="18" spans="1:4">
      <c r="A18" s="80" t="s">
        <v>296</v>
      </c>
      <c r="C18" s="14"/>
      <c r="D18" s="14"/>
    </row>
    <row r="19" spans="1:4">
      <c r="A19" s="80" t="s">
        <v>297</v>
      </c>
      <c r="C19" s="14"/>
      <c r="D19" s="14"/>
    </row>
    <row r="20" spans="1:4">
      <c r="A20" s="80" t="s">
        <v>298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60" ht="26.25" customHeight="1">
      <c r="A6" s="94" t="s">
        <v>97</v>
      </c>
      <c r="B6" s="95"/>
      <c r="C6" s="95"/>
      <c r="D6" s="95"/>
      <c r="E6" s="95"/>
      <c r="F6" s="95"/>
      <c r="G6" s="95"/>
      <c r="H6" s="95"/>
      <c r="I6" s="95"/>
      <c r="J6" s="95"/>
      <c r="K6" s="96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199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600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213</v>
      </c>
      <c r="B13" t="s">
        <v>213</v>
      </c>
      <c r="C13" s="14"/>
      <c r="D13" t="s">
        <v>213</v>
      </c>
      <c r="E13" t="s">
        <v>213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601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213</v>
      </c>
      <c r="B15" t="s">
        <v>213</v>
      </c>
      <c r="C15" s="14"/>
      <c r="D15" t="s">
        <v>213</v>
      </c>
      <c r="E15" t="s">
        <v>213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602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213</v>
      </c>
      <c r="B17" t="s">
        <v>213</v>
      </c>
      <c r="C17" s="14"/>
      <c r="D17" t="s">
        <v>213</v>
      </c>
      <c r="E17" t="s">
        <v>213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536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213</v>
      </c>
      <c r="B19" t="s">
        <v>213</v>
      </c>
      <c r="C19" s="14"/>
      <c r="D19" t="s">
        <v>213</v>
      </c>
      <c r="E19" t="s">
        <v>213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218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600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213</v>
      </c>
      <c r="B22" t="s">
        <v>213</v>
      </c>
      <c r="C22" s="14"/>
      <c r="D22" t="s">
        <v>213</v>
      </c>
      <c r="E22" t="s">
        <v>213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603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213</v>
      </c>
      <c r="B24" t="s">
        <v>213</v>
      </c>
      <c r="C24" s="14"/>
      <c r="D24" t="s">
        <v>213</v>
      </c>
      <c r="E24" t="s">
        <v>213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602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213</v>
      </c>
      <c r="B26" t="s">
        <v>213</v>
      </c>
      <c r="C26" s="14"/>
      <c r="D26" t="s">
        <v>213</v>
      </c>
      <c r="E26" t="s">
        <v>213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604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213</v>
      </c>
      <c r="B28" t="s">
        <v>213</v>
      </c>
      <c r="C28" s="14"/>
      <c r="D28" t="s">
        <v>213</v>
      </c>
      <c r="E28" t="s">
        <v>213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536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213</v>
      </c>
      <c r="B30" t="s">
        <v>213</v>
      </c>
      <c r="C30" s="14"/>
      <c r="D30" t="s">
        <v>213</v>
      </c>
      <c r="E30" t="s">
        <v>213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80" t="s">
        <v>220</v>
      </c>
      <c r="B31" s="14"/>
      <c r="C31" s="14"/>
      <c r="D31" s="14"/>
    </row>
    <row r="32" spans="1:11">
      <c r="A32" s="80" t="s">
        <v>296</v>
      </c>
      <c r="B32" s="14"/>
      <c r="C32" s="14"/>
      <c r="D32" s="14"/>
    </row>
    <row r="33" spans="1:4">
      <c r="A33" s="80" t="s">
        <v>297</v>
      </c>
      <c r="B33" s="14"/>
      <c r="C33" s="14"/>
      <c r="D33" s="14"/>
    </row>
    <row r="34" spans="1:4">
      <c r="A34" s="80" t="s">
        <v>298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3.85546875" style="14" customWidth="1"/>
    <col min="54" max="58" width="9.140625" style="14" customWidth="1"/>
    <col min="59" max="60" width="0" style="14" hidden="1" customWidth="1"/>
    <col min="61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6"/>
      <c r="BB5" s="14" t="s">
        <v>99</v>
      </c>
      <c r="BD5" s="14" t="s">
        <v>100</v>
      </c>
      <c r="BF5" s="16" t="s">
        <v>101</v>
      </c>
    </row>
    <row r="6" spans="1:58" ht="26.25" customHeight="1">
      <c r="A6" s="94" t="s">
        <v>102</v>
      </c>
      <c r="B6" s="95"/>
      <c r="C6" s="95"/>
      <c r="D6" s="95"/>
      <c r="E6" s="95"/>
      <c r="F6" s="95"/>
      <c r="G6" s="95"/>
      <c r="H6" s="95"/>
      <c r="I6" s="95"/>
      <c r="J6" s="96"/>
      <c r="BB6" s="16" t="s">
        <v>103</v>
      </c>
      <c r="BD6" s="14" t="s">
        <v>104</v>
      </c>
      <c r="BF6" s="16" t="s">
        <v>105</v>
      </c>
    </row>
    <row r="7" spans="1:58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A7" s="14" t="s">
        <v>106</v>
      </c>
      <c r="BB7" s="14" t="s">
        <v>107</v>
      </c>
      <c r="BC7" s="14" t="s">
        <v>108</v>
      </c>
      <c r="BE7" s="20" t="s">
        <v>109</v>
      </c>
    </row>
    <row r="8" spans="1:58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A8" s="14" t="s">
        <v>110</v>
      </c>
      <c r="BC8" s="14" t="s">
        <v>111</v>
      </c>
      <c r="BE8" s="20" t="s">
        <v>112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A9" s="14" t="s">
        <v>113</v>
      </c>
      <c r="BB9" s="16"/>
      <c r="BC9" s="14" t="s">
        <v>114</v>
      </c>
      <c r="BE9" s="14" t="s">
        <v>115</v>
      </c>
    </row>
    <row r="10" spans="1:58" s="20" customFormat="1" ht="18" customHeight="1">
      <c r="A10" s="21" t="s">
        <v>116</v>
      </c>
      <c r="B10" s="7"/>
      <c r="C10" s="7"/>
      <c r="D10" s="7"/>
      <c r="E10" s="7"/>
      <c r="F10" s="63">
        <v>0</v>
      </c>
      <c r="G10" s="22"/>
      <c r="H10" s="63">
        <v>0</v>
      </c>
      <c r="I10" s="64">
        <v>0</v>
      </c>
      <c r="J10" s="64">
        <v>0</v>
      </c>
      <c r="K10" s="16"/>
      <c r="L10" s="16"/>
      <c r="M10" s="16"/>
      <c r="N10" s="16"/>
      <c r="BA10" s="14" t="s">
        <v>117</v>
      </c>
      <c r="BB10" s="16"/>
      <c r="BC10" s="14" t="s">
        <v>118</v>
      </c>
      <c r="BE10" s="14" t="s">
        <v>119</v>
      </c>
    </row>
    <row r="11" spans="1:58">
      <c r="A11" s="67" t="s">
        <v>199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120</v>
      </c>
      <c r="BD11" s="14" t="s">
        <v>121</v>
      </c>
    </row>
    <row r="12" spans="1:58">
      <c r="A12" t="s">
        <v>213</v>
      </c>
      <c r="B12" t="s">
        <v>213</v>
      </c>
      <c r="C12" s="16"/>
      <c r="D12" t="s">
        <v>213</v>
      </c>
      <c r="E12" t="s">
        <v>213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122</v>
      </c>
      <c r="BC12" s="14" t="s">
        <v>123</v>
      </c>
      <c r="BD12" s="14" t="s">
        <v>124</v>
      </c>
    </row>
    <row r="13" spans="1:58">
      <c r="A13" s="67" t="s">
        <v>218</v>
      </c>
      <c r="B13" s="16"/>
      <c r="C13" s="16"/>
      <c r="D13" s="16"/>
      <c r="E13" s="16"/>
      <c r="F13" s="69">
        <v>0</v>
      </c>
      <c r="G13" s="16"/>
      <c r="H13" s="69">
        <v>0</v>
      </c>
      <c r="I13" s="68">
        <v>0</v>
      </c>
      <c r="J13" s="68">
        <v>0</v>
      </c>
      <c r="BD13" s="14" t="s">
        <v>125</v>
      </c>
    </row>
    <row r="14" spans="1:58">
      <c r="A14" t="s">
        <v>213</v>
      </c>
      <c r="B14" t="s">
        <v>213</v>
      </c>
      <c r="C14" s="16"/>
      <c r="D14" t="s">
        <v>213</v>
      </c>
      <c r="E14" t="s">
        <v>213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BD14" s="14" t="s">
        <v>126</v>
      </c>
    </row>
    <row r="15" spans="1:58">
      <c r="A15" s="80" t="s">
        <v>220</v>
      </c>
      <c r="B15" s="16"/>
      <c r="C15" s="16"/>
      <c r="D15" s="16"/>
      <c r="E15" s="16"/>
      <c r="F15" s="16"/>
      <c r="G15" s="16"/>
      <c r="BD15" s="14" t="s">
        <v>127</v>
      </c>
    </row>
    <row r="16" spans="1:58">
      <c r="A16" s="80" t="s">
        <v>296</v>
      </c>
      <c r="B16" s="16"/>
      <c r="C16" s="16"/>
      <c r="D16" s="16"/>
      <c r="E16" s="16"/>
      <c r="F16" s="16"/>
      <c r="G16" s="16"/>
      <c r="BD16" s="14" t="s">
        <v>128</v>
      </c>
    </row>
    <row r="17" spans="1:56">
      <c r="A17" s="80" t="s">
        <v>297</v>
      </c>
      <c r="B17" s="16"/>
      <c r="C17" s="16"/>
      <c r="D17" s="16"/>
      <c r="E17" s="16"/>
      <c r="F17" s="16"/>
      <c r="G17" s="16"/>
      <c r="BD17" s="14" t="s">
        <v>129</v>
      </c>
    </row>
    <row r="18" spans="1:56">
      <c r="A18" s="80" t="s">
        <v>298</v>
      </c>
      <c r="B18" s="16"/>
      <c r="C18" s="16"/>
      <c r="D18" s="16"/>
      <c r="E18" s="16"/>
      <c r="F18" s="16"/>
      <c r="G18" s="16"/>
      <c r="BD18" s="14" t="s">
        <v>130</v>
      </c>
    </row>
    <row r="19" spans="1:56">
      <c r="B19" s="16"/>
      <c r="C19" s="16"/>
      <c r="D19" s="16"/>
      <c r="E19" s="16"/>
      <c r="F19" s="16"/>
      <c r="G19" s="16"/>
      <c r="BD19" s="14" t="s">
        <v>131</v>
      </c>
    </row>
    <row r="20" spans="1:56">
      <c r="B20" s="16"/>
      <c r="C20" s="16"/>
      <c r="D20" s="16"/>
      <c r="E20" s="16"/>
      <c r="F20" s="16"/>
      <c r="G20" s="16"/>
      <c r="BD20" s="14" t="s">
        <v>122</v>
      </c>
    </row>
    <row r="21" spans="1:56" hidden="1">
      <c r="B21" s="16"/>
      <c r="C21" s="16"/>
      <c r="D21" s="16"/>
      <c r="E21" s="16"/>
      <c r="F21" s="16"/>
      <c r="G21" s="16"/>
    </row>
    <row r="22" spans="1:56" hidden="1"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6"/>
    </row>
    <row r="6" spans="1:80" ht="26.25" customHeight="1">
      <c r="A6" s="94" t="s">
        <v>132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199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605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213</v>
      </c>
      <c r="B13" t="s">
        <v>213</v>
      </c>
      <c r="D13" t="s">
        <v>213</v>
      </c>
      <c r="G13" s="65">
        <v>0</v>
      </c>
      <c r="H13" t="s">
        <v>213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606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213</v>
      </c>
      <c r="B15" t="s">
        <v>213</v>
      </c>
      <c r="D15" t="s">
        <v>213</v>
      </c>
      <c r="G15" s="65">
        <v>0</v>
      </c>
      <c r="H15" t="s">
        <v>213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607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608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213</v>
      </c>
      <c r="B18" t="s">
        <v>213</v>
      </c>
      <c r="D18" t="s">
        <v>213</v>
      </c>
      <c r="G18" s="65">
        <v>0</v>
      </c>
      <c r="H18" t="s">
        <v>213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609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213</v>
      </c>
      <c r="B20" t="s">
        <v>213</v>
      </c>
      <c r="D20" t="s">
        <v>213</v>
      </c>
      <c r="G20" s="65">
        <v>0</v>
      </c>
      <c r="H20" t="s">
        <v>213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610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213</v>
      </c>
      <c r="B22" t="s">
        <v>213</v>
      </c>
      <c r="D22" t="s">
        <v>213</v>
      </c>
      <c r="G22" s="65">
        <v>0</v>
      </c>
      <c r="H22" t="s">
        <v>213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611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213</v>
      </c>
      <c r="B24" t="s">
        <v>213</v>
      </c>
      <c r="D24" t="s">
        <v>213</v>
      </c>
      <c r="G24" s="65">
        <v>0</v>
      </c>
      <c r="H24" t="s">
        <v>213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218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605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213</v>
      </c>
      <c r="B27" t="s">
        <v>213</v>
      </c>
      <c r="D27" t="s">
        <v>213</v>
      </c>
      <c r="G27" s="65">
        <v>0</v>
      </c>
      <c r="H27" t="s">
        <v>213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606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213</v>
      </c>
      <c r="B29" t="s">
        <v>213</v>
      </c>
      <c r="D29" t="s">
        <v>213</v>
      </c>
      <c r="G29" s="65">
        <v>0</v>
      </c>
      <c r="H29" t="s">
        <v>213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607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608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213</v>
      </c>
      <c r="B32" t="s">
        <v>213</v>
      </c>
      <c r="D32" t="s">
        <v>213</v>
      </c>
      <c r="G32" s="65">
        <v>0</v>
      </c>
      <c r="H32" t="s">
        <v>213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609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213</v>
      </c>
      <c r="B34" t="s">
        <v>213</v>
      </c>
      <c r="D34" t="s">
        <v>213</v>
      </c>
      <c r="G34" s="65">
        <v>0</v>
      </c>
      <c r="H34" t="s">
        <v>213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610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213</v>
      </c>
      <c r="B36" t="s">
        <v>213</v>
      </c>
      <c r="D36" t="s">
        <v>213</v>
      </c>
      <c r="G36" s="65">
        <v>0</v>
      </c>
      <c r="H36" t="s">
        <v>213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611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213</v>
      </c>
      <c r="B38" t="s">
        <v>213</v>
      </c>
      <c r="D38" t="s">
        <v>213</v>
      </c>
      <c r="G38" s="65">
        <v>0</v>
      </c>
      <c r="H38" t="s">
        <v>213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0" t="s">
        <v>220</v>
      </c>
    </row>
    <row r="40" spans="1:16">
      <c r="A40" s="80" t="s">
        <v>296</v>
      </c>
    </row>
    <row r="41" spans="1:16">
      <c r="A41" s="80" t="s">
        <v>297</v>
      </c>
    </row>
    <row r="42" spans="1:16">
      <c r="A42" s="80" t="s">
        <v>298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71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199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612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213</v>
      </c>
      <c r="B13" t="s">
        <v>213</v>
      </c>
      <c r="C13" t="s">
        <v>213</v>
      </c>
      <c r="F13" s="65">
        <v>0</v>
      </c>
      <c r="G13" t="s">
        <v>213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613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213</v>
      </c>
      <c r="B15" t="s">
        <v>213</v>
      </c>
      <c r="C15" t="s">
        <v>213</v>
      </c>
      <c r="F15" s="65">
        <v>0</v>
      </c>
      <c r="G15" t="s">
        <v>213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614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213</v>
      </c>
      <c r="B17" t="s">
        <v>213</v>
      </c>
      <c r="C17" t="s">
        <v>213</v>
      </c>
      <c r="F17" s="65">
        <v>0</v>
      </c>
      <c r="G17" t="s">
        <v>213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615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213</v>
      </c>
      <c r="B19" t="s">
        <v>213</v>
      </c>
      <c r="C19" t="s">
        <v>213</v>
      </c>
      <c r="F19" s="65">
        <v>0</v>
      </c>
      <c r="G19" t="s">
        <v>213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536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213</v>
      </c>
      <c r="B21" t="s">
        <v>213</v>
      </c>
      <c r="C21" t="s">
        <v>213</v>
      </c>
      <c r="F21" s="65">
        <v>0</v>
      </c>
      <c r="G21" t="s">
        <v>213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218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294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213</v>
      </c>
      <c r="B24" t="s">
        <v>213</v>
      </c>
      <c r="C24" t="s">
        <v>213</v>
      </c>
      <c r="F24" s="65">
        <v>0</v>
      </c>
      <c r="G24" t="s">
        <v>213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616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213</v>
      </c>
      <c r="B26" t="s">
        <v>213</v>
      </c>
      <c r="C26" t="s">
        <v>213</v>
      </c>
      <c r="F26" s="65">
        <v>0</v>
      </c>
      <c r="G26" t="s">
        <v>213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80" t="s">
        <v>296</v>
      </c>
    </row>
    <row r="28" spans="1:15">
      <c r="A28" s="80" t="s">
        <v>297</v>
      </c>
    </row>
    <row r="29" spans="1:15">
      <c r="A29" s="80" t="s">
        <v>298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S4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6"/>
    </row>
    <row r="6" spans="1:64" ht="26.25" customHeight="1">
      <c r="A6" s="94" t="s">
        <v>81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7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199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617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213</v>
      </c>
      <c r="B13" t="s">
        <v>213</v>
      </c>
      <c r="C13" s="14"/>
      <c r="D13" s="14"/>
      <c r="E13" t="s">
        <v>213</v>
      </c>
      <c r="F13" t="s">
        <v>213</v>
      </c>
      <c r="I13" s="65">
        <v>0</v>
      </c>
      <c r="J13" t="s">
        <v>213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618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213</v>
      </c>
      <c r="B15" t="s">
        <v>213</v>
      </c>
      <c r="C15" s="14"/>
      <c r="D15" s="14"/>
      <c r="E15" t="s">
        <v>213</v>
      </c>
      <c r="F15" t="s">
        <v>213</v>
      </c>
      <c r="I15" s="65">
        <v>0</v>
      </c>
      <c r="J15" t="s">
        <v>213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301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213</v>
      </c>
      <c r="B17" t="s">
        <v>213</v>
      </c>
      <c r="C17" s="14"/>
      <c r="D17" s="14"/>
      <c r="E17" t="s">
        <v>213</v>
      </c>
      <c r="F17" t="s">
        <v>213</v>
      </c>
      <c r="I17" s="65">
        <v>0</v>
      </c>
      <c r="J17" t="s">
        <v>213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536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213</v>
      </c>
      <c r="B19" t="s">
        <v>213</v>
      </c>
      <c r="C19" s="14"/>
      <c r="D19" s="14"/>
      <c r="E19" t="s">
        <v>213</v>
      </c>
      <c r="F19" t="s">
        <v>213</v>
      </c>
      <c r="I19" s="65">
        <v>0</v>
      </c>
      <c r="J19" t="s">
        <v>213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218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619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213</v>
      </c>
      <c r="B22" t="s">
        <v>213</v>
      </c>
      <c r="C22" s="14"/>
      <c r="D22" s="14"/>
      <c r="E22" t="s">
        <v>213</v>
      </c>
      <c r="F22" t="s">
        <v>213</v>
      </c>
      <c r="I22" s="65">
        <v>0</v>
      </c>
      <c r="J22" t="s">
        <v>213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620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213</v>
      </c>
      <c r="B24" t="s">
        <v>213</v>
      </c>
      <c r="C24" s="14"/>
      <c r="D24" s="14"/>
      <c r="E24" t="s">
        <v>213</v>
      </c>
      <c r="F24" t="s">
        <v>213</v>
      </c>
      <c r="I24" s="65">
        <v>0</v>
      </c>
      <c r="J24" t="s">
        <v>213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0" t="s">
        <v>220</v>
      </c>
      <c r="C25" s="14"/>
      <c r="D25" s="14"/>
      <c r="E25" s="14"/>
    </row>
    <row r="26" spans="1:18">
      <c r="A26" s="80" t="s">
        <v>296</v>
      </c>
      <c r="C26" s="14"/>
      <c r="D26" s="14"/>
      <c r="E26" s="14"/>
    </row>
    <row r="27" spans="1:18">
      <c r="A27" s="80" t="s">
        <v>297</v>
      </c>
      <c r="C27" s="14"/>
      <c r="D27" s="14"/>
      <c r="E27" s="14"/>
    </row>
    <row r="28" spans="1:18">
      <c r="A28" s="80" t="s">
        <v>298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6"/>
    </row>
    <row r="6" spans="1:80" ht="26.25" customHeight="1">
      <c r="A6" s="94" t="s">
        <v>88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7" t="s">
        <v>54</v>
      </c>
      <c r="M7" s="97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7.91</v>
      </c>
      <c r="J10" s="7"/>
      <c r="K10" s="7"/>
      <c r="L10" s="64">
        <v>2.0500000000000001E-2</v>
      </c>
      <c r="M10" s="63">
        <v>677050.46</v>
      </c>
      <c r="N10" s="7"/>
      <c r="O10" s="63">
        <v>753.62492025200004</v>
      </c>
      <c r="P10" s="7"/>
      <c r="Q10" s="64">
        <v>1</v>
      </c>
      <c r="R10" s="64">
        <v>4.5999999999999999E-3</v>
      </c>
      <c r="S10" s="30"/>
      <c r="BY10" s="14"/>
      <c r="CB10" s="14"/>
    </row>
    <row r="11" spans="1:80">
      <c r="A11" s="67" t="s">
        <v>199</v>
      </c>
      <c r="B11" s="14"/>
      <c r="C11" s="14"/>
      <c r="D11" s="14"/>
      <c r="I11" s="69">
        <v>7.91</v>
      </c>
      <c r="L11" s="68">
        <v>2.0500000000000001E-2</v>
      </c>
      <c r="M11" s="69">
        <v>677050.46</v>
      </c>
      <c r="O11" s="69">
        <v>753.62492025200004</v>
      </c>
      <c r="Q11" s="68">
        <v>1</v>
      </c>
      <c r="R11" s="68">
        <v>4.5999999999999999E-3</v>
      </c>
    </row>
    <row r="12" spans="1:80">
      <c r="A12" s="67" t="s">
        <v>617</v>
      </c>
      <c r="B12" s="14"/>
      <c r="C12" s="14"/>
      <c r="D12" s="14"/>
      <c r="I12" s="69">
        <v>10.68</v>
      </c>
      <c r="L12" s="68">
        <v>7.7999999999999996E-3</v>
      </c>
      <c r="M12" s="69">
        <v>472222</v>
      </c>
      <c r="O12" s="69">
        <v>474.91366540000001</v>
      </c>
      <c r="Q12" s="68">
        <v>0.63019999999999998</v>
      </c>
      <c r="R12" s="68">
        <v>2.8999999999999998E-3</v>
      </c>
    </row>
    <row r="13" spans="1:80">
      <c r="A13" t="s">
        <v>621</v>
      </c>
      <c r="B13" t="s">
        <v>622</v>
      </c>
      <c r="C13" t="s">
        <v>122</v>
      </c>
      <c r="D13" t="s">
        <v>623</v>
      </c>
      <c r="E13" t="s">
        <v>462</v>
      </c>
      <c r="F13" t="s">
        <v>316</v>
      </c>
      <c r="G13" t="s">
        <v>149</v>
      </c>
      <c r="H13" t="s">
        <v>624</v>
      </c>
      <c r="I13" s="65">
        <v>10.68</v>
      </c>
      <c r="J13" t="s">
        <v>101</v>
      </c>
      <c r="K13" s="66">
        <v>8.3000000000000001E-3</v>
      </c>
      <c r="L13" s="66">
        <v>7.7999999999999996E-3</v>
      </c>
      <c r="M13" s="65">
        <v>472222</v>
      </c>
      <c r="N13" s="65">
        <v>100.57</v>
      </c>
      <c r="O13" s="65">
        <v>474.91366540000001</v>
      </c>
      <c r="P13" s="66">
        <v>1.2999999999999999E-3</v>
      </c>
      <c r="Q13" s="66">
        <v>0.63019999999999998</v>
      </c>
      <c r="R13" s="66">
        <v>2.8999999999999998E-3</v>
      </c>
    </row>
    <row r="14" spans="1:80">
      <c r="A14" s="67" t="s">
        <v>618</v>
      </c>
      <c r="B14" s="14"/>
      <c r="C14" s="14"/>
      <c r="D14" s="14"/>
      <c r="I14" s="69">
        <v>4.0199999999999996</v>
      </c>
      <c r="L14" s="68">
        <v>4.4499999999999998E-2</v>
      </c>
      <c r="M14" s="69">
        <v>174828.46</v>
      </c>
      <c r="O14" s="69">
        <v>179.89822985199999</v>
      </c>
      <c r="Q14" s="68">
        <v>0.2387</v>
      </c>
      <c r="R14" s="68">
        <v>1.1000000000000001E-3</v>
      </c>
    </row>
    <row r="15" spans="1:80">
      <c r="A15" t="s">
        <v>625</v>
      </c>
      <c r="B15" t="s">
        <v>626</v>
      </c>
      <c r="C15" t="s">
        <v>122</v>
      </c>
      <c r="D15" t="s">
        <v>627</v>
      </c>
      <c r="E15" t="s">
        <v>124</v>
      </c>
      <c r="F15" t="s">
        <v>397</v>
      </c>
      <c r="G15" t="s">
        <v>205</v>
      </c>
      <c r="H15" t="s">
        <v>628</v>
      </c>
      <c r="I15" s="65">
        <v>5.38</v>
      </c>
      <c r="J15" t="s">
        <v>101</v>
      </c>
      <c r="K15" s="66">
        <v>3.3500000000000002E-2</v>
      </c>
      <c r="L15" s="66">
        <v>2.81E-2</v>
      </c>
      <c r="M15" s="65">
        <v>68487</v>
      </c>
      <c r="N15" s="65">
        <v>103.12</v>
      </c>
      <c r="O15" s="65">
        <v>70.623794399999994</v>
      </c>
      <c r="P15" s="66">
        <v>1E-4</v>
      </c>
      <c r="Q15" s="66">
        <v>9.3700000000000006E-2</v>
      </c>
      <c r="R15" s="66">
        <v>4.0000000000000002E-4</v>
      </c>
    </row>
    <row r="16" spans="1:80">
      <c r="A16" t="s">
        <v>629</v>
      </c>
      <c r="B16" t="s">
        <v>630</v>
      </c>
      <c r="C16" t="s">
        <v>122</v>
      </c>
      <c r="D16" t="s">
        <v>631</v>
      </c>
      <c r="E16" t="s">
        <v>111</v>
      </c>
      <c r="F16" t="s">
        <v>415</v>
      </c>
      <c r="G16" t="s">
        <v>149</v>
      </c>
      <c r="H16" t="s">
        <v>632</v>
      </c>
      <c r="I16" s="65">
        <v>4.26</v>
      </c>
      <c r="J16" t="s">
        <v>101</v>
      </c>
      <c r="K16" s="66">
        <v>4.5999999999999999E-2</v>
      </c>
      <c r="L16" s="66">
        <v>3.5400000000000001E-2</v>
      </c>
      <c r="M16" s="65">
        <v>46341.46</v>
      </c>
      <c r="N16" s="65">
        <v>104.62</v>
      </c>
      <c r="O16" s="65">
        <v>48.482435451999997</v>
      </c>
      <c r="P16" s="66">
        <v>1E-4</v>
      </c>
      <c r="Q16" s="66">
        <v>6.4299999999999996E-2</v>
      </c>
      <c r="R16" s="66">
        <v>2.9999999999999997E-4</v>
      </c>
    </row>
    <row r="17" spans="1:18">
      <c r="A17" t="s">
        <v>633</v>
      </c>
      <c r="B17" t="s">
        <v>634</v>
      </c>
      <c r="C17" t="s">
        <v>122</v>
      </c>
      <c r="D17" t="s">
        <v>635</v>
      </c>
      <c r="E17" t="s">
        <v>519</v>
      </c>
      <c r="F17" t="s">
        <v>520</v>
      </c>
      <c r="G17" t="s">
        <v>205</v>
      </c>
      <c r="H17" t="s">
        <v>636</v>
      </c>
      <c r="I17" s="65">
        <v>2.2599999999999998</v>
      </c>
      <c r="J17" t="s">
        <v>101</v>
      </c>
      <c r="K17" s="66">
        <v>6.4199999999999993E-2</v>
      </c>
      <c r="L17" s="66">
        <v>7.0800000000000002E-2</v>
      </c>
      <c r="M17" s="65">
        <v>60000</v>
      </c>
      <c r="N17" s="65">
        <v>101.32</v>
      </c>
      <c r="O17" s="65">
        <v>60.792000000000002</v>
      </c>
      <c r="P17" s="66">
        <v>1E-4</v>
      </c>
      <c r="Q17" s="66">
        <v>8.0699999999999994E-2</v>
      </c>
      <c r="R17" s="66">
        <v>4.0000000000000002E-4</v>
      </c>
    </row>
    <row r="18" spans="1:18">
      <c r="A18" s="67" t="s">
        <v>301</v>
      </c>
      <c r="B18" s="14"/>
      <c r="C18" s="14"/>
      <c r="D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213</v>
      </c>
      <c r="B19" t="s">
        <v>213</v>
      </c>
      <c r="C19" s="14"/>
      <c r="D19" s="14"/>
      <c r="E19" t="s">
        <v>213</v>
      </c>
      <c r="F19" t="s">
        <v>213</v>
      </c>
      <c r="I19" s="65">
        <v>0</v>
      </c>
      <c r="J19" t="s">
        <v>213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536</v>
      </c>
      <c r="B20" s="14"/>
      <c r="C20" s="14"/>
      <c r="D20" s="14"/>
      <c r="I20" s="69">
        <v>1.64</v>
      </c>
      <c r="L20" s="68">
        <v>3.78E-2</v>
      </c>
      <c r="M20" s="69">
        <v>30000</v>
      </c>
      <c r="O20" s="69">
        <v>98.813024999999996</v>
      </c>
      <c r="Q20" s="68">
        <v>0.13109999999999999</v>
      </c>
      <c r="R20" s="68">
        <v>5.9999999999999995E-4</v>
      </c>
    </row>
    <row r="21" spans="1:18">
      <c r="A21" t="s">
        <v>637</v>
      </c>
      <c r="B21" t="s">
        <v>638</v>
      </c>
      <c r="C21" t="s">
        <v>122</v>
      </c>
      <c r="D21" t="s">
        <v>627</v>
      </c>
      <c r="E21" t="s">
        <v>124</v>
      </c>
      <c r="F21" t="s">
        <v>397</v>
      </c>
      <c r="G21" t="s">
        <v>205</v>
      </c>
      <c r="H21" t="s">
        <v>639</v>
      </c>
      <c r="I21" s="65">
        <v>1.64</v>
      </c>
      <c r="J21" t="s">
        <v>105</v>
      </c>
      <c r="K21" s="66">
        <v>4.4499999999999998E-2</v>
      </c>
      <c r="L21" s="66">
        <v>3.78E-2</v>
      </c>
      <c r="M21" s="65">
        <v>30000</v>
      </c>
      <c r="N21" s="65">
        <v>102.45</v>
      </c>
      <c r="O21" s="65">
        <v>98.813024999999996</v>
      </c>
      <c r="P21" s="66">
        <v>1E-4</v>
      </c>
      <c r="Q21" s="66">
        <v>0.13109999999999999</v>
      </c>
      <c r="R21" s="66">
        <v>5.9999999999999995E-4</v>
      </c>
    </row>
    <row r="22" spans="1:18">
      <c r="A22" s="67" t="s">
        <v>218</v>
      </c>
      <c r="B22" s="14"/>
      <c r="C22" s="14"/>
      <c r="D22" s="14"/>
      <c r="I22" s="69">
        <v>0</v>
      </c>
      <c r="L22" s="68">
        <v>0</v>
      </c>
      <c r="M22" s="69">
        <v>0</v>
      </c>
      <c r="O22" s="69">
        <v>0</v>
      </c>
      <c r="Q22" s="68">
        <v>0</v>
      </c>
      <c r="R22" s="68">
        <v>0</v>
      </c>
    </row>
    <row r="23" spans="1:18">
      <c r="A23" s="67" t="s">
        <v>302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213</v>
      </c>
      <c r="B24" t="s">
        <v>213</v>
      </c>
      <c r="C24" s="14"/>
      <c r="D24" s="14"/>
      <c r="E24" t="s">
        <v>213</v>
      </c>
      <c r="F24" t="s">
        <v>213</v>
      </c>
      <c r="I24" s="65">
        <v>0</v>
      </c>
      <c r="J24" t="s">
        <v>213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67" t="s">
        <v>303</v>
      </c>
      <c r="B25" s="14"/>
      <c r="C25" s="14"/>
      <c r="D25" s="14"/>
      <c r="I25" s="69">
        <v>0</v>
      </c>
      <c r="L25" s="68">
        <v>0</v>
      </c>
      <c r="M25" s="69">
        <v>0</v>
      </c>
      <c r="O25" s="69">
        <v>0</v>
      </c>
      <c r="Q25" s="68">
        <v>0</v>
      </c>
      <c r="R25" s="68">
        <v>0</v>
      </c>
    </row>
    <row r="26" spans="1:18">
      <c r="A26" t="s">
        <v>213</v>
      </c>
      <c r="B26" t="s">
        <v>213</v>
      </c>
      <c r="C26" s="14"/>
      <c r="D26" s="14"/>
      <c r="E26" t="s">
        <v>213</v>
      </c>
      <c r="F26" t="s">
        <v>213</v>
      </c>
      <c r="I26" s="65">
        <v>0</v>
      </c>
      <c r="J26" t="s">
        <v>213</v>
      </c>
      <c r="K26" s="66">
        <v>0</v>
      </c>
      <c r="L26" s="66">
        <v>0</v>
      </c>
      <c r="M26" s="65">
        <v>0</v>
      </c>
      <c r="N26" s="65">
        <v>0</v>
      </c>
      <c r="O26" s="65">
        <v>0</v>
      </c>
      <c r="P26" s="66">
        <v>0</v>
      </c>
      <c r="Q26" s="66">
        <v>0</v>
      </c>
      <c r="R26" s="66">
        <v>0</v>
      </c>
    </row>
    <row r="27" spans="1:18">
      <c r="A27" s="80" t="s">
        <v>220</v>
      </c>
      <c r="B27" s="14"/>
      <c r="C27" s="14"/>
      <c r="D27" s="14"/>
    </row>
    <row r="28" spans="1:18">
      <c r="A28" s="80" t="s">
        <v>296</v>
      </c>
      <c r="B28" s="14"/>
      <c r="C28" s="14"/>
      <c r="D28" s="14"/>
    </row>
    <row r="29" spans="1:18">
      <c r="A29" s="80" t="s">
        <v>297</v>
      </c>
      <c r="B29" s="14"/>
      <c r="C29" s="14"/>
      <c r="D29" s="14"/>
    </row>
    <row r="30" spans="1:18">
      <c r="A30" s="80" t="s">
        <v>298</v>
      </c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6"/>
    </row>
    <row r="6" spans="1:97" ht="26.25" customHeight="1">
      <c r="A6" s="94" t="s">
        <v>90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199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213</v>
      </c>
      <c r="B12" t="s">
        <v>213</v>
      </c>
      <c r="C12" s="14"/>
      <c r="D12" s="14"/>
      <c r="E12" t="s">
        <v>213</v>
      </c>
      <c r="F12" t="s">
        <v>213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218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302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213</v>
      </c>
      <c r="B15" t="s">
        <v>213</v>
      </c>
      <c r="C15" s="14"/>
      <c r="D15" s="14"/>
      <c r="E15" t="s">
        <v>213</v>
      </c>
      <c r="F15" t="s">
        <v>213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303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213</v>
      </c>
      <c r="B17" t="s">
        <v>213</v>
      </c>
      <c r="C17" s="14"/>
      <c r="D17" s="14"/>
      <c r="E17" t="s">
        <v>213</v>
      </c>
      <c r="F17" t="s">
        <v>213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80" t="s">
        <v>220</v>
      </c>
      <c r="B18" s="14"/>
      <c r="C18" s="14"/>
      <c r="D18" s="14"/>
    </row>
    <row r="19" spans="1:12">
      <c r="A19" s="80" t="s">
        <v>296</v>
      </c>
      <c r="B19" s="14"/>
      <c r="C19" s="14"/>
      <c r="D19" s="14"/>
    </row>
    <row r="20" spans="1:12">
      <c r="A20" s="80" t="s">
        <v>297</v>
      </c>
      <c r="B20" s="14"/>
      <c r="C20" s="14"/>
      <c r="D20" s="14"/>
    </row>
    <row r="21" spans="1:12">
      <c r="A21" s="80" t="s">
        <v>298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6.7109375" style="16" hidden="1" customWidth="1"/>
    <col min="13" max="13" width="7.7109375" style="16" hidden="1" customWidth="1"/>
    <col min="14" max="14" width="7.140625" style="16" hidden="1" customWidth="1"/>
    <col min="15" max="15" width="6" style="16" hidden="1" customWidth="1"/>
    <col min="16" max="16" width="7.85546875" style="16" hidden="1" customWidth="1"/>
    <col min="17" max="17" width="8.140625" style="16" hidden="1" customWidth="1"/>
    <col min="18" max="18" width="6.28515625" style="16" hidden="1" customWidth="1"/>
    <col min="19" max="19" width="8" style="16" hidden="1" customWidth="1"/>
    <col min="20" max="20" width="8.7109375" style="16" hidden="1" customWidth="1"/>
    <col min="21" max="21" width="10" style="16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6"/>
    </row>
    <row r="6" spans="1:54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6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0</v>
      </c>
      <c r="F10" s="7"/>
      <c r="G10" s="63">
        <v>0</v>
      </c>
      <c r="H10" s="7"/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199</v>
      </c>
      <c r="B11" s="14"/>
      <c r="E11" s="69">
        <v>0</v>
      </c>
      <c r="G11" s="69">
        <v>0</v>
      </c>
      <c r="I11" s="68">
        <v>0</v>
      </c>
      <c r="J11" s="68">
        <v>0</v>
      </c>
    </row>
    <row r="12" spans="1:54">
      <c r="A12" s="67" t="s">
        <v>640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213</v>
      </c>
      <c r="B13" t="s">
        <v>213</v>
      </c>
      <c r="C13" t="s">
        <v>213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641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213</v>
      </c>
      <c r="B15" t="s">
        <v>213</v>
      </c>
      <c r="C15" t="s">
        <v>213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642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213</v>
      </c>
      <c r="B17" t="s">
        <v>213</v>
      </c>
      <c r="C17" t="s">
        <v>213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643</v>
      </c>
      <c r="B18" s="14"/>
      <c r="E18" s="69">
        <v>0</v>
      </c>
      <c r="G18" s="69">
        <v>0</v>
      </c>
      <c r="I18" s="68">
        <v>0</v>
      </c>
      <c r="J18" s="68">
        <v>0</v>
      </c>
    </row>
    <row r="19" spans="1:10">
      <c r="A19" t="s">
        <v>213</v>
      </c>
      <c r="B19" t="s">
        <v>213</v>
      </c>
      <c r="C19" t="s">
        <v>213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</row>
    <row r="20" spans="1:10">
      <c r="A20" s="67" t="s">
        <v>218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644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213</v>
      </c>
      <c r="B22" t="s">
        <v>213</v>
      </c>
      <c r="C22" t="s">
        <v>213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645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213</v>
      </c>
      <c r="B24" t="s">
        <v>213</v>
      </c>
      <c r="C24" t="s">
        <v>213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646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213</v>
      </c>
      <c r="B26" t="s">
        <v>213</v>
      </c>
      <c r="C26" t="s">
        <v>213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647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213</v>
      </c>
      <c r="B28" t="s">
        <v>213</v>
      </c>
      <c r="C28" t="s">
        <v>213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80" t="s">
        <v>220</v>
      </c>
      <c r="B29" s="14"/>
    </row>
    <row r="30" spans="1:10">
      <c r="A30" s="80" t="s">
        <v>296</v>
      </c>
      <c r="B30" s="14"/>
    </row>
    <row r="31" spans="1:10">
      <c r="A31" s="80" t="s">
        <v>297</v>
      </c>
      <c r="B31" s="14"/>
    </row>
    <row r="32" spans="1:10">
      <c r="A32" s="80" t="s">
        <v>298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58" ht="26.25" customHeight="1">
      <c r="A6" s="94" t="s">
        <v>140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326814</v>
      </c>
      <c r="G10" s="7"/>
      <c r="H10" s="63">
        <v>153.18423054900001</v>
      </c>
      <c r="I10" s="7"/>
      <c r="J10" s="64">
        <v>1</v>
      </c>
      <c r="K10" s="64">
        <v>8.9999999999999998E-4</v>
      </c>
      <c r="L10" s="14"/>
      <c r="M10" s="14"/>
      <c r="N10" s="14"/>
      <c r="O10" s="14"/>
      <c r="BF10" s="14"/>
    </row>
    <row r="11" spans="1:58">
      <c r="A11" s="67" t="s">
        <v>648</v>
      </c>
      <c r="B11" s="14"/>
      <c r="C11" s="14"/>
      <c r="F11" s="69">
        <v>326814</v>
      </c>
      <c r="H11" s="69">
        <v>153.18423054900001</v>
      </c>
      <c r="J11" s="68">
        <v>1</v>
      </c>
      <c r="K11" s="68">
        <v>8.9999999999999998E-4</v>
      </c>
    </row>
    <row r="12" spans="1:58">
      <c r="A12" t="s">
        <v>574</v>
      </c>
      <c r="B12" t="s">
        <v>575</v>
      </c>
      <c r="C12" t="s">
        <v>548</v>
      </c>
      <c r="D12" t="s">
        <v>105</v>
      </c>
      <c r="E12" t="s">
        <v>360</v>
      </c>
      <c r="F12" s="65">
        <v>21000</v>
      </c>
      <c r="G12" s="65">
        <v>148.19999999999999</v>
      </c>
      <c r="H12" s="65">
        <v>100.05723</v>
      </c>
      <c r="I12" s="66">
        <v>0</v>
      </c>
      <c r="J12" s="66">
        <v>0.6532</v>
      </c>
      <c r="K12" s="66">
        <v>5.9999999999999995E-4</v>
      </c>
    </row>
    <row r="13" spans="1:58">
      <c r="A13" t="s">
        <v>649</v>
      </c>
      <c r="B13" t="s">
        <v>650</v>
      </c>
      <c r="C13" t="s">
        <v>558</v>
      </c>
      <c r="D13" t="s">
        <v>101</v>
      </c>
      <c r="E13" t="s">
        <v>437</v>
      </c>
      <c r="F13" s="65">
        <v>40000</v>
      </c>
      <c r="G13" s="65">
        <v>71.501000000000005</v>
      </c>
      <c r="H13" s="65">
        <v>28.6004</v>
      </c>
      <c r="I13" s="66">
        <v>0</v>
      </c>
      <c r="J13" s="66">
        <v>0.1867</v>
      </c>
      <c r="K13" s="66">
        <v>2.0000000000000001E-4</v>
      </c>
    </row>
    <row r="14" spans="1:58">
      <c r="A14" t="s">
        <v>651</v>
      </c>
      <c r="B14" t="s">
        <v>652</v>
      </c>
      <c r="C14" t="s">
        <v>562</v>
      </c>
      <c r="D14" t="s">
        <v>101</v>
      </c>
      <c r="E14" t="s">
        <v>636</v>
      </c>
      <c r="F14" s="65">
        <v>24000</v>
      </c>
      <c r="G14" s="65">
        <v>7.6932</v>
      </c>
      <c r="H14" s="65">
        <v>1.846368</v>
      </c>
      <c r="I14" s="66">
        <v>0</v>
      </c>
      <c r="J14" s="66">
        <v>1.21E-2</v>
      </c>
      <c r="K14" s="66">
        <v>0</v>
      </c>
    </row>
    <row r="15" spans="1:58">
      <c r="A15" t="s">
        <v>653</v>
      </c>
      <c r="B15" t="s">
        <v>654</v>
      </c>
      <c r="C15" t="s">
        <v>562</v>
      </c>
      <c r="D15" t="s">
        <v>101</v>
      </c>
      <c r="E15" t="s">
        <v>655</v>
      </c>
      <c r="F15" s="65">
        <v>75000</v>
      </c>
      <c r="G15" s="65">
        <v>0.40510000000000002</v>
      </c>
      <c r="H15" s="65">
        <v>0.30382500000000001</v>
      </c>
      <c r="I15" s="66">
        <v>0</v>
      </c>
      <c r="J15" s="66">
        <v>2E-3</v>
      </c>
      <c r="K15" s="66">
        <v>0</v>
      </c>
    </row>
    <row r="16" spans="1:58">
      <c r="A16" t="s">
        <v>656</v>
      </c>
      <c r="B16" t="s">
        <v>657</v>
      </c>
      <c r="C16" t="s">
        <v>562</v>
      </c>
      <c r="D16" t="s">
        <v>101</v>
      </c>
      <c r="E16" t="s">
        <v>655</v>
      </c>
      <c r="F16" s="65">
        <v>150000</v>
      </c>
      <c r="G16" s="65">
        <v>0.98519999999999996</v>
      </c>
      <c r="H16" s="65">
        <v>1.4778</v>
      </c>
      <c r="I16" s="66">
        <v>0</v>
      </c>
      <c r="J16" s="66">
        <v>9.5999999999999992E-3</v>
      </c>
      <c r="K16" s="66">
        <v>0</v>
      </c>
    </row>
    <row r="17" spans="1:11">
      <c r="A17" t="s">
        <v>658</v>
      </c>
      <c r="B17" t="s">
        <v>659</v>
      </c>
      <c r="C17" t="s">
        <v>569</v>
      </c>
      <c r="D17" t="s">
        <v>101</v>
      </c>
      <c r="E17" t="s">
        <v>660</v>
      </c>
      <c r="F17" s="65">
        <v>10139</v>
      </c>
      <c r="G17" s="65">
        <v>202.80410000000001</v>
      </c>
      <c r="H17" s="65">
        <v>20.562307699000002</v>
      </c>
      <c r="I17" s="66">
        <v>0</v>
      </c>
      <c r="J17" s="66">
        <v>0.13420000000000001</v>
      </c>
      <c r="K17" s="66">
        <v>1E-4</v>
      </c>
    </row>
    <row r="18" spans="1:11">
      <c r="A18" t="s">
        <v>661</v>
      </c>
      <c r="B18" t="s">
        <v>662</v>
      </c>
      <c r="C18" t="s">
        <v>131</v>
      </c>
      <c r="D18" t="s">
        <v>101</v>
      </c>
      <c r="E18" t="s">
        <v>409</v>
      </c>
      <c r="F18" s="65">
        <v>6675</v>
      </c>
      <c r="G18" s="65">
        <v>5.0381999999999998</v>
      </c>
      <c r="H18" s="65">
        <v>0.33629985000000001</v>
      </c>
      <c r="I18" s="66">
        <v>0</v>
      </c>
      <c r="J18" s="66">
        <v>2.2000000000000001E-3</v>
      </c>
      <c r="K18" s="66">
        <v>0</v>
      </c>
    </row>
    <row r="19" spans="1:11">
      <c r="A19" s="67" t="s">
        <v>599</v>
      </c>
      <c r="B19" s="14"/>
      <c r="C19" s="14"/>
      <c r="F19" s="69">
        <v>0</v>
      </c>
      <c r="H19" s="69">
        <v>0</v>
      </c>
      <c r="J19" s="68">
        <v>0</v>
      </c>
      <c r="K19" s="68">
        <v>0</v>
      </c>
    </row>
    <row r="20" spans="1:11">
      <c r="A20" t="s">
        <v>213</v>
      </c>
      <c r="B20" t="s">
        <v>213</v>
      </c>
      <c r="C20" t="s">
        <v>213</v>
      </c>
      <c r="D20" t="s">
        <v>213</v>
      </c>
      <c r="F20" s="65">
        <v>0</v>
      </c>
      <c r="G20" s="65">
        <v>0</v>
      </c>
      <c r="H20" s="65">
        <v>0</v>
      </c>
      <c r="I20" s="66">
        <v>0</v>
      </c>
      <c r="J20" s="66">
        <v>0</v>
      </c>
      <c r="K20" s="66">
        <v>0</v>
      </c>
    </row>
    <row r="21" spans="1:11">
      <c r="A21" s="80" t="s">
        <v>220</v>
      </c>
      <c r="B21" s="14"/>
      <c r="C21" s="14"/>
    </row>
    <row r="22" spans="1:11">
      <c r="A22" s="80" t="s">
        <v>296</v>
      </c>
      <c r="B22" s="14"/>
      <c r="C22" s="14"/>
    </row>
    <row r="23" spans="1:11">
      <c r="A23" s="80" t="s">
        <v>297</v>
      </c>
      <c r="B23" s="14"/>
      <c r="C23" s="14"/>
    </row>
    <row r="24" spans="1:11">
      <c r="A24" s="80" t="s">
        <v>298</v>
      </c>
      <c r="B24" s="14"/>
      <c r="C24" s="14"/>
    </row>
    <row r="25" spans="1:11" hidden="1">
      <c r="B25" s="14"/>
      <c r="C25" s="14"/>
    </row>
    <row r="26" spans="1:11" hidden="1">
      <c r="B26" s="14"/>
      <c r="C26" s="14"/>
    </row>
    <row r="27" spans="1:11" hidden="1">
      <c r="B27" s="14"/>
      <c r="C27" s="14"/>
    </row>
    <row r="28" spans="1:11" hidden="1">
      <c r="B28" s="14"/>
      <c r="C28" s="14"/>
    </row>
    <row r="29" spans="1:11" hidden="1">
      <c r="B29" s="14"/>
      <c r="C29" s="14"/>
    </row>
    <row r="30" spans="1:11" hidden="1">
      <c r="B30" s="14"/>
      <c r="C30" s="14"/>
    </row>
    <row r="31" spans="1:11" hidden="1">
      <c r="B31" s="14"/>
      <c r="C31" s="14"/>
    </row>
    <row r="32" spans="1:11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51" ht="26.25" customHeight="1">
      <c r="A6" s="94" t="s">
        <v>141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199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600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213</v>
      </c>
      <c r="B13" t="s">
        <v>213</v>
      </c>
      <c r="C13" t="s">
        <v>213</v>
      </c>
      <c r="D13" t="s">
        <v>213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601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213</v>
      </c>
      <c r="B15" t="s">
        <v>213</v>
      </c>
      <c r="C15" t="s">
        <v>213</v>
      </c>
      <c r="D15" t="s">
        <v>213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663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213</v>
      </c>
      <c r="B17" t="s">
        <v>213</v>
      </c>
      <c r="C17" t="s">
        <v>213</v>
      </c>
      <c r="D17" t="s">
        <v>213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602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213</v>
      </c>
      <c r="B19" t="s">
        <v>213</v>
      </c>
      <c r="C19" t="s">
        <v>213</v>
      </c>
      <c r="D19" t="s">
        <v>213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536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213</v>
      </c>
      <c r="B21" t="s">
        <v>213</v>
      </c>
      <c r="C21" t="s">
        <v>213</v>
      </c>
      <c r="D21" t="s">
        <v>213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218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600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213</v>
      </c>
      <c r="B24" t="s">
        <v>213</v>
      </c>
      <c r="C24" t="s">
        <v>213</v>
      </c>
      <c r="D24" t="s">
        <v>213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603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213</v>
      </c>
      <c r="B26" t="s">
        <v>213</v>
      </c>
      <c r="C26" t="s">
        <v>213</v>
      </c>
      <c r="D26" t="s">
        <v>213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602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213</v>
      </c>
      <c r="B28" t="s">
        <v>213</v>
      </c>
      <c r="C28" t="s">
        <v>213</v>
      </c>
      <c r="D28" t="s">
        <v>213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604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213</v>
      </c>
      <c r="B30" t="s">
        <v>213</v>
      </c>
      <c r="C30" t="s">
        <v>213</v>
      </c>
      <c r="D30" t="s">
        <v>213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536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213</v>
      </c>
      <c r="B32" t="s">
        <v>213</v>
      </c>
      <c r="C32" t="s">
        <v>213</v>
      </c>
      <c r="D32" t="s">
        <v>213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0" t="s">
        <v>220</v>
      </c>
      <c r="B33" s="14"/>
      <c r="C33" s="14"/>
    </row>
    <row r="34" spans="1:3">
      <c r="A34" s="80" t="s">
        <v>296</v>
      </c>
      <c r="B34" s="14"/>
      <c r="C34" s="14"/>
    </row>
    <row r="35" spans="1:3">
      <c r="A35" s="80" t="s">
        <v>297</v>
      </c>
      <c r="B35" s="14"/>
      <c r="C35" s="14"/>
    </row>
    <row r="36" spans="1:3">
      <c r="A36" s="80" t="s">
        <v>298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6"/>
    </row>
    <row r="6" spans="1:48" ht="26.25" customHeight="1">
      <c r="A6" s="94" t="s">
        <v>142</v>
      </c>
      <c r="B6" s="95"/>
      <c r="C6" s="95"/>
      <c r="D6" s="95"/>
      <c r="E6" s="95"/>
      <c r="F6" s="95"/>
      <c r="G6" s="95"/>
      <c r="H6" s="95"/>
      <c r="I6" s="95"/>
      <c r="J6" s="96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0</v>
      </c>
      <c r="G10" s="7"/>
      <c r="H10" s="63">
        <v>0</v>
      </c>
      <c r="I10" s="64">
        <v>0</v>
      </c>
      <c r="J10" s="64">
        <v>0</v>
      </c>
      <c r="AV10" s="14"/>
    </row>
    <row r="11" spans="1:48">
      <c r="A11" s="67" t="s">
        <v>199</v>
      </c>
      <c r="B11" s="14"/>
      <c r="C11" s="14"/>
      <c r="F11" s="69">
        <v>0</v>
      </c>
      <c r="H11" s="69">
        <v>0</v>
      </c>
      <c r="I11" s="68">
        <v>0</v>
      </c>
      <c r="J11" s="68">
        <v>0</v>
      </c>
    </row>
    <row r="12" spans="1:48">
      <c r="A12" s="67" t="s">
        <v>600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213</v>
      </c>
      <c r="B13" t="s">
        <v>213</v>
      </c>
      <c r="C13" t="s">
        <v>213</v>
      </c>
      <c r="D13" t="s">
        <v>213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601</v>
      </c>
      <c r="B14" s="14"/>
      <c r="C14" s="14"/>
      <c r="F14" s="69">
        <v>0</v>
      </c>
      <c r="H14" s="69">
        <v>0</v>
      </c>
      <c r="I14" s="68">
        <v>0</v>
      </c>
      <c r="J14" s="68">
        <v>0</v>
      </c>
    </row>
    <row r="15" spans="1:48">
      <c r="A15" t="s">
        <v>213</v>
      </c>
      <c r="B15" t="s">
        <v>213</v>
      </c>
      <c r="C15" t="s">
        <v>213</v>
      </c>
      <c r="D15" t="s">
        <v>213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</row>
    <row r="16" spans="1:48">
      <c r="A16" s="67" t="s">
        <v>663</v>
      </c>
      <c r="B16" s="14"/>
      <c r="C16" s="14"/>
      <c r="F16" s="69">
        <v>0</v>
      </c>
      <c r="H16" s="69">
        <v>0</v>
      </c>
      <c r="I16" s="68">
        <v>0</v>
      </c>
      <c r="J16" s="68">
        <v>0</v>
      </c>
    </row>
    <row r="17" spans="1:10">
      <c r="A17" t="s">
        <v>213</v>
      </c>
      <c r="B17" t="s">
        <v>213</v>
      </c>
      <c r="C17" t="s">
        <v>213</v>
      </c>
      <c r="D17" t="s">
        <v>213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</row>
    <row r="18" spans="1:10">
      <c r="A18" s="67" t="s">
        <v>602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213</v>
      </c>
      <c r="B19" t="s">
        <v>213</v>
      </c>
      <c r="C19" t="s">
        <v>213</v>
      </c>
      <c r="D19" t="s">
        <v>213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536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213</v>
      </c>
      <c r="B21" t="s">
        <v>213</v>
      </c>
      <c r="C21" t="s">
        <v>213</v>
      </c>
      <c r="D21" t="s">
        <v>213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218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s="67" t="s">
        <v>600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213</v>
      </c>
      <c r="B24" t="s">
        <v>213</v>
      </c>
      <c r="C24" t="s">
        <v>213</v>
      </c>
      <c r="D24" t="s">
        <v>213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603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213</v>
      </c>
      <c r="B26" t="s">
        <v>213</v>
      </c>
      <c r="C26" t="s">
        <v>213</v>
      </c>
      <c r="D26" t="s">
        <v>213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602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213</v>
      </c>
      <c r="B28" t="s">
        <v>213</v>
      </c>
      <c r="C28" t="s">
        <v>213</v>
      </c>
      <c r="D28" t="s">
        <v>213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536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213</v>
      </c>
      <c r="B30" t="s">
        <v>213</v>
      </c>
      <c r="C30" t="s">
        <v>213</v>
      </c>
      <c r="D30" t="s">
        <v>213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80" t="s">
        <v>220</v>
      </c>
      <c r="B31" s="14"/>
      <c r="C31" s="14"/>
    </row>
    <row r="32" spans="1:10">
      <c r="A32" s="80" t="s">
        <v>296</v>
      </c>
      <c r="B32" s="14"/>
      <c r="C32" s="14"/>
    </row>
    <row r="33" spans="1:3">
      <c r="A33" s="80" t="s">
        <v>297</v>
      </c>
      <c r="B33" s="14"/>
      <c r="C33" s="14"/>
    </row>
    <row r="34" spans="1:3">
      <c r="A34" s="80" t="s">
        <v>298</v>
      </c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Q15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6"/>
    </row>
    <row r="6" spans="1:77" ht="26.25" customHeight="1">
      <c r="A6" s="94" t="s">
        <v>144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199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605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213</v>
      </c>
      <c r="B13" t="s">
        <v>213</v>
      </c>
      <c r="C13" s="14"/>
      <c r="D13" t="s">
        <v>213</v>
      </c>
      <c r="G13" s="65">
        <v>0</v>
      </c>
      <c r="H13" t="s">
        <v>213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606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213</v>
      </c>
      <c r="B15" t="s">
        <v>213</v>
      </c>
      <c r="C15" s="14"/>
      <c r="D15" t="s">
        <v>213</v>
      </c>
      <c r="G15" s="65">
        <v>0</v>
      </c>
      <c r="H15" t="s">
        <v>213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607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608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213</v>
      </c>
      <c r="B18" t="s">
        <v>213</v>
      </c>
      <c r="C18" s="14"/>
      <c r="D18" t="s">
        <v>213</v>
      </c>
      <c r="G18" s="65">
        <v>0</v>
      </c>
      <c r="H18" t="s">
        <v>213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609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213</v>
      </c>
      <c r="B20" t="s">
        <v>213</v>
      </c>
      <c r="C20" s="14"/>
      <c r="D20" t="s">
        <v>213</v>
      </c>
      <c r="G20" s="65">
        <v>0</v>
      </c>
      <c r="H20" t="s">
        <v>213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610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213</v>
      </c>
      <c r="B22" t="s">
        <v>213</v>
      </c>
      <c r="C22" s="14"/>
      <c r="D22" t="s">
        <v>213</v>
      </c>
      <c r="G22" s="65">
        <v>0</v>
      </c>
      <c r="H22" t="s">
        <v>213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611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213</v>
      </c>
      <c r="B24" t="s">
        <v>213</v>
      </c>
      <c r="C24" s="14"/>
      <c r="D24" t="s">
        <v>213</v>
      </c>
      <c r="G24" s="65">
        <v>0</v>
      </c>
      <c r="H24" t="s">
        <v>213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218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605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213</v>
      </c>
      <c r="B27" t="s">
        <v>213</v>
      </c>
      <c r="C27" s="14"/>
      <c r="D27" t="s">
        <v>213</v>
      </c>
      <c r="G27" s="65">
        <v>0</v>
      </c>
      <c r="H27" t="s">
        <v>213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606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213</v>
      </c>
      <c r="B29" t="s">
        <v>213</v>
      </c>
      <c r="C29" s="14"/>
      <c r="D29" t="s">
        <v>213</v>
      </c>
      <c r="G29" s="65">
        <v>0</v>
      </c>
      <c r="H29" t="s">
        <v>213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607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608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213</v>
      </c>
      <c r="B32" t="s">
        <v>213</v>
      </c>
      <c r="C32" s="14"/>
      <c r="D32" t="s">
        <v>213</v>
      </c>
      <c r="G32" s="65">
        <v>0</v>
      </c>
      <c r="H32" t="s">
        <v>213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609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213</v>
      </c>
      <c r="B34" t="s">
        <v>213</v>
      </c>
      <c r="C34" s="14"/>
      <c r="D34" t="s">
        <v>213</v>
      </c>
      <c r="G34" s="65">
        <v>0</v>
      </c>
      <c r="H34" t="s">
        <v>213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610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213</v>
      </c>
      <c r="B36" t="s">
        <v>213</v>
      </c>
      <c r="C36" s="14"/>
      <c r="D36" t="s">
        <v>213</v>
      </c>
      <c r="G36" s="65">
        <v>0</v>
      </c>
      <c r="H36" t="s">
        <v>213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611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213</v>
      </c>
      <c r="B38" t="s">
        <v>213</v>
      </c>
      <c r="C38" s="14"/>
      <c r="D38" t="s">
        <v>213</v>
      </c>
      <c r="G38" s="65">
        <v>0</v>
      </c>
      <c r="H38" t="s">
        <v>213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0" t="s">
        <v>220</v>
      </c>
      <c r="C39" s="14"/>
    </row>
    <row r="40" spans="1:16">
      <c r="A40" s="80" t="s">
        <v>296</v>
      </c>
      <c r="C40" s="14"/>
    </row>
    <row r="41" spans="1:16">
      <c r="A41" s="80" t="s">
        <v>297</v>
      </c>
      <c r="C41" s="14"/>
    </row>
    <row r="42" spans="1:16">
      <c r="A42" s="80" t="s">
        <v>298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4"/>
  <sheetViews>
    <sheetView rightToLeft="1" workbookViewId="0">
      <selection activeCell="A43" sqref="A43:XFD104857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57" width="0" style="14" hidden="1" customWidth="1"/>
    <col min="58" max="59" width="9.140625" style="14" customWidth="1"/>
    <col min="60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4" t="s">
        <v>145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6"/>
    </row>
    <row r="6" spans="1:59" s="16" customFormat="1" ht="36">
      <c r="A6" s="40" t="s">
        <v>95</v>
      </c>
      <c r="B6" s="41" t="s">
        <v>146</v>
      </c>
      <c r="C6" s="41" t="s">
        <v>48</v>
      </c>
      <c r="D6" s="97" t="s">
        <v>49</v>
      </c>
      <c r="E6" s="97" t="s">
        <v>50</v>
      </c>
      <c r="F6" s="97" t="s">
        <v>70</v>
      </c>
      <c r="G6" s="97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97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0.19</v>
      </c>
      <c r="I9" s="15"/>
      <c r="J9" s="15"/>
      <c r="K9" s="15"/>
      <c r="L9" s="64">
        <v>8.2000000000000007E-3</v>
      </c>
      <c r="M9" s="63">
        <v>150000</v>
      </c>
      <c r="N9" s="7"/>
      <c r="O9" s="63">
        <v>150.54555387267499</v>
      </c>
      <c r="P9" s="64">
        <v>1</v>
      </c>
      <c r="Q9" s="64">
        <v>8.9999999999999998E-4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199</v>
      </c>
      <c r="H10" s="69">
        <v>0.19</v>
      </c>
      <c r="L10" s="68">
        <v>8.2000000000000007E-3</v>
      </c>
      <c r="M10" s="69">
        <v>150000</v>
      </c>
      <c r="O10" s="69">
        <v>150.54555387267499</v>
      </c>
      <c r="P10" s="68">
        <v>1</v>
      </c>
      <c r="Q10" s="68">
        <v>8.9999999999999998E-4</v>
      </c>
    </row>
    <row r="11" spans="1:59">
      <c r="A11" s="67" t="s">
        <v>664</v>
      </c>
      <c r="H11" s="69">
        <v>0.19</v>
      </c>
      <c r="L11" s="68">
        <v>8.2000000000000007E-3</v>
      </c>
      <c r="M11" s="69">
        <v>150000</v>
      </c>
      <c r="O11" s="69">
        <v>150.54555387267499</v>
      </c>
      <c r="P11" s="68">
        <v>1</v>
      </c>
      <c r="Q11" s="68">
        <v>8.9999999999999998E-4</v>
      </c>
    </row>
    <row r="12" spans="1:59">
      <c r="A12" t="s">
        <v>665</v>
      </c>
      <c r="B12" t="s">
        <v>666</v>
      </c>
      <c r="C12" t="s">
        <v>667</v>
      </c>
      <c r="D12" t="s">
        <v>668</v>
      </c>
      <c r="E12" t="s">
        <v>356</v>
      </c>
      <c r="F12" t="s">
        <v>669</v>
      </c>
      <c r="G12" t="s">
        <v>205</v>
      </c>
      <c r="H12" s="65">
        <v>0.19</v>
      </c>
      <c r="I12" t="s">
        <v>122</v>
      </c>
      <c r="J12" t="s">
        <v>101</v>
      </c>
      <c r="K12" s="66">
        <v>2.1000000000000001E-2</v>
      </c>
      <c r="L12" s="66">
        <v>8.2000000000000007E-3</v>
      </c>
      <c r="M12" s="65">
        <v>150000</v>
      </c>
      <c r="N12" s="65">
        <v>100.36370258178333</v>
      </c>
      <c r="O12" s="65">
        <v>150.54555387267499</v>
      </c>
      <c r="P12" s="66">
        <v>1</v>
      </c>
      <c r="Q12" s="66">
        <v>8.9999999999999998E-4</v>
      </c>
    </row>
    <row r="13" spans="1:59">
      <c r="A13" s="67" t="s">
        <v>670</v>
      </c>
      <c r="H13" s="69">
        <v>0</v>
      </c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9">
      <c r="A14" t="s">
        <v>213</v>
      </c>
      <c r="C14" t="s">
        <v>213</v>
      </c>
      <c r="E14" t="s">
        <v>213</v>
      </c>
      <c r="H14" s="65">
        <v>0</v>
      </c>
      <c r="I14" t="s">
        <v>213</v>
      </c>
      <c r="J14" t="s">
        <v>213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9">
      <c r="A15" s="67" t="s">
        <v>671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213</v>
      </c>
      <c r="C16" t="s">
        <v>213</v>
      </c>
      <c r="E16" t="s">
        <v>213</v>
      </c>
      <c r="H16" s="65">
        <v>0</v>
      </c>
      <c r="I16" t="s">
        <v>213</v>
      </c>
      <c r="J16" t="s">
        <v>213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672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213</v>
      </c>
      <c r="C18" t="s">
        <v>213</v>
      </c>
      <c r="E18" t="s">
        <v>213</v>
      </c>
      <c r="H18" s="65">
        <v>0</v>
      </c>
      <c r="I18" t="s">
        <v>213</v>
      </c>
      <c r="J18" t="s">
        <v>213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673</v>
      </c>
      <c r="H19" s="69">
        <v>0</v>
      </c>
      <c r="L19" s="68">
        <v>0</v>
      </c>
      <c r="M19" s="69">
        <v>0</v>
      </c>
      <c r="O19" s="69">
        <v>0</v>
      </c>
      <c r="P19" s="68">
        <v>0</v>
      </c>
      <c r="Q19" s="68">
        <v>0</v>
      </c>
    </row>
    <row r="20" spans="1:17">
      <c r="A20" t="s">
        <v>213</v>
      </c>
      <c r="C20" t="s">
        <v>213</v>
      </c>
      <c r="E20" t="s">
        <v>213</v>
      </c>
      <c r="H20" s="65">
        <v>0</v>
      </c>
      <c r="I20" t="s">
        <v>213</v>
      </c>
      <c r="J20" t="s">
        <v>213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</row>
    <row r="21" spans="1:17">
      <c r="A21" s="67" t="s">
        <v>674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s="67" t="s">
        <v>675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213</v>
      </c>
      <c r="C23" t="s">
        <v>213</v>
      </c>
      <c r="E23" t="s">
        <v>213</v>
      </c>
      <c r="H23" s="65">
        <v>0</v>
      </c>
      <c r="I23" t="s">
        <v>213</v>
      </c>
      <c r="J23" t="s">
        <v>213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676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213</v>
      </c>
      <c r="C25" t="s">
        <v>213</v>
      </c>
      <c r="E25" t="s">
        <v>213</v>
      </c>
      <c r="H25" s="65">
        <v>0</v>
      </c>
      <c r="I25" t="s">
        <v>213</v>
      </c>
      <c r="J25" t="s">
        <v>213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677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213</v>
      </c>
      <c r="C27" t="s">
        <v>213</v>
      </c>
      <c r="E27" t="s">
        <v>213</v>
      </c>
      <c r="H27" s="65">
        <v>0</v>
      </c>
      <c r="I27" t="s">
        <v>213</v>
      </c>
      <c r="J27" t="s">
        <v>213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678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213</v>
      </c>
      <c r="C29" t="s">
        <v>213</v>
      </c>
      <c r="E29" t="s">
        <v>213</v>
      </c>
      <c r="H29" s="65">
        <v>0</v>
      </c>
      <c r="I29" t="s">
        <v>213</v>
      </c>
      <c r="J29" t="s">
        <v>213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218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s="67" t="s">
        <v>679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213</v>
      </c>
      <c r="C32" t="s">
        <v>213</v>
      </c>
      <c r="E32" t="s">
        <v>213</v>
      </c>
      <c r="H32" s="65">
        <v>0</v>
      </c>
      <c r="I32" t="s">
        <v>213</v>
      </c>
      <c r="J32" t="s">
        <v>213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671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213</v>
      </c>
      <c r="C34" t="s">
        <v>213</v>
      </c>
      <c r="E34" t="s">
        <v>213</v>
      </c>
      <c r="H34" s="65">
        <v>0</v>
      </c>
      <c r="I34" t="s">
        <v>213</v>
      </c>
      <c r="J34" t="s">
        <v>213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672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213</v>
      </c>
      <c r="C36" t="s">
        <v>213</v>
      </c>
      <c r="E36" t="s">
        <v>213</v>
      </c>
      <c r="H36" s="65">
        <v>0</v>
      </c>
      <c r="I36" t="s">
        <v>213</v>
      </c>
      <c r="J36" t="s">
        <v>213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678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213</v>
      </c>
      <c r="C38" t="s">
        <v>213</v>
      </c>
      <c r="E38" t="s">
        <v>213</v>
      </c>
      <c r="H38" s="65">
        <v>0</v>
      </c>
      <c r="I38" t="s">
        <v>213</v>
      </c>
      <c r="J38" t="s">
        <v>213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80" t="s">
        <v>220</v>
      </c>
    </row>
    <row r="40" spans="1:17">
      <c r="A40" s="80" t="s">
        <v>296</v>
      </c>
    </row>
    <row r="41" spans="1:17">
      <c r="A41" s="80" t="s">
        <v>297</v>
      </c>
    </row>
    <row r="42" spans="1:17">
      <c r="A42" s="80" t="s">
        <v>298</v>
      </c>
    </row>
    <row r="43" spans="1:17" hidden="1"/>
    <row r="44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O2" sqref="O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99" t="s">
        <v>152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1"/>
    </row>
    <row r="6" spans="1:63" s="16" customFormat="1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199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617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213</v>
      </c>
      <c r="B12" t="s">
        <v>213</v>
      </c>
      <c r="D12" t="s">
        <v>213</v>
      </c>
      <c r="F12" s="65">
        <v>0</v>
      </c>
      <c r="G12" t="s">
        <v>213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618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213</v>
      </c>
      <c r="B14" t="s">
        <v>213</v>
      </c>
      <c r="D14" t="s">
        <v>213</v>
      </c>
      <c r="F14" s="65">
        <v>0</v>
      </c>
      <c r="G14" t="s">
        <v>213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680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213</v>
      </c>
      <c r="B16" t="s">
        <v>213</v>
      </c>
      <c r="D16" t="s">
        <v>213</v>
      </c>
      <c r="F16" s="65">
        <v>0</v>
      </c>
      <c r="G16" t="s">
        <v>213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681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213</v>
      </c>
      <c r="B18" t="s">
        <v>213</v>
      </c>
      <c r="D18" t="s">
        <v>213</v>
      </c>
      <c r="F18" s="65">
        <v>0</v>
      </c>
      <c r="G18" t="s">
        <v>213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536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213</v>
      </c>
      <c r="B20" t="s">
        <v>213</v>
      </c>
      <c r="D20" t="s">
        <v>213</v>
      </c>
      <c r="F20" s="65">
        <v>0</v>
      </c>
      <c r="G20" t="s">
        <v>213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218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213</v>
      </c>
      <c r="B22" t="s">
        <v>213</v>
      </c>
      <c r="D22" t="s">
        <v>213</v>
      </c>
      <c r="F22" s="65">
        <v>0</v>
      </c>
      <c r="G22" t="s">
        <v>213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0" t="s">
        <v>220</v>
      </c>
    </row>
    <row r="24" spans="1:14">
      <c r="A24" s="80" t="s">
        <v>296</v>
      </c>
    </row>
    <row r="25" spans="1:14">
      <c r="A25" s="80" t="s">
        <v>297</v>
      </c>
    </row>
    <row r="26" spans="1:14">
      <c r="A26" s="80" t="s">
        <v>298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J1" sqref="J1:XFD104857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9" t="s">
        <v>155</v>
      </c>
      <c r="B5" s="100"/>
      <c r="C5" s="100"/>
      <c r="D5" s="100"/>
      <c r="E5" s="100"/>
      <c r="F5" s="100"/>
      <c r="G5" s="100"/>
      <c r="H5" s="100"/>
      <c r="I5" s="101"/>
    </row>
    <row r="6" spans="1:54" s="16" customFormat="1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199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682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213</v>
      </c>
      <c r="D12" s="66">
        <v>0</v>
      </c>
      <c r="E12" t="s">
        <v>213</v>
      </c>
      <c r="F12" s="65">
        <v>0</v>
      </c>
      <c r="G12" s="66">
        <v>0</v>
      </c>
      <c r="H12" s="66">
        <v>0</v>
      </c>
    </row>
    <row r="13" spans="1:54">
      <c r="A13" s="67" t="s">
        <v>683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213</v>
      </c>
      <c r="D14" s="66">
        <v>0</v>
      </c>
      <c r="E14" t="s">
        <v>213</v>
      </c>
      <c r="F14" s="65">
        <v>0</v>
      </c>
      <c r="G14" s="66">
        <v>0</v>
      </c>
      <c r="H14" s="66">
        <v>0</v>
      </c>
    </row>
    <row r="15" spans="1:54">
      <c r="A15" s="67" t="s">
        <v>218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682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213</v>
      </c>
      <c r="D17" s="66">
        <v>0</v>
      </c>
      <c r="E17" t="s">
        <v>213</v>
      </c>
      <c r="F17" s="65">
        <v>0</v>
      </c>
      <c r="G17" s="66">
        <v>0</v>
      </c>
      <c r="H17" s="66">
        <v>0</v>
      </c>
    </row>
    <row r="18" spans="1:8">
      <c r="A18" s="67" t="s">
        <v>683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213</v>
      </c>
      <c r="D19" s="66">
        <v>0</v>
      </c>
      <c r="E19" t="s">
        <v>213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9" t="s">
        <v>161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59" s="16" customFormat="1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213</v>
      </c>
      <c r="C11" t="s">
        <v>213</v>
      </c>
      <c r="D11" s="16"/>
      <c r="E11" s="66">
        <v>0</v>
      </c>
      <c r="F11" t="s">
        <v>213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218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213</v>
      </c>
      <c r="C13" t="s">
        <v>213</v>
      </c>
      <c r="D13" s="16"/>
      <c r="E13" s="66">
        <v>0</v>
      </c>
      <c r="F13" t="s">
        <v>213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9" t="s">
        <v>166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59" s="16" customFormat="1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213</v>
      </c>
      <c r="B11" t="s">
        <v>213</v>
      </c>
      <c r="C11" t="s">
        <v>213</v>
      </c>
      <c r="D11" s="16"/>
      <c r="E11" s="66">
        <v>0</v>
      </c>
      <c r="F11" t="s">
        <v>213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218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213</v>
      </c>
      <c r="B13" t="s">
        <v>213</v>
      </c>
      <c r="C13" t="s">
        <v>213</v>
      </c>
      <c r="D13" s="16"/>
      <c r="E13" s="66">
        <v>0</v>
      </c>
      <c r="F13" t="s">
        <v>213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  <row r="608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D1" sqref="D1:XFD104857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 customWidth="1"/>
    <col min="5" max="5" width="6" style="16" hidden="1" customWidth="1"/>
    <col min="6" max="6" width="7.85546875" style="16" hidden="1" customWidth="1"/>
    <col min="7" max="7" width="8.140625" style="16" hidden="1" customWidth="1"/>
    <col min="8" max="8" width="6.28515625" style="16" hidden="1" customWidth="1"/>
    <col min="9" max="9" width="8" style="16" hidden="1" customWidth="1"/>
    <col min="10" max="10" width="8.7109375" style="16" hidden="1" customWidth="1"/>
    <col min="11" max="11" width="10" style="16" hidden="1" customWidth="1"/>
    <col min="12" max="12" width="9.5703125" style="16" hidden="1" customWidth="1"/>
    <col min="13" max="13" width="6.140625" style="16" hidden="1" customWidth="1"/>
    <col min="14" max="15" width="5.7109375" style="16" hidden="1" customWidth="1"/>
    <col min="16" max="16" width="6.85546875" style="16" hidden="1" customWidth="1"/>
    <col min="17" max="17" width="6.42578125" style="14" hidden="1" customWidth="1"/>
    <col min="18" max="18" width="6.7109375" style="14" hidden="1" customWidth="1"/>
    <col min="19" max="19" width="7.28515625" style="14" hidden="1" customWidth="1"/>
    <col min="20" max="31" width="5.7109375" style="14" hidden="1" customWidth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99" t="s">
        <v>168</v>
      </c>
      <c r="B5" s="100"/>
      <c r="C5" s="100"/>
    </row>
    <row r="6" spans="1:16" s="16" customFormat="1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199</v>
      </c>
      <c r="B10" s="69">
        <v>0</v>
      </c>
    </row>
    <row r="11" spans="1:16">
      <c r="A11" t="s">
        <v>213</v>
      </c>
      <c r="B11" s="65">
        <v>0</v>
      </c>
    </row>
    <row r="12" spans="1:16">
      <c r="A12" s="67" t="s">
        <v>218</v>
      </c>
      <c r="B12" s="69">
        <v>0</v>
      </c>
    </row>
    <row r="13" spans="1:16">
      <c r="A13" t="s">
        <v>213</v>
      </c>
      <c r="B13" s="65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4" t="s">
        <v>172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300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213</v>
      </c>
      <c r="B12" t="s">
        <v>213</v>
      </c>
      <c r="C12" t="s">
        <v>213</v>
      </c>
      <c r="D12" t="s">
        <v>213</v>
      </c>
      <c r="G12" s="65">
        <v>0</v>
      </c>
      <c r="H12" t="s">
        <v>213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247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213</v>
      </c>
      <c r="B14" t="s">
        <v>213</v>
      </c>
      <c r="C14" t="s">
        <v>213</v>
      </c>
      <c r="D14" t="s">
        <v>213</v>
      </c>
      <c r="G14" s="65">
        <v>0</v>
      </c>
      <c r="H14" t="s">
        <v>213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301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213</v>
      </c>
      <c r="B16" t="s">
        <v>213</v>
      </c>
      <c r="C16" t="s">
        <v>213</v>
      </c>
      <c r="D16" t="s">
        <v>213</v>
      </c>
      <c r="G16" s="65">
        <v>0</v>
      </c>
      <c r="H16" t="s">
        <v>213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536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213</v>
      </c>
      <c r="B18" t="s">
        <v>213</v>
      </c>
      <c r="C18" t="s">
        <v>213</v>
      </c>
      <c r="D18" t="s">
        <v>213</v>
      </c>
      <c r="G18" s="65">
        <v>0</v>
      </c>
      <c r="H18" t="s">
        <v>213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218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302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213</v>
      </c>
      <c r="B21" t="s">
        <v>213</v>
      </c>
      <c r="C21" t="s">
        <v>213</v>
      </c>
      <c r="D21" t="s">
        <v>213</v>
      </c>
      <c r="G21" s="65">
        <v>0</v>
      </c>
      <c r="H21" t="s">
        <v>213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303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213</v>
      </c>
      <c r="B23" t="s">
        <v>213</v>
      </c>
      <c r="C23" t="s">
        <v>213</v>
      </c>
      <c r="D23" t="s">
        <v>213</v>
      </c>
      <c r="G23" s="65">
        <v>0</v>
      </c>
      <c r="H23" t="s">
        <v>213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0" t="s">
        <v>220</v>
      </c>
      <c r="C24" s="14"/>
    </row>
    <row r="25" spans="1:15">
      <c r="A25" s="80" t="s">
        <v>296</v>
      </c>
      <c r="C25" s="14"/>
    </row>
    <row r="26" spans="1:15">
      <c r="A26" s="80" t="s">
        <v>298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4" t="s">
        <v>176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617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213</v>
      </c>
      <c r="B12" t="s">
        <v>213</v>
      </c>
      <c r="C12" t="s">
        <v>213</v>
      </c>
      <c r="D12" t="s">
        <v>213</v>
      </c>
      <c r="G12" s="65">
        <v>0</v>
      </c>
      <c r="H12" t="s">
        <v>213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618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213</v>
      </c>
      <c r="B14" t="s">
        <v>213</v>
      </c>
      <c r="C14" t="s">
        <v>213</v>
      </c>
      <c r="D14" t="s">
        <v>213</v>
      </c>
      <c r="G14" s="65">
        <v>0</v>
      </c>
      <c r="H14" t="s">
        <v>213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301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213</v>
      </c>
      <c r="B16" t="s">
        <v>213</v>
      </c>
      <c r="C16" t="s">
        <v>213</v>
      </c>
      <c r="D16" t="s">
        <v>213</v>
      </c>
      <c r="G16" s="65">
        <v>0</v>
      </c>
      <c r="H16" t="s">
        <v>213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536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213</v>
      </c>
      <c r="B18" t="s">
        <v>213</v>
      </c>
      <c r="C18" t="s">
        <v>213</v>
      </c>
      <c r="D18" t="s">
        <v>213</v>
      </c>
      <c r="G18" s="65">
        <v>0</v>
      </c>
      <c r="H18" t="s">
        <v>213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218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302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213</v>
      </c>
      <c r="B21" t="s">
        <v>213</v>
      </c>
      <c r="C21" t="s">
        <v>213</v>
      </c>
      <c r="D21" t="s">
        <v>213</v>
      </c>
      <c r="G21" s="65">
        <v>0</v>
      </c>
      <c r="H21" t="s">
        <v>213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303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213</v>
      </c>
      <c r="B23" t="s">
        <v>213</v>
      </c>
      <c r="C23" t="s">
        <v>213</v>
      </c>
      <c r="D23" t="s">
        <v>213</v>
      </c>
      <c r="G23" s="65">
        <v>0</v>
      </c>
      <c r="H23" t="s">
        <v>213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0" t="s">
        <v>220</v>
      </c>
      <c r="C24" s="14"/>
    </row>
    <row r="25" spans="1:15">
      <c r="A25" s="80" t="s">
        <v>296</v>
      </c>
      <c r="C25" s="14"/>
    </row>
    <row r="26" spans="1:15">
      <c r="A26" s="80" t="s">
        <v>298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94" t="s">
        <v>178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199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617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213</v>
      </c>
      <c r="B12" t="s">
        <v>213</v>
      </c>
      <c r="C12" t="s">
        <v>213</v>
      </c>
      <c r="D12" t="s">
        <v>213</v>
      </c>
      <c r="E12" s="13"/>
      <c r="F12" s="13"/>
      <c r="G12" s="65">
        <v>0</v>
      </c>
      <c r="H12" t="s">
        <v>213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618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213</v>
      </c>
      <c r="B14" t="s">
        <v>213</v>
      </c>
      <c r="C14" t="s">
        <v>213</v>
      </c>
      <c r="D14" t="s">
        <v>213</v>
      </c>
      <c r="E14" s="13"/>
      <c r="F14" s="13"/>
      <c r="G14" s="65">
        <v>0</v>
      </c>
      <c r="H14" t="s">
        <v>213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301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213</v>
      </c>
      <c r="B16" t="s">
        <v>213</v>
      </c>
      <c r="C16" t="s">
        <v>213</v>
      </c>
      <c r="D16" t="s">
        <v>213</v>
      </c>
      <c r="E16" s="13"/>
      <c r="F16" s="13"/>
      <c r="G16" s="65">
        <v>0</v>
      </c>
      <c r="H16" t="s">
        <v>213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536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213</v>
      </c>
      <c r="B18" t="s">
        <v>213</v>
      </c>
      <c r="C18" t="s">
        <v>213</v>
      </c>
      <c r="D18" t="s">
        <v>213</v>
      </c>
      <c r="E18" s="13"/>
      <c r="F18" s="13"/>
      <c r="G18" s="65">
        <v>0</v>
      </c>
      <c r="H18" t="s">
        <v>213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218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302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213</v>
      </c>
      <c r="B21" t="s">
        <v>213</v>
      </c>
      <c r="C21" t="s">
        <v>213</v>
      </c>
      <c r="D21" t="s">
        <v>213</v>
      </c>
      <c r="G21" s="65">
        <v>0</v>
      </c>
      <c r="H21" t="s">
        <v>213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303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213</v>
      </c>
      <c r="B23" t="s">
        <v>213</v>
      </c>
      <c r="C23" t="s">
        <v>213</v>
      </c>
      <c r="D23" t="s">
        <v>213</v>
      </c>
      <c r="G23" s="65">
        <v>0</v>
      </c>
      <c r="H23" t="s">
        <v>213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0" t="s">
        <v>220</v>
      </c>
      <c r="C24" s="14"/>
    </row>
    <row r="25" spans="1:22">
      <c r="A25" s="80" t="s">
        <v>296</v>
      </c>
      <c r="C25" s="14"/>
    </row>
    <row r="26" spans="1:22">
      <c r="A26" s="80" t="s">
        <v>297</v>
      </c>
      <c r="C26" s="14"/>
    </row>
    <row r="27" spans="1:22">
      <c r="A27" s="80" t="s">
        <v>298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536D16-A75C-429C-9CDD-E821CF5310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14138F-5E41-4FCC-AC41-A9959BFA302C}">
  <ds:schemaRefs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1ca4df27-5183-4bee-9dbd-0c46c9c4aa40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F0B71D83-278B-4253-956D-5D192AF48D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520042177_b12936_0420</dc:title>
  <dc:creator>Yuli</dc:creator>
  <cp:lastModifiedBy>User</cp:lastModifiedBy>
  <dcterms:created xsi:type="dcterms:W3CDTF">2015-11-10T09:34:27Z</dcterms:created>
  <dcterms:modified xsi:type="dcterms:W3CDTF">2022-02-03T16:03:16Z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