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firstSheet="26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קונצרני'!$A$7:$BM$801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Q71" i="5" l="1"/>
  <c r="O71" i="5" s="1"/>
  <c r="Q72" i="5" l="1"/>
  <c r="O72" i="5" s="1"/>
  <c r="Q30" i="5"/>
  <c r="O30" i="5" s="1"/>
  <c r="Q68" i="5"/>
  <c r="O68" i="5" s="1"/>
  <c r="K17" i="6"/>
  <c r="I17" i="6" s="1"/>
  <c r="Q35" i="5" l="1"/>
  <c r="N35" i="5"/>
  <c r="O35" i="5" l="1"/>
</calcChain>
</file>

<file path=xl/sharedStrings.xml><?xml version="1.0" encoding="utf-8"?>
<sst xmlns="http://schemas.openxmlformats.org/spreadsheetml/2006/main" count="3309" uniqueCount="700">
  <si>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</si>
  <si>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</si>
  <si>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</si>
  <si>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</si>
  <si>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</si>
  <si>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</si>
  <si>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</si>
  <si>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</si>
  <si>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</si>
  <si>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</si>
  <si>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</si>
  <si>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</si>
  <si>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</si>
  <si>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</si>
  <si>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</si>
  <si>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</si>
  <si>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</si>
  <si>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</si>
  <si>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</si>
  <si>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</si>
  <si>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</si>
  <si>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</si>
  <si>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</si>
  <si>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</si>
  <si>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</si>
  <si>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</si>
  <si>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</si>
  <si>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</si>
  <si>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</si>
  <si>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</si>
  <si>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</si>
  <si>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</si>
  <si>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</si>
  <si>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</si>
  <si>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</si>
  <si>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</si>
  <si>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</si>
  <si>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</si>
  <si>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</si>
  <si>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</si>
  <si>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</si>
  <si>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</si>
  <si>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</si>
  <si>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</si>
  <si>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</si>
  <si>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</si>
  <si>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</si>
  <si>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</si>
  <si>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</si>
  <si>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</si>
  <si>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</si>
  <si>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</si>
  <si>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</si>
  <si>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</si>
  <si>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</si>
  <si>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</si>
  <si>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</si>
  <si>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</si>
  <si>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</si>
  <si>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</si>
  <si>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</si>
  <si>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</si>
  <si>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</si>
  <si>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</si>
  <si>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</si>
  <si>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</si>
  <si>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</si>
  <si>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</si>
  <si>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</si>
  <si>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</si>
  <si>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</si>
  <si>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</si>
  <si>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</si>
  <si>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</si>
  <si>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</si>
  <si>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</si>
  <si>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</si>
  <si>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</si>
  <si>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</si>
  <si>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</si>
  <si>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</si>
  <si>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</si>
  <si>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</si>
  <si>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</si>
  <si>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</si>
  <si>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</si>
  <si>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</si>
  <si>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</si>
  <si>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</si>
  <si>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</si>
  <si>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</si>
  <si>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</si>
  <si>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</si>
  <si>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</si>
  <si>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</si>
  <si>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</si>
  <si>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</si>
  <si>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</si>
  <si>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</si>
  <si>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</si>
  <si>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</si>
  <si>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</si>
  <si>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</si>
  <si>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</si>
  <si>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</si>
  <si>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</si>
  <si>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</si>
  <si>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</si>
  <si>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</si>
  <si>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</si>
  <si>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</si>
  <si>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</si>
  <si>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</si>
  <si>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</si>
  <si>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</si>
  <si>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</si>
  <si>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</si>
  <si>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</si>
  <si>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</si>
  <si>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</si>
  <si>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</si>
  <si>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</si>
  <si>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</si>
  <si>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</si>
  <si>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</si>
  <si>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</si>
  <si>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</si>
  <si>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</si>
  <si>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</si>
  <si>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</si>
  <si>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</si>
  <si>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</si>
  <si>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</si>
  <si>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</si>
  <si>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</si>
  <si>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</si>
  <si>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</si>
  <si>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</si>
  <si>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</si>
  <si>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</si>
  <si>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</si>
  <si>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</si>
  <si>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</si>
  <si>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</si>
  <si>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</si>
  <si>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</si>
  <si>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</si>
  <si>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</si>
  <si>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</si>
  <si>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</si>
  <si>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</si>
  <si>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</si>
  <si>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</si>
  <si>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</si>
  <si>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</si>
  <si>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</si>
  <si>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</si>
  <si>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</si>
  <si>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</si>
  <si>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</si>
  <si>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</si>
  <si>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</si>
  <si>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</si>
  <si>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</si>
  <si>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</si>
  <si>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</si>
  <si>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</si>
  <si>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</si>
  <si>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</si>
  <si>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</si>
  <si>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</si>
  <si>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</si>
  <si>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</si>
  <si>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</si>
  <si>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</si>
  <si>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</si>
  <si>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</si>
  <si>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</si>
  <si>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</si>
  <si>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</si>
  <si>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</si>
  <si>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</si>
  <si>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</si>
  <si>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</si>
  <si>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</si>
  <si>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</si>
  <si>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</si>
  <si>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</si>
  <si>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</si>
  <si>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</si>
  <si>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</si>
  <si>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</si>
  <si>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</si>
  <si>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</si>
  <si>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</si>
  <si>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</si>
  <si>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</si>
  <si>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מור אג"ח</t>
  </si>
  <si>
    <t>בהתאם לשיטה שיושמה בדוח הכספי *</t>
  </si>
  <si>
    <t>דולר סינגפור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</si>
  <si>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</si>
  <si>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</si>
  <si>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</si>
  <si>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</si>
  <si>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</si>
  <si>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</si>
  <si>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</si>
  <si>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עו'ש(לקבל)- בנק מזרחי</t>
  </si>
  <si>
    <t>עו'ש(לשלם)- בנק מזרחי</t>
  </si>
  <si>
    <t>סה"כ יתרת מזומנים ועו"ש נקובים במט"ח</t>
  </si>
  <si>
    <t>דולר -20001- בנק מזרחי</t>
  </si>
  <si>
    <t>20001- 20- בנק מזרחי</t>
  </si>
  <si>
    <t>דולר סינגפורי-345- בנק מזרחי</t>
  </si>
  <si>
    <t>345- 20-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</si>
  <si>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</si>
  <si>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</si>
  <si>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</si>
  <si>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</si>
  <si>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</si>
  <si>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</si>
  <si>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</si>
  <si>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</si>
  <si>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</si>
  <si>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</si>
  <si>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</si>
  <si>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</si>
  <si>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</si>
  <si>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</si>
  <si>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20/07/20</t>
  </si>
  <si>
    <t>ממצמ 0536- האוצר - ממשלתית צמודה</t>
  </si>
  <si>
    <t>1097708</t>
  </si>
  <si>
    <t>16/06/20</t>
  </si>
  <si>
    <t>ממצמ0922- האוצר - ממשלתית צמודה</t>
  </si>
  <si>
    <t>1124056</t>
  </si>
  <si>
    <t>23/07/20</t>
  </si>
  <si>
    <t>ממשל צמודה 0529- האוצר - ממשלתית צמודה</t>
  </si>
  <si>
    <t>1157023</t>
  </si>
  <si>
    <t>30/09/20</t>
  </si>
  <si>
    <t>ממשל צמודה 1025- האוצר - ממשלתית צמודה</t>
  </si>
  <si>
    <t>1135912</t>
  </si>
  <si>
    <t>10/08/20</t>
  </si>
  <si>
    <t>ממשלתי צמוד 0527- האוצר - ממשלתית צמודה</t>
  </si>
  <si>
    <t>1140847</t>
  </si>
  <si>
    <t>29/09/20</t>
  </si>
  <si>
    <t>צמוד 1020</t>
  </si>
  <si>
    <t>1137181</t>
  </si>
  <si>
    <t>22/03/20</t>
  </si>
  <si>
    <t>סה"כ לא צמודות</t>
  </si>
  <si>
    <t>סה"כ מלווה קצר מועד</t>
  </si>
  <si>
    <t>מ.ק.מ.711</t>
  </si>
  <si>
    <t>8210718</t>
  </si>
  <si>
    <t>14/07/20</t>
  </si>
  <si>
    <t>סה"כ שחר</t>
  </si>
  <si>
    <t>ממשל שקלית 0327</t>
  </si>
  <si>
    <t>1139344</t>
  </si>
  <si>
    <t>ממשל שקלית 0330- האוצר - ממשלתית שקלית</t>
  </si>
  <si>
    <t>1160985</t>
  </si>
  <si>
    <t>25/08/20</t>
  </si>
  <si>
    <t>ממשל שקלית 0347</t>
  </si>
  <si>
    <t>1140193</t>
  </si>
  <si>
    <t>05/08/20</t>
  </si>
  <si>
    <t>ממשל שקלית 0722- האוצר - ממשלתית שקלית</t>
  </si>
  <si>
    <t>1158104</t>
  </si>
  <si>
    <t>31/08/20</t>
  </si>
  <si>
    <t>ממשל שקלית 0928</t>
  </si>
  <si>
    <t>1150879</t>
  </si>
  <si>
    <t>24/09/20</t>
  </si>
  <si>
    <t>ממשלתי 0122- האוצר - ממשלתית שקלית</t>
  </si>
  <si>
    <t>1123272</t>
  </si>
  <si>
    <t>ממשלתי 0323</t>
  </si>
  <si>
    <t>1126747</t>
  </si>
  <si>
    <t>24/08/20</t>
  </si>
  <si>
    <t>ממשלתי 0825- האוצר - ממשלתית שקלית</t>
  </si>
  <si>
    <t>1135557</t>
  </si>
  <si>
    <t>29/07/20</t>
  </si>
  <si>
    <t>ממשלתי שקלי 0425- האוצר - ממשלתית שקלית</t>
  </si>
  <si>
    <t>1162668</t>
  </si>
  <si>
    <t>ממשק 1026- האוצר - ממשלתית שקלית</t>
  </si>
  <si>
    <t>1099456</t>
  </si>
  <si>
    <t>ממשק0142- האוצר - ממשלתית שקלית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</si>
  <si>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</si>
  <si>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</si>
  <si>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</si>
  <si>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</si>
  <si>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</si>
  <si>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</si>
  <si>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</si>
  <si>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</si>
  <si>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</si>
  <si>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</si>
  <si>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</si>
  <si>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</si>
  <si>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</si>
  <si>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</si>
  <si>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</si>
  <si>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</si>
  <si>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אג"ח מובנות</t>
  </si>
  <si>
    <t>בינל הנפק אגח יא- בינלאומי הנפקות</t>
  </si>
  <si>
    <t>1167048</t>
  </si>
  <si>
    <t>513141879</t>
  </si>
  <si>
    <t>בנקים</t>
  </si>
  <si>
    <t>23/06/20</t>
  </si>
  <si>
    <t>לאומי אג"ח 181- לאומי</t>
  </si>
  <si>
    <t>6040505</t>
  </si>
  <si>
    <t>520018078</t>
  </si>
  <si>
    <t>Aaa.il</t>
  </si>
  <si>
    <t>03/09/20</t>
  </si>
  <si>
    <t>מז טפ הנפק   46- מזרחי טפחות הנפק</t>
  </si>
  <si>
    <t>2310225</t>
  </si>
  <si>
    <t>520032046</t>
  </si>
  <si>
    <t>30/06/20</t>
  </si>
  <si>
    <t>מז טפ הנפק 51- מזרחי טפחות הנפק</t>
  </si>
  <si>
    <t>2310324</t>
  </si>
  <si>
    <t>מזרחי  הנפקות אגח 38- מזרחי טפחות הנפק</t>
  </si>
  <si>
    <t>2310142</t>
  </si>
  <si>
    <t>15/01/20</t>
  </si>
  <si>
    <t>מזרחי טפחות  הנפקות אג"ח 44</t>
  </si>
  <si>
    <t>2310209</t>
  </si>
  <si>
    <t>07/09/20</t>
  </si>
  <si>
    <t>פועלים הנ אג34- פועלים הנפקות</t>
  </si>
  <si>
    <t>1940576</t>
  </si>
  <si>
    <t>520032640</t>
  </si>
  <si>
    <t>16/08/20</t>
  </si>
  <si>
    <t>פועלים הנפ אג32- פועלים הנפקות</t>
  </si>
  <si>
    <t>1940535</t>
  </si>
  <si>
    <t>פועלים הנפקות  אג"ח 36- פועלים הנפקות</t>
  </si>
  <si>
    <t>1940659</t>
  </si>
  <si>
    <t>עזריאלי אג"ח ה- קבוצת עזריאלי</t>
  </si>
  <si>
    <t>1156603</t>
  </si>
  <si>
    <t>510960719</t>
  </si>
  <si>
    <t>נדלן מניב בישראל</t>
  </si>
  <si>
    <t>Aa1.il</t>
  </si>
  <si>
    <t>22/04/20</t>
  </si>
  <si>
    <t>עזריאלי אג2- קבוצת עזריאלי</t>
  </si>
  <si>
    <t>1134436</t>
  </si>
  <si>
    <t>ilAA+</t>
  </si>
  <si>
    <t>ביג אגח טז</t>
  </si>
  <si>
    <t>1168442</t>
  </si>
  <si>
    <t>513623314</t>
  </si>
  <si>
    <t>ilAA</t>
  </si>
  <si>
    <t>ביג אגח יז</t>
  </si>
  <si>
    <t>1168459</t>
  </si>
  <si>
    <t>בל"ל ש"ה נד 200- לאומי</t>
  </si>
  <si>
    <t>6040141</t>
  </si>
  <si>
    <t>25/02/20</t>
  </si>
  <si>
    <t>ישרס אג18- ישרס</t>
  </si>
  <si>
    <t>6130280</t>
  </si>
  <si>
    <t>520017807</t>
  </si>
  <si>
    <t>06/08/20</t>
  </si>
  <si>
    <t>מבני תעש אגח יח</t>
  </si>
  <si>
    <t>2260479</t>
  </si>
  <si>
    <t>520024126</t>
  </si>
  <si>
    <t>23/08/20</t>
  </si>
  <si>
    <t>מליסרון  אגח יד</t>
  </si>
  <si>
    <t>520037789</t>
  </si>
  <si>
    <t>13/04/20</t>
  </si>
  <si>
    <t>מליסרון  אגח יט</t>
  </si>
  <si>
    <t>3230398</t>
  </si>
  <si>
    <t>18/08/20</t>
  </si>
  <si>
    <t>ריט אג"ח 4- ריט1</t>
  </si>
  <si>
    <t>1129899</t>
  </si>
  <si>
    <t>513821488</t>
  </si>
  <si>
    <t>27/05/20</t>
  </si>
  <si>
    <t>אגוד הנפ  אגח ט- אגוד הנפקות</t>
  </si>
  <si>
    <t>1139492</t>
  </si>
  <si>
    <t>513668277</t>
  </si>
  <si>
    <t>Aa3.il</t>
  </si>
  <si>
    <t>10/02/20</t>
  </si>
  <si>
    <t>אגוד הנפקות אג"ח י</t>
  </si>
  <si>
    <t>1154764</t>
  </si>
  <si>
    <t>01/03/20</t>
  </si>
  <si>
    <t>אדמה אגח  2</t>
  </si>
  <si>
    <t>520043605</t>
  </si>
  <si>
    <t>כימיה, גומי ופלסטיק</t>
  </si>
  <si>
    <t>ilAA-</t>
  </si>
  <si>
    <t>06/05/20</t>
  </si>
  <si>
    <t>אלון ריבוע כחול אג"ח ז</t>
  </si>
  <si>
    <t>1140615</t>
  </si>
  <si>
    <t>513765859</t>
  </si>
  <si>
    <t>אלוני חץ אג8- אלוני חץ</t>
  </si>
  <si>
    <t>3900271</t>
  </si>
  <si>
    <t>520038506</t>
  </si>
  <si>
    <t>09/02/20</t>
  </si>
  <si>
    <t>ירושלים הנפקות אג"ח ט- ירושלים הנפקות</t>
  </si>
  <si>
    <t>1127422</t>
  </si>
  <si>
    <t>513682146</t>
  </si>
  <si>
    <t>24/02/20</t>
  </si>
  <si>
    <t>מזרחי טפחות שה 1</t>
  </si>
  <si>
    <t>6950083</t>
  </si>
  <si>
    <t>520000522</t>
  </si>
  <si>
    <t>23/01/20</t>
  </si>
  <si>
    <t>מליסרון   אגח ו- מליסרון</t>
  </si>
  <si>
    <t>3230125</t>
  </si>
  <si>
    <t>אגוד הנפ התח יט- אגוד הנפקות</t>
  </si>
  <si>
    <t>1124080</t>
  </si>
  <si>
    <t>A1.il</t>
  </si>
  <si>
    <t>18/03/20</t>
  </si>
  <si>
    <t>אשטרום נכ אגח 12- אשטרום נכסים</t>
  </si>
  <si>
    <t>2510279</t>
  </si>
  <si>
    <t>520036617</t>
  </si>
  <si>
    <t>ilA+</t>
  </si>
  <si>
    <t>חברה לישראל אג"ח 7- חברה לישראל</t>
  </si>
  <si>
    <t>5760160</t>
  </si>
  <si>
    <t>520028010</t>
  </si>
  <si>
    <t>ilA</t>
  </si>
  <si>
    <t>מימון ישיר אג ב- מימון ישיר קב</t>
  </si>
  <si>
    <t>1168145</t>
  </si>
  <si>
    <t>513893123</t>
  </si>
  <si>
    <t>A2.il</t>
  </si>
  <si>
    <t>14/09/20</t>
  </si>
  <si>
    <t>רני צים אגח א- רני צים</t>
  </si>
  <si>
    <t>1159680</t>
  </si>
  <si>
    <t>514353671</t>
  </si>
  <si>
    <t>Baa1.il</t>
  </si>
  <si>
    <t>28/01/20</t>
  </si>
  <si>
    <t>מגוריט אגח ב- מגוריט</t>
  </si>
  <si>
    <t>1168350</t>
  </si>
  <si>
    <t>515434074</t>
  </si>
  <si>
    <t>לא מדורג</t>
  </si>
  <si>
    <t>דיסקונט מנפיקים אג"ח יג</t>
  </si>
  <si>
    <t>7480155</t>
  </si>
  <si>
    <t>520029935</t>
  </si>
  <si>
    <t>דיסקונט מנפיקים אג"ח יד</t>
  </si>
  <si>
    <t>7480163</t>
  </si>
  <si>
    <t>23/02/20</t>
  </si>
  <si>
    <t>לאומי   אגח 178- לאומי</t>
  </si>
  <si>
    <t>6040323</t>
  </si>
  <si>
    <t>מזרחי  טפ הנפק   40</t>
  </si>
  <si>
    <t>2310167</t>
  </si>
  <si>
    <t>18/05/20</t>
  </si>
  <si>
    <t>מזרחי הנפקות אג"ח   41- מזרחי טפחות הנפק</t>
  </si>
  <si>
    <t>2310175</t>
  </si>
  <si>
    <t>06/09/20</t>
  </si>
  <si>
    <t>מרכנתיל הנפקות אגח ב</t>
  </si>
  <si>
    <t>1138205</t>
  </si>
  <si>
    <t>513686154</t>
  </si>
  <si>
    <t>דיסקונט הת11- דיסקונט</t>
  </si>
  <si>
    <t>6910137</t>
  </si>
  <si>
    <t>520007030</t>
  </si>
  <si>
    <t>14/06/20</t>
  </si>
  <si>
    <t>נמלי ישראל אג"ח ג- נמלי ישראל</t>
  </si>
  <si>
    <t>1145580</t>
  </si>
  <si>
    <t>513569780</t>
  </si>
  <si>
    <t>20/05/20</t>
  </si>
  <si>
    <t>פועלים הנפקות הת 16- פועלים הנפקות</t>
  </si>
  <si>
    <t>1940550</t>
  </si>
  <si>
    <t>26/04/20</t>
  </si>
  <si>
    <t>שטראוס    אגח ה- שטראוס גרופ</t>
  </si>
  <si>
    <t>7460389</t>
  </si>
  <si>
    <t>520003781</t>
  </si>
  <si>
    <t>מזון</t>
  </si>
  <si>
    <t>03/03/20</t>
  </si>
  <si>
    <t>שטראוס גרופ אג"ח ד</t>
  </si>
  <si>
    <t>7460363</t>
  </si>
  <si>
    <t>11/05/20</t>
  </si>
  <si>
    <t>וילאר אגח 7- וילאר</t>
  </si>
  <si>
    <t>4160149</t>
  </si>
  <si>
    <t>520038910</t>
  </si>
  <si>
    <t>05/04/20</t>
  </si>
  <si>
    <t>חשמל אג"ח 30- חשמל</t>
  </si>
  <si>
    <t>6000277</t>
  </si>
  <si>
    <t>520000472</t>
  </si>
  <si>
    <t>אנרגיה</t>
  </si>
  <si>
    <t>Aa2.il</t>
  </si>
  <si>
    <t>27/02/20</t>
  </si>
  <si>
    <t>לאומי ש"ה  201- לאומי</t>
  </si>
  <si>
    <t>6040158</t>
  </si>
  <si>
    <t>16/02/20</t>
  </si>
  <si>
    <t>מנורה מב  אגח ג- מנורה מבטחים החזקות</t>
  </si>
  <si>
    <t>5660063</t>
  </si>
  <si>
    <t>520007469</t>
  </si>
  <si>
    <t>ביטוח</t>
  </si>
  <si>
    <t>30/01/20</t>
  </si>
  <si>
    <t>סאמיט אג11- סאמיט</t>
  </si>
  <si>
    <t>1156405</t>
  </si>
  <si>
    <t>520043720</t>
  </si>
  <si>
    <t>נדלן מניב בחו"ל</t>
  </si>
  <si>
    <t>17/02/20</t>
  </si>
  <si>
    <t>שופרסל אג5- שופרסל</t>
  </si>
  <si>
    <t>7770209</t>
  </si>
  <si>
    <t>520022732</t>
  </si>
  <si>
    <t>מסחר</t>
  </si>
  <si>
    <t>19/05/20</t>
  </si>
  <si>
    <t>אלוני חץ אג9- אלוני חץ</t>
  </si>
  <si>
    <t>3900354</t>
  </si>
  <si>
    <t>לידר אגח ז- לידר השקעות</t>
  </si>
  <si>
    <t>3180338</t>
  </si>
  <si>
    <t>520037664</t>
  </si>
  <si>
    <t>02/04/20</t>
  </si>
  <si>
    <t>סופרגז אגח א- סופרגז אנרגיה</t>
  </si>
  <si>
    <t>1167360</t>
  </si>
  <si>
    <t>516077989</t>
  </si>
  <si>
    <t>13/07/20</t>
  </si>
  <si>
    <t>שפיר הנדס אגח ב- שפיר הנדסה</t>
  </si>
  <si>
    <t>514892801</t>
  </si>
  <si>
    <t>מתכת ומוצרי בניה</t>
  </si>
  <si>
    <t>16/04/20</t>
  </si>
  <si>
    <t>תדיראן הול אגח3</t>
  </si>
  <si>
    <t>2580132</t>
  </si>
  <si>
    <t>520036732</t>
  </si>
  <si>
    <t>28/06/20</t>
  </si>
  <si>
    <t>אנרג'יקס אג ב</t>
  </si>
  <si>
    <t>1168483</t>
  </si>
  <si>
    <t>513901371</t>
  </si>
  <si>
    <t>חברה לישראל אגח14- חברה לישראל</t>
  </si>
  <si>
    <t>יצוא אגח א</t>
  </si>
  <si>
    <t>520025156</t>
  </si>
  <si>
    <t>פתאל אירו אגח ד- פתאל נכסים (אירופה)</t>
  </si>
  <si>
    <t>1168038</t>
  </si>
  <si>
    <t>515328250</t>
  </si>
  <si>
    <t>11/08/20</t>
  </si>
  <si>
    <t>קופרליין  אגח ג</t>
  </si>
  <si>
    <t>1167881</t>
  </si>
  <si>
    <t>1648</t>
  </si>
  <si>
    <t>09/08/20</t>
  </si>
  <si>
    <t>אלון רבוע כחול אג"ח ה- אלון רבוע כחול</t>
  </si>
  <si>
    <t>1155621</t>
  </si>
  <si>
    <t>520042847</t>
  </si>
  <si>
    <t>A3.il</t>
  </si>
  <si>
    <t>ג'נריישן קפ אגח א- ג'נריישן קפיטל</t>
  </si>
  <si>
    <t>1166222</t>
  </si>
  <si>
    <t>515846558</t>
  </si>
  <si>
    <t>12/05/20</t>
  </si>
  <si>
    <t>ישראמקו אג1- ישראמקו יהש</t>
  </si>
  <si>
    <t>2320174</t>
  </si>
  <si>
    <t>550010003</t>
  </si>
  <si>
    <t>חיפושי נפט וגז</t>
  </si>
  <si>
    <t>25/03/20</t>
  </si>
  <si>
    <t>חברה לישראל אג"ח 11</t>
  </si>
  <si>
    <t>5760244</t>
  </si>
  <si>
    <t>07/05/20</t>
  </si>
  <si>
    <t>סה"כ אחר</t>
  </si>
  <si>
    <t>DOX 2.538 15/06/30</t>
  </si>
  <si>
    <t>US02342TAE91</t>
  </si>
  <si>
    <t>בלומברג</t>
  </si>
  <si>
    <t>5113</t>
  </si>
  <si>
    <t>Technology Hardware &amp; Equipment</t>
  </si>
  <si>
    <t>BBB</t>
  </si>
  <si>
    <t>S&amp;P</t>
  </si>
  <si>
    <t>17/06/20</t>
  </si>
  <si>
    <t>PRGO 3.15 15/06/30</t>
  </si>
  <si>
    <t>US71429MAC91</t>
  </si>
  <si>
    <t>5221</t>
  </si>
  <si>
    <t>Pharmaceuticals &amp; Biotechnology</t>
  </si>
  <si>
    <t>BBB-</t>
  </si>
  <si>
    <t>סה"כ תל אביב 35</t>
  </si>
  <si>
    <t>שופרסל- שופרסל</t>
  </si>
  <si>
    <t>777037</t>
  </si>
  <si>
    <t>סה"כ תל אביב 90</t>
  </si>
  <si>
    <t>סה"כ מניות היתר</t>
  </si>
  <si>
    <t>מיט-טק- מיט-טק</t>
  </si>
  <si>
    <t>520041955</t>
  </si>
  <si>
    <t>השקעות בהי-טק</t>
  </si>
  <si>
    <t>פנאקסיה ישראל- פנאקסיה ישראל</t>
  </si>
  <si>
    <t>513673970</t>
  </si>
  <si>
    <t>פארמה</t>
  </si>
  <si>
    <t>שיח מדיקל- שיח מדיקל</t>
  </si>
  <si>
    <t>249011</t>
  </si>
  <si>
    <t>520036567</t>
  </si>
  <si>
    <t>איאלדי (ALD)- אי.אל.די</t>
  </si>
  <si>
    <t>1084003</t>
  </si>
  <si>
    <t>511029373</t>
  </si>
  <si>
    <t>שירותי מידע</t>
  </si>
  <si>
    <t>סאטקום מערכות- סאטקום מערכות</t>
  </si>
  <si>
    <t>1080597</t>
  </si>
  <si>
    <t>520041674</t>
  </si>
  <si>
    <t>סה"כ call 001 אופציות</t>
  </si>
  <si>
    <t>Protalix Biotherapeutics Inc</t>
  </si>
  <si>
    <t>US74365A3095</t>
  </si>
  <si>
    <t>NYSE</t>
  </si>
  <si>
    <t>1554</t>
  </si>
  <si>
    <t>PRIME US REIT</t>
  </si>
  <si>
    <t>SGXC75818630</t>
  </si>
  <si>
    <t>5197</t>
  </si>
  <si>
    <t>Real Estate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</si>
  <si>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</si>
  <si>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</si>
  <si>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</si>
  <si>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</si>
  <si>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</si>
  <si>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</si>
  <si>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</si>
  <si>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</si>
  <si>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</si>
  <si>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מור (!) אג"ח הזדמנויות- מור קרנות נאמנות</t>
  </si>
  <si>
    <t>5124342</t>
  </si>
  <si>
    <t>514884485</t>
  </si>
  <si>
    <t>אג"ח</t>
  </si>
  <si>
    <t>ilBBB</t>
  </si>
  <si>
    <t>מור השקעות קרן גמישה- מור קרנות נאמנות</t>
  </si>
  <si>
    <t>5127725</t>
  </si>
  <si>
    <t>מניות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</si>
  <si>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</si>
  <si>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</si>
  <si>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</si>
  <si>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</si>
  <si>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</si>
  <si>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</si>
  <si>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</si>
  <si>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</si>
  <si>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</si>
  <si>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</si>
  <si>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</si>
  <si>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</si>
  <si>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</si>
  <si>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</si>
  <si>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</si>
  <si>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</si>
  <si>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</si>
  <si>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</si>
  <si>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</si>
  <si>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</si>
  <si>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</si>
  <si>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</si>
  <si>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</si>
  <si>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תשת אנרג אגא-רמ</t>
  </si>
  <si>
    <t>1168087</t>
  </si>
  <si>
    <t>520027293</t>
  </si>
  <si>
    <t>17/08/20</t>
  </si>
  <si>
    <t>אורמת אגח 4 - רמ</t>
  </si>
  <si>
    <t>1167212</t>
  </si>
  <si>
    <t>880326081</t>
  </si>
  <si>
    <t>01/07/20</t>
  </si>
  <si>
    <t>ביטוח ישיר אג"ח 11</t>
  </si>
  <si>
    <t>1138825</t>
  </si>
  <si>
    <t>520044439</t>
  </si>
  <si>
    <t>27/04/20</t>
  </si>
  <si>
    <t>אלעד גר אגחא-רמ- אלעד גרופ יו.אס</t>
  </si>
  <si>
    <t>1162205</t>
  </si>
  <si>
    <t>1789</t>
  </si>
  <si>
    <t>בנייה</t>
  </si>
  <si>
    <t>11/03/20</t>
  </si>
  <si>
    <t>אורמת אגח 3 -רמ</t>
  </si>
  <si>
    <t>1139179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</si>
  <si>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</si>
  <si>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</si>
  <si>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</si>
  <si>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</si>
  <si>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</si>
  <si>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</si>
  <si>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</si>
  <si>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</si>
  <si>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</si>
  <si>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מיט-טק אופציה לא סחירה 18/05/2023- מיט-טק</t>
  </si>
  <si>
    <t>פנאקסיה ישראל אופציה לא סחירה 09/03/2022- פנאקסיה ישראל</t>
  </si>
  <si>
    <t>שיח מדיקל אופציה א' לא סחירה 10/06/21- שיח מדיקל</t>
  </si>
  <si>
    <t>10/06/20</t>
  </si>
  <si>
    <t>שיח מדיקל אופציה ב' לא סחירה 10/07/22- שיח מדיקל</t>
  </si>
  <si>
    <t>איאלדי (ALD) אופציה לא סחירה 15/02/24- אי.אל.די</t>
  </si>
  <si>
    <t>סאטקום אופציה לא סחירה 20/1/22- סאטקום מערכות</t>
  </si>
  <si>
    <t>סה"כ מט"ח/מט"ח</t>
  </si>
  <si>
    <t>סה"כ כנגד חסכון עמיתים/מבוטחים</t>
  </si>
  <si>
    <t>996857</t>
  </si>
  <si>
    <t>לא</t>
  </si>
  <si>
    <t>4325</t>
  </si>
  <si>
    <t>4340</t>
  </si>
  <si>
    <t>26/03/20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</si>
  <si>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</si>
  <si>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</si>
  <si>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</si>
  <si>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</si>
  <si>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</si>
  <si>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</si>
  <si>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</si>
  <si>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</si>
  <si>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</si>
  <si>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</si>
  <si>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</si>
  <si>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</si>
  <si>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</si>
  <si>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</si>
  <si>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מזומנים</t>
  </si>
  <si>
    <t>תעודות התחייבות ממשלתיות</t>
  </si>
  <si>
    <t>תעודות חוב מסחריות</t>
  </si>
  <si>
    <t>אג"ח קונצרני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</si>
  <si>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</si>
  <si>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</si>
  <si>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</si>
  <si>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</si>
  <si>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</si>
  <si>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</si>
  <si>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</si>
  <si>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</si>
  <si>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</si>
  <si>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– מניות</t>
  </si>
  <si>
    <t>לא סחיר - קרנות השקעה</t>
  </si>
  <si>
    <t>לא סחיר - כתבי אופציה</t>
  </si>
  <si>
    <t>לא סחיר –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</si>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</sst>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9" fontId="18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0" fillId="5" borderId="0" xfId="0" applyFill="1"/>
    <xf numFmtId="4" fontId="0" fillId="5" borderId="0" xfId="0" applyNumberFormat="1" applyFont="1" applyFill="1"/>
    <xf numFmtId="167" fontId="0" fillId="5" borderId="0" xfId="0" applyNumberFormat="1" applyFont="1" applyFill="1"/>
    <xf numFmtId="0" fontId="2" fillId="5" borderId="0" xfId="0" applyFont="1" applyFill="1" applyAlignment="1">
      <alignment horizontal="center"/>
    </xf>
    <xf numFmtId="0" fontId="0" fillId="0" borderId="0" xfId="0" applyFill="1"/>
    <xf numFmtId="4" fontId="0" fillId="0" borderId="0" xfId="0" applyNumberFormat="1" applyFont="1" applyFill="1"/>
    <xf numFmtId="167" fontId="0" fillId="0" borderId="0" xfId="0" applyNumberFormat="1" applyFont="1" applyFill="1"/>
    <xf numFmtId="0" fontId="2" fillId="0" borderId="0" xfId="0" applyFont="1" applyFill="1" applyAlignment="1">
      <alignment horizontal="center"/>
    </xf>
    <xf numFmtId="0" fontId="0" fillId="6" borderId="0" xfId="0" applyFill="1"/>
    <xf numFmtId="4" fontId="0" fillId="6" borderId="0" xfId="0" applyNumberFormat="1" applyFont="1" applyFill="1"/>
    <xf numFmtId="167" fontId="0" fillId="6" borderId="0" xfId="0" applyNumberFormat="1" applyFont="1" applyFill="1"/>
    <xf numFmtId="0" fontId="2" fillId="6" borderId="0" xfId="0" applyFont="1" applyFill="1" applyAlignment="1">
      <alignment horizontal="center"/>
    </xf>
    <xf numFmtId="0" fontId="0" fillId="0" borderId="0" xfId="0" applyNumberFormat="1"/>
    <xf numFmtId="9" fontId="2" fillId="0" borderId="0" xfId="11" applyFont="1" applyAlignment="1">
      <alignment horizontal="center"/>
    </xf>
    <xf numFmtId="168" fontId="2" fillId="0" borderId="0" xfId="11" applyNumberFormat="1" applyFont="1" applyAlignment="1">
      <alignment horizontal="center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2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1" builtinId="5"/>
    <cellStyle name="Percent 2" xfId="9"/>
    <cellStyle name="Text" xfId="10"/>
    <cellStyle name="היפר-קישור" xfId="2" builtinId="8"/>
  </cellStyles>
  <dxfs count="42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numFmt numFmtId="0" formatCode="General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25" tableBorderDxfId="424">
  <autoFilter ref="B6:D42">
    <filterColumn colId="0" hiddenButton="1"/>
    <filterColumn colId="1" hiddenButton="1"/>
    <filterColumn colId="2" hiddenButton="1"/>
  </autoFilter>
  <tableColumns count="3">
    <tableColumn id="1" name="עמודה1" dataDxfId="423" dataCellStyle="Normal_2007-16618"/>
    <tableColumn id="2" name="שווי הוגן" dataDxfId="422"/>
    <tableColumn id="3" name="שעור מנכסי השקעה*" dataDxfId="4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81" dataDxfId="282" headerRowBorderDxfId="294" tableBorderDxfId="295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3"/>
    <tableColumn id="2" name="מספר ני&quot;ע" dataDxfId="292"/>
    <tableColumn id="3" name="זירת מסחר" dataDxfId="291"/>
    <tableColumn id="4" name="ענף מסחר" dataDxfId="290"/>
    <tableColumn id="5" name="סוג מטבע" dataDxfId="289"/>
    <tableColumn id="6" name="ערך נקוב****" dataDxfId="288"/>
    <tableColumn id="7" name="שער***" dataDxfId="287"/>
    <tableColumn id="8" name="שווי שוק" dataDxfId="286"/>
    <tableColumn id="9" name="שעור מערך נקוב מונפק" dataDxfId="285"/>
    <tableColumn id="10" name="שעור מנכסי אפיק ההשקעה" dataDxfId="284"/>
    <tableColumn id="11" name="שעור מסך נכסי השקעה**" dataDxfId="2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70" dataDxfId="271" headerRowBorderDxfId="279" tableBorderDxfId="280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8"/>
    <tableColumn id="4" name="ענף מסחר"/>
    <tableColumn id="5" name="סוג מטבע"/>
    <tableColumn id="6" name="ערך נקוב****" dataDxfId="277"/>
    <tableColumn id="7" name="שער***" dataDxfId="276"/>
    <tableColumn id="8" name="שווי שוק" dataDxfId="275"/>
    <tableColumn id="9" name="שעור מערך נקוב מונפק" dataDxfId="274"/>
    <tableColumn id="10" name="שעור מנכסי אפיק ההשקעה" dataDxfId="273"/>
    <tableColumn id="11" name="שעור מסך נכסי השקעה**" dataDxfId="2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14" totalsRowShown="0" headerRowDxfId="266" headerRowBorderDxfId="268" tableBorderDxfId="269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7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50" dataDxfId="251" headerRowBorderDxfId="264" tableBorderDxfId="265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3"/>
    <tableColumn id="4" name="דירוג"/>
    <tableColumn id="5" name="שם מדרג" dataDxfId="262"/>
    <tableColumn id="6" name="תאריך רכישה" dataDxfId="261"/>
    <tableColumn id="7" name="מח&quot;מ" dataDxfId="260"/>
    <tableColumn id="8" name="סוג מטבע"/>
    <tableColumn id="9" name="שיעור ריבית" dataDxfId="259"/>
    <tableColumn id="10" name="תשואה לפידיון" dataDxfId="258"/>
    <tableColumn id="11" name="ערך נקוב****" dataDxfId="257"/>
    <tableColumn id="12" name="שער***" dataDxfId="256"/>
    <tableColumn id="13" name="שווי שוק" dataDxfId="255"/>
    <tableColumn id="14" name="שעור מערך נקוב מונפק" dataDxfId="254"/>
    <tableColumn id="15" name="שעור מנכסי אפיק ההשקעה" dataDxfId="253"/>
    <tableColumn id="16" name="שעור מסך נכסי השקעה**" dataDxfId="25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31" dataDxfId="232" headerRowBorderDxfId="248" tableBorderDxfId="249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7"/>
    <tableColumn id="2" name="מספר ני&quot;ע" dataDxfId="246"/>
    <tableColumn id="3" name="דירוג" dataDxfId="245"/>
    <tableColumn id="4" name="שם מדרג" dataDxfId="244"/>
    <tableColumn id="5" name="תאריך רכישה" dataDxfId="243"/>
    <tableColumn id="6" name="מח&quot;מ" dataDxfId="242"/>
    <tableColumn id="7" name="סוג מטבע" dataDxfId="241"/>
    <tableColumn id="8" name="שיעור ריבית" dataDxfId="240"/>
    <tableColumn id="9" name="תשואה לפידיון" dataDxfId="239"/>
    <tableColumn id="10" name="ערך נקוב****" dataDxfId="238"/>
    <tableColumn id="11" name="שער***" dataDxfId="237"/>
    <tableColumn id="12" name="שווי הוגן" dataDxfId="236"/>
    <tableColumn id="13" name="שעור מערך נקוב מונפק" dataDxfId="235"/>
    <tableColumn id="14" name="שעור מנכסי אפיק ההשקעה" dataDxfId="234"/>
    <tableColumn id="15" name="שעור מסך נכסי השקעה**" dataDxfId="2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09" dataDxfId="210" headerRowBorderDxfId="229" tableBorderDxfId="230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8"/>
    <tableColumn id="2" name="מספר ני&quot;ע" dataDxfId="227"/>
    <tableColumn id="3" name="ספק המידע" dataDxfId="226"/>
    <tableColumn id="4" name="מספר מנפיק" dataDxfId="225"/>
    <tableColumn id="5" name="ענף מסחר" dataDxfId="224"/>
    <tableColumn id="6" name="דירוג" dataDxfId="223"/>
    <tableColumn id="7" name="שם מדרג" dataDxfId="222"/>
    <tableColumn id="8" name="תאריך רכישה" dataDxfId="221"/>
    <tableColumn id="9" name="מח&quot;מ" dataDxfId="220"/>
    <tableColumn id="10" name="סוג מטבע" dataDxfId="219"/>
    <tableColumn id="11" name="שיעור ריבית" dataDxfId="218"/>
    <tableColumn id="12" name="תשואה לפידיון" dataDxfId="217"/>
    <tableColumn id="13" name="ערך נקוב****" dataDxfId="216"/>
    <tableColumn id="14" name="שער***" dataDxfId="215"/>
    <tableColumn id="15" name="שווי הוגן" dataDxfId="214"/>
    <tableColumn id="16" name="שעור מערך נקוב מונפק" dataDxfId="213"/>
    <tableColumn id="17" name="שעור מנכסי אפיק ההשקעה" dataDxfId="212"/>
    <tableColumn id="18" name="שעור מסך נכסי השקעה**" dataDxfId="2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6" totalsRowShown="0" headerRowDxfId="187" dataDxfId="188" headerRowBorderDxfId="207" tableBorderDxfId="208">
  <autoFilter ref="A7:R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6"/>
    <tableColumn id="2" name="מספר ני&quot;ע" dataDxfId="205"/>
    <tableColumn id="3" name="ספק המידע" dataDxfId="204"/>
    <tableColumn id="4" name="מספר מנפיק" dataDxfId="203"/>
    <tableColumn id="5" name="ענף מסחר" dataDxfId="202"/>
    <tableColumn id="6" name="דירוג" dataDxfId="201"/>
    <tableColumn id="7" name="שם מדרג" dataDxfId="200"/>
    <tableColumn id="8" name="תאריך רכישה" dataDxfId="199"/>
    <tableColumn id="9" name="מח&quot;מ" dataDxfId="198"/>
    <tableColumn id="10" name="סוג מטבע" dataDxfId="197"/>
    <tableColumn id="11" name="שיעור ריבית" dataDxfId="196"/>
    <tableColumn id="12" name="תשואה לפידיון" dataDxfId="195"/>
    <tableColumn id="13" name="ערך נקוב****" dataDxfId="194"/>
    <tableColumn id="14" name="שער***" dataDxfId="193"/>
    <tableColumn id="15" name="שווי הוגן" dataDxfId="192"/>
    <tableColumn id="16" name="שעור מערך נקוב מונפק" dataDxfId="191"/>
    <tableColumn id="17" name="שעור מנכסי אפיק ההשקעה" dataDxfId="190"/>
    <tableColumn id="18" name="שעור מסך נכסי השקעה**" dataDxfId="18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71" dataDxfId="172" headerRowBorderDxfId="185" tableBorderDxfId="186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4"/>
    <tableColumn id="2" name="מספר ני&quot;ע" dataDxfId="183"/>
    <tableColumn id="3" name="ספק המידע" dataDxfId="182"/>
    <tableColumn id="4" name="מספר מנפיק" dataDxfId="181"/>
    <tableColumn id="5" name="ענף מסחר" dataDxfId="180"/>
    <tableColumn id="6" name="סוג מטבע" dataDxfId="179"/>
    <tableColumn id="7" name="ערך נקוב****" dataDxfId="178"/>
    <tableColumn id="8" name="שער***" dataDxfId="177"/>
    <tableColumn id="9" name="שווי הוגן" dataDxfId="176"/>
    <tableColumn id="10" name="שעור מערך נקוב מונפק" dataDxfId="175"/>
    <tableColumn id="11" name="שעור מנכסי אפיק ההשקעה" dataDxfId="174"/>
    <tableColumn id="12" name="שעור מסך נכסי השקעה**" dataDxfId="17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60" dataDxfId="161" headerRowBorderDxfId="169" tableBorderDxfId="170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8"/>
    <tableColumn id="5" name="ערך נקוב****" dataDxfId="167"/>
    <tableColumn id="6" name="שער***" dataDxfId="166"/>
    <tableColumn id="7" name="שווי הוגן" dataDxfId="165"/>
    <tableColumn id="8" name="שעור מערך נקוב מונפק" dataDxfId="164"/>
    <tableColumn id="9" name="שעור מנכסי אפיק ההשקעה" dataDxfId="163"/>
    <tableColumn id="10" name="שעור מסך נכסי השקעה**" dataDxfId="1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20" totalsRowShown="0" headerRowDxfId="149" dataDxfId="150" headerRowBorderDxfId="158" tableBorderDxfId="159">
  <autoFilter ref="A7:K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 dataDxfId="157"/>
    <tableColumn id="3" name="ענף מסחר"/>
    <tableColumn id="4" name="סוג מטבע"/>
    <tableColumn id="5" name="תאריך רכישה"/>
    <tableColumn id="6" name="ערך נקוב****" dataDxfId="156"/>
    <tableColumn id="7" name="שער***" dataDxfId="155"/>
    <tableColumn id="8" name="שווי הוגן" dataDxfId="154"/>
    <tableColumn id="9" name="שעור מערך נקוב מונפק" dataDxfId="153"/>
    <tableColumn id="10" name="שעור מנכסי אפיק ההשקעה" dataDxfId="152"/>
    <tableColumn id="11" name="שעור מסך נכסי השקעה**" dataDxfId="1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7" totalsRowShown="0" headerRowDxfId="420" headerRowBorderDxfId="419" tableBorderDxfId="418" headerRowCellStyle="Normal_2007-16618">
  <autoFilter ref="C44:D47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38" dataDxfId="139" headerRowBorderDxfId="147" tableBorderDxfId="148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0" totalsRowShown="0" headerRowDxfId="128" dataDxfId="129" headerRowBorderDxfId="136" tableBorderDxfId="137">
  <autoFilter ref="A7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12" dataDxfId="113" headerRowBorderDxfId="126" tableBorderDxfId="127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38" totalsRowShown="0" headerRowDxfId="96" dataDxfId="97" headerRowBorderDxfId="110" tableBorderDxfId="111">
  <autoFilter ref="A6:Q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ענף משק"/>
    <tableColumn id="10" name="סוג מטבע"/>
    <tableColumn id="11" name="שיעור ריבית ממוצע" dataDxfId="104"/>
    <tableColumn id="12" name="תשואה לפידיון" dataDxfId="103"/>
    <tableColumn id="13" name="ערך נקוב****" dataDxfId="102"/>
    <tableColumn id="14" name="שער***" dataDxfId="101"/>
    <tableColumn id="15" name="שווי הוגן" dataDxfId="100"/>
    <tableColumn id="16" name="שעור מנכסי אפיק ההשקעה" dataDxfId="99"/>
    <tableColumn id="17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82" dataDxfId="83" headerRowBorderDxfId="94" tableBorderDxfId="95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69" dataDxfId="70" headerRowBorderDxfId="80" tableBorderDxfId="81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4" headerRowBorderDxfId="67" tableBorderDxfId="68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0" headerRowBorderDxfId="62" tableBorderDxfId="63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8" tableBorderDxfId="59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2" totalsRowShown="0" headerRowDxfId="403" dataDxfId="404" headerRowBorderDxfId="416" tableBorderDxfId="417">
  <autoFilter ref="A6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5"/>
    <tableColumn id="2" name="מספר ני&quot;ע" dataDxfId="414"/>
    <tableColumn id="3" name="מספר מנפיק" dataDxfId="413"/>
    <tableColumn id="4" name="דירוג" dataDxfId="412"/>
    <tableColumn id="5" name="שם מדרג" dataDxfId="411"/>
    <tableColumn id="6" name="סוג מטבע" dataDxfId="410"/>
    <tableColumn id="7" name="שיעור ריבית" dataDxfId="409"/>
    <tableColumn id="8" name="תשואה לפידיון" dataDxfId="408"/>
    <tableColumn id="9" name="שווי שוק" dataDxfId="407"/>
    <tableColumn id="10" name="שעור מנכסי אפיק ההשקעה" dataDxfId="406"/>
    <tableColumn id="11" name="שעור מסך נכסי השקעה" dataDxfId="40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44" totalsRowShown="0" headerRowDxfId="382" dataDxfId="383" headerRowBorderDxfId="401" tableBorderDxfId="402">
  <autoFilter ref="A7:Q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400"/>
    <tableColumn id="2" name="מספר ני&quot;ע" dataDxfId="399"/>
    <tableColumn id="3" name="זירת מסחר" dataDxfId="398"/>
    <tableColumn id="4" name="דירוג" dataDxfId="397"/>
    <tableColumn id="5" name="שם מדרג" dataDxfId="396"/>
    <tableColumn id="6" name="תאריך רכישה" dataDxfId="395"/>
    <tableColumn id="7" name="מח&quot;מ" dataDxfId="394"/>
    <tableColumn id="8" name="סוג מטבע" dataDxfId="393"/>
    <tableColumn id="9" name="שיעור ריבית" dataDxfId="392"/>
    <tableColumn id="10" name="תשואה לפידיון" dataDxfId="391"/>
    <tableColumn id="11" name="ערך נקוב****" dataDxfId="390"/>
    <tableColumn id="12" name="שער***" dataDxfId="389"/>
    <tableColumn id="13" name="פדיון/ריבית/דיבידנד לקבל*****  " dataDxfId="388"/>
    <tableColumn id="14" name="שווי שוק" dataDxfId="387"/>
    <tableColumn id="15" name="שעור מערך נקוב**** מונפק" dataDxfId="386"/>
    <tableColumn id="16" name="שעור מנכסי אפיק ההשקעה" dataDxfId="385"/>
    <tableColumn id="17" name="שעור מסך נכסי השקעה**" dataDxfId="3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58" dataDxfId="359" headerRowBorderDxfId="380" tableBorderDxfId="381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9"/>
    <tableColumn id="2" name="מספר ני&quot;ע" dataDxfId="378"/>
    <tableColumn id="3" name="זירת מסחר" dataDxfId="377"/>
    <tableColumn id="4" name="ספק מידע" dataDxfId="376"/>
    <tableColumn id="5" name="מספר מנפיק" dataDxfId="375"/>
    <tableColumn id="6" name="ענף מסחר" dataDxfId="374"/>
    <tableColumn id="7" name="דירוג" dataDxfId="373"/>
    <tableColumn id="8" name="שם מדרג" dataDxfId="372"/>
    <tableColumn id="9" name="תאריך רכישה" dataDxfId="371"/>
    <tableColumn id="10" name="מח&quot;מ" dataDxfId="370"/>
    <tableColumn id="11" name="סוג מטבע" dataDxfId="369"/>
    <tableColumn id="12" name="שיעור ריבית" dataDxfId="368"/>
    <tableColumn id="13" name="תשואה לפידיון" dataDxfId="367"/>
    <tableColumn id="14" name="ערך נקוב****" dataDxfId="366"/>
    <tableColumn id="15" name="שער***" dataDxfId="365"/>
    <tableColumn id="16" name="פדיון/ריבית/דיבידנד לקבל*****  " dataDxfId="364"/>
    <tableColumn id="17" name="שווי שוק" dataDxfId="363"/>
    <tableColumn id="18" name="שעור מערך נקוב מונפק" dataDxfId="362"/>
    <tableColumn id="19" name="שעור מנכסי אפיק ההשקעה" dataDxfId="361"/>
    <tableColumn id="20" name="שעור מסך נכסי השקעה**" dataDxfId="36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87" totalsRowShown="0" headerRowDxfId="340" dataDxfId="341" headerRowBorderDxfId="356" tableBorderDxfId="357">
  <autoFilter ref="A7:T8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 dataDxfId="355"/>
    <tableColumn id="4" name="ספק מידע" dataDxfId="354"/>
    <tableColumn id="5" name="מספר מנפיק" dataDxfId="353"/>
    <tableColumn id="6" name="ענף מסחר"/>
    <tableColumn id="7" name="דירוג"/>
    <tableColumn id="8" name="שם מדרג" dataDxfId="352"/>
    <tableColumn id="9" name="תאריך רכישה" dataDxfId="351"/>
    <tableColumn id="10" name="מח&quot;מ" dataDxfId="350"/>
    <tableColumn id="11" name="סוג מטבע"/>
    <tableColumn id="12" name="שיעור ריבית" dataDxfId="349"/>
    <tableColumn id="13" name="תשואה לפידיון" dataDxfId="348"/>
    <tableColumn id="14" name="ערך נקוב****" dataDxfId="347"/>
    <tableColumn id="15" name="שער***" dataDxfId="346"/>
    <tableColumn id="16" name="פדיון/ריבית/דיבידנד לקבל*****  "/>
    <tableColumn id="17" name="שווי שוק" dataDxfId="345"/>
    <tableColumn id="18" name="שעור מערך נקוב מונפק" dataDxfId="344"/>
    <tableColumn id="19" name="שעור מנכסי אפיק ההשקעה" dataDxfId="343"/>
    <tableColumn id="20" name="שעור מסך נכסי השקעה**" dataDxfId="3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28" totalsRowShown="0" headerRowDxfId="322" dataDxfId="323" headerRowBorderDxfId="338" tableBorderDxfId="339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37"/>
    <tableColumn id="2" name="מספר ני&quot;ע" dataDxfId="336"/>
    <tableColumn id="3" name="זירת מסחר" dataDxfId="335"/>
    <tableColumn id="4" name="ספק מידע" dataDxfId="334"/>
    <tableColumn id="5" name="מספר מנפיק" dataDxfId="333"/>
    <tableColumn id="6" name="ענף מסחר" dataDxfId="332"/>
    <tableColumn id="7" name="סוג מטבע" dataDxfId="331"/>
    <tableColumn id="8" name="ערך נקוב****" dataDxfId="330"/>
    <tableColumn id="9" name="שער***" dataDxfId="329"/>
    <tableColumn id="10" name="פדיון/ריבית/דיבידנד לקבל*****  " dataDxfId="328"/>
    <tableColumn id="11" name="שווי שוק" dataDxfId="327"/>
    <tableColumn id="12" name="שעור מערך נקוב מונפק" dataDxfId="326"/>
    <tableColumn id="13" name="שעור מנכסי אפיק ההשקעה" dataDxfId="325"/>
    <tableColumn id="14" name="שעור מסך נכסי השקעה**" dataDxfId="3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32" totalsRowShown="0" headerRowDxfId="309" dataDxfId="310" headerRowBorderDxfId="320" tableBorderDxfId="321">
  <autoFilter ref="A7:M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9"/>
    <tableColumn id="4" name="מספר מנפיק" dataDxfId="318"/>
    <tableColumn id="5" name="ענף מסחר"/>
    <tableColumn id="6" name="סוג מטבע"/>
    <tableColumn id="7" name="ערך נקוב****" dataDxfId="317"/>
    <tableColumn id="8" name="שער***" dataDxfId="316"/>
    <tableColumn id="9" name="פדיון/ריבית/דיבידנד לקבל*****  " dataDxfId="315"/>
    <tableColumn id="10" name="שווי שוק" dataDxfId="314"/>
    <tableColumn id="11" name="שעור מערך נקוב מונפק" dataDxfId="313"/>
    <tableColumn id="12" name="שעור מנכסי אפיק ההשקעה" dataDxfId="312"/>
    <tableColumn id="13" name="שעור מסך נכסי השקעה**" dataDxfId="3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296" dataDxfId="297" headerRowBorderDxfId="307" tableBorderDxfId="308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6"/>
    <tableColumn id="4" name="מספר מנפיק" dataDxfId="305"/>
    <tableColumn id="5" name="ענף מסחר"/>
    <tableColumn id="6" name="דירוג"/>
    <tableColumn id="7" name="שם מדרג" dataDxfId="304"/>
    <tableColumn id="8" name="סוג מטבע"/>
    <tableColumn id="9" name="ערך נקוב****" dataDxfId="303"/>
    <tableColumn id="10" name="שער***" dataDxfId="302"/>
    <tableColumn id="11" name="שווי שוק" dataDxfId="301"/>
    <tableColumn id="12" name="שעור מערך נקוב מונפק" dataDxfId="300"/>
    <tableColumn id="13" name="שעור מנכסי אפיק ההשקעה" dataDxfId="299"/>
    <tableColumn id="14" name="שעור מסך נכסי השקעה**" dataDxfId="2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8"/>
  <sheetViews>
    <sheetView rightToLeft="1" topLeftCell="A28" workbookViewId="0">
      <selection activeCell="C45" sqref="C45"/>
    </sheetView>
  </sheetViews>
  <sheetFormatPr defaultColWidth="0" defaultRowHeight="18" zeroHeight="1"/>
  <cols>
    <col min="1" max="1" width="30.425781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</row>
    <row r="5" spans="1:36" ht="26.25" customHeight="1">
      <c r="B5" s="85" t="s">
        <v>4</v>
      </c>
      <c r="C5" s="86"/>
      <c r="D5" s="87"/>
    </row>
    <row r="6" spans="1:36" s="3" customFormat="1">
      <c r="B6" s="40" t="s">
        <v>699</v>
      </c>
      <c r="C6" s="88" t="s">
        <v>5</v>
      </c>
      <c r="D6" s="89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671</v>
      </c>
      <c r="B10" s="57" t="s">
        <v>13</v>
      </c>
      <c r="C10" s="63">
        <v>14710.275410863029</v>
      </c>
      <c r="D10" s="64">
        <v>9.3299999999999994E-2</v>
      </c>
    </row>
    <row r="11" spans="1:36">
      <c r="B11" s="57" t="s">
        <v>14</v>
      </c>
      <c r="C11" s="50"/>
      <c r="D11" s="50"/>
    </row>
    <row r="12" spans="1:36">
      <c r="A12" s="9" t="s">
        <v>672</v>
      </c>
      <c r="B12" s="58" t="s">
        <v>15</v>
      </c>
      <c r="C12" s="65">
        <v>117762.23878850001</v>
      </c>
      <c r="D12" s="66">
        <v>0.76629999999999998</v>
      </c>
    </row>
    <row r="13" spans="1:36">
      <c r="A13" s="9" t="s">
        <v>673</v>
      </c>
      <c r="B13" s="58" t="s">
        <v>16</v>
      </c>
      <c r="C13" s="65">
        <v>0</v>
      </c>
      <c r="D13" s="66">
        <v>0</v>
      </c>
    </row>
    <row r="14" spans="1:36">
      <c r="A14" s="9" t="s">
        <v>674</v>
      </c>
      <c r="B14" s="58" t="s">
        <v>17</v>
      </c>
      <c r="C14" s="65">
        <v>12406.515479161373</v>
      </c>
      <c r="D14" s="66">
        <v>8.0699999999999994E-2</v>
      </c>
    </row>
    <row r="15" spans="1:36">
      <c r="A15" s="9" t="s">
        <v>591</v>
      </c>
      <c r="B15" s="58" t="s">
        <v>18</v>
      </c>
      <c r="C15" s="65">
        <v>783.67479701639343</v>
      </c>
      <c r="D15" s="66">
        <v>5.1000000000000004E-3</v>
      </c>
    </row>
    <row r="16" spans="1:36">
      <c r="A16" s="9" t="s">
        <v>675</v>
      </c>
      <c r="B16" s="58" t="s">
        <v>194</v>
      </c>
      <c r="C16" s="65">
        <v>0</v>
      </c>
      <c r="D16" s="66">
        <v>0</v>
      </c>
    </row>
    <row r="17" spans="1:4">
      <c r="A17" s="9" t="s">
        <v>676</v>
      </c>
      <c r="B17" s="58" t="s">
        <v>19</v>
      </c>
      <c r="C17" s="65">
        <v>7317.39732</v>
      </c>
      <c r="D17" s="66">
        <v>4.7600000000000003E-2</v>
      </c>
    </row>
    <row r="18" spans="1:4">
      <c r="A18" s="9" t="s">
        <v>677</v>
      </c>
      <c r="B18" s="58" t="s">
        <v>20</v>
      </c>
      <c r="C18" s="65">
        <v>0</v>
      </c>
      <c r="D18" s="66">
        <v>0</v>
      </c>
    </row>
    <row r="19" spans="1:4">
      <c r="A19" s="9" t="s">
        <v>678</v>
      </c>
      <c r="B19" s="58" t="s">
        <v>21</v>
      </c>
      <c r="C19" s="65">
        <v>0</v>
      </c>
      <c r="D19" s="66">
        <v>0</v>
      </c>
    </row>
    <row r="20" spans="1:4">
      <c r="A20" s="9" t="s">
        <v>679</v>
      </c>
      <c r="B20" s="58" t="s">
        <v>22</v>
      </c>
      <c r="C20" s="65">
        <v>0</v>
      </c>
      <c r="D20" s="66">
        <v>0</v>
      </c>
    </row>
    <row r="21" spans="1:4">
      <c r="A21" s="9" t="s">
        <v>680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50"/>
    </row>
    <row r="23" spans="1:4">
      <c r="A23" s="9" t="s">
        <v>681</v>
      </c>
      <c r="B23" s="58" t="s">
        <v>25</v>
      </c>
      <c r="C23" s="65">
        <v>0</v>
      </c>
      <c r="D23" s="66">
        <v>0</v>
      </c>
    </row>
    <row r="24" spans="1:4">
      <c r="A24" s="9" t="s">
        <v>682</v>
      </c>
      <c r="B24" s="58" t="s">
        <v>26</v>
      </c>
      <c r="C24" s="65">
        <v>0</v>
      </c>
      <c r="D24" s="66">
        <v>0</v>
      </c>
    </row>
    <row r="25" spans="1:4">
      <c r="A25" s="9" t="s">
        <v>683</v>
      </c>
      <c r="B25" s="58" t="s">
        <v>17</v>
      </c>
      <c r="C25" s="65">
        <v>743.86468926400005</v>
      </c>
      <c r="D25" s="66">
        <v>4.7999999999999996E-3</v>
      </c>
    </row>
    <row r="26" spans="1:4">
      <c r="A26" s="9" t="s">
        <v>684</v>
      </c>
      <c r="B26" s="58" t="s">
        <v>27</v>
      </c>
      <c r="C26" s="65">
        <v>0</v>
      </c>
      <c r="D26" s="66">
        <v>0</v>
      </c>
    </row>
    <row r="27" spans="1:4">
      <c r="A27" s="9" t="s">
        <v>685</v>
      </c>
      <c r="B27" s="58" t="s">
        <v>28</v>
      </c>
      <c r="C27" s="65">
        <v>0</v>
      </c>
      <c r="D27" s="66">
        <v>0</v>
      </c>
    </row>
    <row r="28" spans="1:4">
      <c r="A28" s="9" t="s">
        <v>686</v>
      </c>
      <c r="B28" s="58" t="s">
        <v>29</v>
      </c>
      <c r="C28" s="65">
        <v>176.10760694699999</v>
      </c>
      <c r="D28" s="66">
        <v>1.1000000000000001E-3</v>
      </c>
    </row>
    <row r="29" spans="1:4">
      <c r="A29" s="9" t="s">
        <v>687</v>
      </c>
      <c r="B29" s="58" t="s">
        <v>30</v>
      </c>
      <c r="C29" s="65">
        <v>0</v>
      </c>
      <c r="D29" s="66">
        <v>0</v>
      </c>
    </row>
    <row r="30" spans="1:4">
      <c r="A30" s="9" t="s">
        <v>688</v>
      </c>
      <c r="B30" s="58" t="s">
        <v>31</v>
      </c>
      <c r="C30" s="65">
        <v>0</v>
      </c>
      <c r="D30" s="66">
        <v>0</v>
      </c>
    </row>
    <row r="31" spans="1:4">
      <c r="A31" s="9" t="s">
        <v>689</v>
      </c>
      <c r="B31" s="58" t="s">
        <v>32</v>
      </c>
      <c r="C31" s="65">
        <v>0</v>
      </c>
      <c r="D31" s="66">
        <v>0</v>
      </c>
    </row>
    <row r="32" spans="1:4">
      <c r="A32" s="9" t="s">
        <v>690</v>
      </c>
      <c r="B32" s="57" t="s">
        <v>33</v>
      </c>
      <c r="C32" s="65">
        <v>150.974345931691</v>
      </c>
      <c r="D32" s="66">
        <v>1E-3</v>
      </c>
    </row>
    <row r="33" spans="1:4">
      <c r="A33" s="9" t="s">
        <v>691</v>
      </c>
      <c r="B33" s="57" t="s">
        <v>34</v>
      </c>
      <c r="C33" s="65">
        <v>0</v>
      </c>
      <c r="D33" s="66">
        <v>0</v>
      </c>
    </row>
    <row r="34" spans="1:4">
      <c r="A34" s="9" t="s">
        <v>692</v>
      </c>
      <c r="B34" s="57" t="s">
        <v>35</v>
      </c>
      <c r="C34" s="65">
        <v>0</v>
      </c>
      <c r="D34" s="66">
        <v>0</v>
      </c>
    </row>
    <row r="35" spans="1:4">
      <c r="A35" s="9" t="s">
        <v>693</v>
      </c>
      <c r="B35" s="57" t="s">
        <v>36</v>
      </c>
      <c r="C35" s="65">
        <v>0</v>
      </c>
      <c r="D35" s="66">
        <v>0</v>
      </c>
    </row>
    <row r="36" spans="1:4">
      <c r="A36" s="9" t="s">
        <v>694</v>
      </c>
      <c r="B36" s="57" t="s">
        <v>37</v>
      </c>
      <c r="C36" s="65">
        <v>0</v>
      </c>
      <c r="D36" s="66">
        <v>0</v>
      </c>
    </row>
    <row r="37" spans="1:4">
      <c r="A37" s="9"/>
      <c r="B37" s="59" t="s">
        <v>38</v>
      </c>
      <c r="C37" s="50"/>
      <c r="D37" s="50"/>
    </row>
    <row r="38" spans="1:4">
      <c r="A38" s="9" t="s">
        <v>695</v>
      </c>
      <c r="B38" s="60" t="s">
        <v>39</v>
      </c>
      <c r="C38" s="65">
        <v>0</v>
      </c>
      <c r="D38" s="66">
        <v>0</v>
      </c>
    </row>
    <row r="39" spans="1:4">
      <c r="A39" s="9" t="s">
        <v>696</v>
      </c>
      <c r="B39" s="60" t="s">
        <v>40</v>
      </c>
      <c r="C39" s="65">
        <v>0</v>
      </c>
      <c r="D39" s="66">
        <v>0</v>
      </c>
    </row>
    <row r="40" spans="1:4">
      <c r="A40" s="9" t="s">
        <v>697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v>154051.04843768349</v>
      </c>
      <c r="D41" s="66">
        <v>1</v>
      </c>
    </row>
    <row r="42" spans="1:4">
      <c r="A42" s="9" t="s">
        <v>698</v>
      </c>
      <c r="B42" s="61" t="s">
        <v>43</v>
      </c>
      <c r="C42" s="65">
        <v>0</v>
      </c>
      <c r="D42" s="66">
        <v>0</v>
      </c>
    </row>
    <row r="43" spans="1:4">
      <c r="B43" s="10" t="s">
        <v>198</v>
      </c>
    </row>
    <row r="44" spans="1:4">
      <c r="C44" s="90" t="s">
        <v>44</v>
      </c>
      <c r="D44" s="89" t="s">
        <v>45</v>
      </c>
    </row>
    <row r="45" spans="1:4">
      <c r="C45" s="12" t="s">
        <v>9</v>
      </c>
      <c r="D45" s="12" t="s">
        <v>10</v>
      </c>
    </row>
    <row r="46" spans="1:4">
      <c r="C46" t="s">
        <v>199</v>
      </c>
      <c r="D46">
        <v>2.5131000000000001</v>
      </c>
    </row>
    <row r="47" spans="1:4">
      <c r="C47" t="s">
        <v>105</v>
      </c>
      <c r="D47">
        <v>3.4409999999999998</v>
      </c>
    </row>
    <row r="48" spans="1:4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–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–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108" t="s">
        <v>67</v>
      </c>
      <c r="B5" s="109"/>
      <c r="C5" s="109"/>
      <c r="D5" s="109"/>
      <c r="E5" s="109"/>
      <c r="F5" s="109"/>
      <c r="G5" s="109"/>
      <c r="H5" s="109"/>
      <c r="I5" s="109"/>
      <c r="J5" s="109"/>
      <c r="K5" s="110"/>
    </row>
    <row r="6" spans="1:60" ht="26.25" customHeight="1">
      <c r="A6" s="108" t="s">
        <v>97</v>
      </c>
      <c r="B6" s="109"/>
      <c r="C6" s="109"/>
      <c r="D6" s="109"/>
      <c r="E6" s="109"/>
      <c r="F6" s="109"/>
      <c r="G6" s="109"/>
      <c r="H6" s="109"/>
      <c r="I6" s="109"/>
      <c r="J6" s="109"/>
      <c r="K6" s="110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200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594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215</v>
      </c>
      <c r="B13" t="s">
        <v>215</v>
      </c>
      <c r="C13" s="14"/>
      <c r="D13" t="s">
        <v>215</v>
      </c>
      <c r="E13" t="s">
        <v>215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595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215</v>
      </c>
      <c r="B15" t="s">
        <v>215</v>
      </c>
      <c r="C15" s="14"/>
      <c r="D15" t="s">
        <v>215</v>
      </c>
      <c r="E15" t="s">
        <v>215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596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215</v>
      </c>
      <c r="B17" t="s">
        <v>215</v>
      </c>
      <c r="C17" s="14"/>
      <c r="D17" t="s">
        <v>215</v>
      </c>
      <c r="E17" t="s">
        <v>215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531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215</v>
      </c>
      <c r="B19" t="s">
        <v>215</v>
      </c>
      <c r="C19" s="14"/>
      <c r="D19" t="s">
        <v>215</v>
      </c>
      <c r="E19" t="s">
        <v>215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220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594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215</v>
      </c>
      <c r="B22" t="s">
        <v>215</v>
      </c>
      <c r="C22" s="14"/>
      <c r="D22" t="s">
        <v>215</v>
      </c>
      <c r="E22" t="s">
        <v>215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597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215</v>
      </c>
      <c r="B24" t="s">
        <v>215</v>
      </c>
      <c r="C24" s="14"/>
      <c r="D24" t="s">
        <v>215</v>
      </c>
      <c r="E24" t="s">
        <v>215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596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215</v>
      </c>
      <c r="B26" t="s">
        <v>215</v>
      </c>
      <c r="C26" s="14"/>
      <c r="D26" t="s">
        <v>215</v>
      </c>
      <c r="E26" t="s">
        <v>215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598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215</v>
      </c>
      <c r="B28" t="s">
        <v>215</v>
      </c>
      <c r="C28" s="14"/>
      <c r="D28" t="s">
        <v>215</v>
      </c>
      <c r="E28" t="s">
        <v>215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531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215</v>
      </c>
      <c r="B30" t="s">
        <v>215</v>
      </c>
      <c r="C30" s="14"/>
      <c r="D30" t="s">
        <v>215</v>
      </c>
      <c r="E30" t="s">
        <v>215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94" t="s">
        <v>222</v>
      </c>
      <c r="B31" s="14"/>
      <c r="C31" s="14"/>
      <c r="D31" s="14"/>
    </row>
    <row r="32" spans="1:11">
      <c r="A32" s="94" t="s">
        <v>285</v>
      </c>
      <c r="B32" s="14"/>
      <c r="C32" s="14"/>
      <c r="D32" s="14"/>
    </row>
    <row r="33" spans="1:4">
      <c r="A33" s="94" t="s">
        <v>286</v>
      </c>
      <c r="B33" s="14"/>
      <c r="C33" s="14"/>
      <c r="D33" s="14"/>
    </row>
    <row r="34" spans="1:4">
      <c r="A34" s="94" t="s">
        <v>287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5.7109375" style="14" customWidth="1"/>
    <col min="54" max="58" width="9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108" t="s">
        <v>67</v>
      </c>
      <c r="B5" s="109"/>
      <c r="C5" s="109"/>
      <c r="D5" s="109"/>
      <c r="E5" s="109"/>
      <c r="F5" s="109"/>
      <c r="G5" s="109"/>
      <c r="H5" s="109"/>
      <c r="I5" s="109"/>
      <c r="J5" s="110"/>
      <c r="BB5" s="14" t="s">
        <v>99</v>
      </c>
      <c r="BD5" s="14" t="s">
        <v>100</v>
      </c>
      <c r="BF5" s="16" t="s">
        <v>101</v>
      </c>
    </row>
    <row r="6" spans="1:58" ht="26.25" customHeight="1">
      <c r="A6" s="108" t="s">
        <v>102</v>
      </c>
      <c r="B6" s="109"/>
      <c r="C6" s="109"/>
      <c r="D6" s="109"/>
      <c r="E6" s="109"/>
      <c r="F6" s="109"/>
      <c r="G6" s="109"/>
      <c r="H6" s="109"/>
      <c r="I6" s="109"/>
      <c r="J6" s="110"/>
      <c r="BB6" s="16" t="s">
        <v>103</v>
      </c>
      <c r="BD6" s="14" t="s">
        <v>104</v>
      </c>
      <c r="BF6" s="16" t="s">
        <v>105</v>
      </c>
    </row>
    <row r="7" spans="1:58" s="16" customFormat="1" ht="20.25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A7" s="14" t="s">
        <v>106</v>
      </c>
      <c r="BB7" s="14" t="s">
        <v>107</v>
      </c>
      <c r="BC7" s="14" t="s">
        <v>108</v>
      </c>
      <c r="BE7" s="20" t="s">
        <v>109</v>
      </c>
    </row>
    <row r="8" spans="1:58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A8" s="14" t="s">
        <v>110</v>
      </c>
      <c r="BC8" s="14" t="s">
        <v>111</v>
      </c>
      <c r="BE8" s="20" t="s">
        <v>112</v>
      </c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A9" s="14" t="s">
        <v>113</v>
      </c>
      <c r="BB9" s="16"/>
      <c r="BC9" s="14" t="s">
        <v>114</v>
      </c>
      <c r="BE9" s="14" t="s">
        <v>115</v>
      </c>
    </row>
    <row r="10" spans="1:58" s="20" customFormat="1" ht="18" customHeight="1">
      <c r="A10" s="21" t="s">
        <v>116</v>
      </c>
      <c r="B10" s="7"/>
      <c r="C10" s="7"/>
      <c r="D10" s="7"/>
      <c r="E10" s="7"/>
      <c r="F10" s="63">
        <v>0</v>
      </c>
      <c r="G10" s="22"/>
      <c r="H10" s="63">
        <v>0</v>
      </c>
      <c r="I10" s="64">
        <v>0</v>
      </c>
      <c r="J10" s="64">
        <v>0</v>
      </c>
      <c r="K10" s="16"/>
      <c r="L10" s="16"/>
      <c r="M10" s="16"/>
      <c r="N10" s="16"/>
      <c r="BA10" s="14" t="s">
        <v>117</v>
      </c>
      <c r="BB10" s="16"/>
      <c r="BC10" s="14" t="s">
        <v>118</v>
      </c>
      <c r="BE10" s="14" t="s">
        <v>119</v>
      </c>
    </row>
    <row r="11" spans="1:58">
      <c r="A11" s="67" t="s">
        <v>200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B11" s="14" t="s">
        <v>120</v>
      </c>
      <c r="BD11" s="14" t="s">
        <v>121</v>
      </c>
    </row>
    <row r="12" spans="1:58">
      <c r="A12" t="s">
        <v>215</v>
      </c>
      <c r="B12" t="s">
        <v>215</v>
      </c>
      <c r="C12" s="16"/>
      <c r="D12" t="s">
        <v>215</v>
      </c>
      <c r="E12" t="s">
        <v>215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B12" s="14" t="s">
        <v>122</v>
      </c>
      <c r="BC12" s="14" t="s">
        <v>123</v>
      </c>
      <c r="BD12" s="14" t="s">
        <v>124</v>
      </c>
    </row>
    <row r="13" spans="1:58">
      <c r="A13" s="67" t="s">
        <v>220</v>
      </c>
      <c r="B13" s="16"/>
      <c r="C13" s="16"/>
      <c r="D13" s="16"/>
      <c r="E13" s="16"/>
      <c r="F13" s="69">
        <v>0</v>
      </c>
      <c r="G13" s="16"/>
      <c r="H13" s="69">
        <v>0</v>
      </c>
      <c r="I13" s="68">
        <v>0</v>
      </c>
      <c r="J13" s="68">
        <v>0</v>
      </c>
      <c r="BD13" s="14" t="s">
        <v>125</v>
      </c>
    </row>
    <row r="14" spans="1:58">
      <c r="A14" t="s">
        <v>215</v>
      </c>
      <c r="B14" t="s">
        <v>215</v>
      </c>
      <c r="C14" s="16"/>
      <c r="D14" t="s">
        <v>215</v>
      </c>
      <c r="E14" t="s">
        <v>215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BD14" s="14" t="s">
        <v>126</v>
      </c>
    </row>
    <row r="15" spans="1:58">
      <c r="A15" s="94" t="s">
        <v>222</v>
      </c>
      <c r="B15" s="16"/>
      <c r="C15" s="16"/>
      <c r="D15" s="16"/>
      <c r="E15" s="16"/>
      <c r="F15" s="16"/>
      <c r="G15" s="16"/>
      <c r="BD15" s="14" t="s">
        <v>127</v>
      </c>
    </row>
    <row r="16" spans="1:58">
      <c r="A16" s="94" t="s">
        <v>285</v>
      </c>
      <c r="B16" s="16"/>
      <c r="C16" s="16"/>
      <c r="D16" s="16"/>
      <c r="E16" s="16"/>
      <c r="F16" s="16"/>
      <c r="G16" s="16"/>
      <c r="BD16" s="14" t="s">
        <v>128</v>
      </c>
    </row>
    <row r="17" spans="1:56">
      <c r="A17" s="94" t="s">
        <v>286</v>
      </c>
      <c r="B17" s="16"/>
      <c r="C17" s="16"/>
      <c r="D17" s="16"/>
      <c r="E17" s="16"/>
      <c r="F17" s="16"/>
      <c r="G17" s="16"/>
      <c r="BD17" s="14" t="s">
        <v>129</v>
      </c>
    </row>
    <row r="18" spans="1:56">
      <c r="A18" s="94" t="s">
        <v>287</v>
      </c>
      <c r="B18" s="16"/>
      <c r="C18" s="16"/>
      <c r="D18" s="16"/>
      <c r="E18" s="16"/>
      <c r="F18" s="16"/>
      <c r="G18" s="16"/>
      <c r="BD18" s="14" t="s">
        <v>130</v>
      </c>
    </row>
    <row r="19" spans="1:56">
      <c r="B19" s="16"/>
      <c r="C19" s="16"/>
      <c r="D19" s="16"/>
      <c r="E19" s="16"/>
      <c r="F19" s="16"/>
      <c r="G19" s="16"/>
      <c r="BD19" s="14" t="s">
        <v>131</v>
      </c>
    </row>
    <row r="20" spans="1:56">
      <c r="B20" s="16"/>
      <c r="C20" s="16"/>
      <c r="D20" s="16"/>
      <c r="E20" s="16"/>
      <c r="F20" s="16"/>
      <c r="G20" s="16"/>
      <c r="BD20" s="14" t="s">
        <v>122</v>
      </c>
    </row>
    <row r="21" spans="1:56" hidden="1">
      <c r="B21" s="16"/>
      <c r="C21" s="16"/>
      <c r="D21" s="16"/>
      <c r="E21" s="16"/>
      <c r="F21" s="16"/>
      <c r="G21" s="16"/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</row>
    <row r="5" spans="1:80" ht="26.25" customHeight="1">
      <c r="A5" s="108" t="s">
        <v>67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</row>
    <row r="6" spans="1:80" ht="26.25" customHeight="1">
      <c r="A6" s="108" t="s">
        <v>132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200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599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215</v>
      </c>
      <c r="B13" t="s">
        <v>215</v>
      </c>
      <c r="D13" t="s">
        <v>215</v>
      </c>
      <c r="G13" s="65">
        <v>0</v>
      </c>
      <c r="H13" t="s">
        <v>215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600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215</v>
      </c>
      <c r="B15" t="s">
        <v>215</v>
      </c>
      <c r="D15" t="s">
        <v>215</v>
      </c>
      <c r="G15" s="65">
        <v>0</v>
      </c>
      <c r="H15" t="s">
        <v>215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601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602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215</v>
      </c>
      <c r="B18" t="s">
        <v>215</v>
      </c>
      <c r="D18" t="s">
        <v>215</v>
      </c>
      <c r="G18" s="65">
        <v>0</v>
      </c>
      <c r="H18" t="s">
        <v>215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603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215</v>
      </c>
      <c r="B20" t="s">
        <v>215</v>
      </c>
      <c r="D20" t="s">
        <v>215</v>
      </c>
      <c r="G20" s="65">
        <v>0</v>
      </c>
      <c r="H20" t="s">
        <v>215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604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215</v>
      </c>
      <c r="B22" t="s">
        <v>215</v>
      </c>
      <c r="D22" t="s">
        <v>215</v>
      </c>
      <c r="G22" s="65">
        <v>0</v>
      </c>
      <c r="H22" t="s">
        <v>215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605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215</v>
      </c>
      <c r="B24" t="s">
        <v>215</v>
      </c>
      <c r="D24" t="s">
        <v>215</v>
      </c>
      <c r="G24" s="65">
        <v>0</v>
      </c>
      <c r="H24" t="s">
        <v>215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220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599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215</v>
      </c>
      <c r="B27" t="s">
        <v>215</v>
      </c>
      <c r="D27" t="s">
        <v>215</v>
      </c>
      <c r="G27" s="65">
        <v>0</v>
      </c>
      <c r="H27" t="s">
        <v>215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600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215</v>
      </c>
      <c r="B29" t="s">
        <v>215</v>
      </c>
      <c r="D29" t="s">
        <v>215</v>
      </c>
      <c r="G29" s="65">
        <v>0</v>
      </c>
      <c r="H29" t="s">
        <v>215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601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602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215</v>
      </c>
      <c r="B32" t="s">
        <v>215</v>
      </c>
      <c r="D32" t="s">
        <v>215</v>
      </c>
      <c r="G32" s="65">
        <v>0</v>
      </c>
      <c r="H32" t="s">
        <v>215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603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215</v>
      </c>
      <c r="B34" t="s">
        <v>215</v>
      </c>
      <c r="D34" t="s">
        <v>215</v>
      </c>
      <c r="G34" s="65">
        <v>0</v>
      </c>
      <c r="H34" t="s">
        <v>215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604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215</v>
      </c>
      <c r="B36" t="s">
        <v>215</v>
      </c>
      <c r="D36" t="s">
        <v>215</v>
      </c>
      <c r="G36" s="65">
        <v>0</v>
      </c>
      <c r="H36" t="s">
        <v>215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605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215</v>
      </c>
      <c r="B38" t="s">
        <v>215</v>
      </c>
      <c r="D38" t="s">
        <v>215</v>
      </c>
      <c r="G38" s="65">
        <v>0</v>
      </c>
      <c r="H38" t="s">
        <v>215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94" t="s">
        <v>222</v>
      </c>
    </row>
    <row r="40" spans="1:16">
      <c r="A40" s="94" t="s">
        <v>285</v>
      </c>
    </row>
    <row r="41" spans="1:16">
      <c r="A41" s="94" t="s">
        <v>286</v>
      </c>
    </row>
    <row r="42" spans="1:16">
      <c r="A42" s="94" t="s">
        <v>287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108" t="s">
        <v>135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1:71" ht="26.25" customHeight="1">
      <c r="A6" s="108" t="s">
        <v>68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200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606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215</v>
      </c>
      <c r="B13" t="s">
        <v>215</v>
      </c>
      <c r="C13" t="s">
        <v>215</v>
      </c>
      <c r="F13" s="65">
        <v>0</v>
      </c>
      <c r="G13" t="s">
        <v>215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607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215</v>
      </c>
      <c r="B15" t="s">
        <v>215</v>
      </c>
      <c r="C15" t="s">
        <v>215</v>
      </c>
      <c r="F15" s="65">
        <v>0</v>
      </c>
      <c r="G15" t="s">
        <v>215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608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215</v>
      </c>
      <c r="B17" t="s">
        <v>215</v>
      </c>
      <c r="C17" t="s">
        <v>215</v>
      </c>
      <c r="F17" s="65">
        <v>0</v>
      </c>
      <c r="G17" t="s">
        <v>215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609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215</v>
      </c>
      <c r="B19" t="s">
        <v>215</v>
      </c>
      <c r="C19" t="s">
        <v>215</v>
      </c>
      <c r="F19" s="65">
        <v>0</v>
      </c>
      <c r="G19" t="s">
        <v>215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531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215</v>
      </c>
      <c r="B21" t="s">
        <v>215</v>
      </c>
      <c r="C21" t="s">
        <v>215</v>
      </c>
      <c r="F21" s="65">
        <v>0</v>
      </c>
      <c r="G21" t="s">
        <v>215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220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283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215</v>
      </c>
      <c r="B24" t="s">
        <v>215</v>
      </c>
      <c r="C24" t="s">
        <v>215</v>
      </c>
      <c r="F24" s="65">
        <v>0</v>
      </c>
      <c r="G24" t="s">
        <v>215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610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215</v>
      </c>
      <c r="B26" t="s">
        <v>215</v>
      </c>
      <c r="C26" t="s">
        <v>215</v>
      </c>
      <c r="F26" s="65">
        <v>0</v>
      </c>
      <c r="G26" t="s">
        <v>215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94" t="s">
        <v>285</v>
      </c>
    </row>
    <row r="28" spans="1:15">
      <c r="A28" s="94" t="s">
        <v>286</v>
      </c>
    </row>
    <row r="29" spans="1:15">
      <c r="A29" s="94" t="s">
        <v>287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108" t="s">
        <v>135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10"/>
    </row>
    <row r="6" spans="1:64" ht="26.25" customHeight="1">
      <c r="A6" s="108" t="s">
        <v>81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11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200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611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215</v>
      </c>
      <c r="B13" t="s">
        <v>215</v>
      </c>
      <c r="C13" s="14"/>
      <c r="D13" s="14"/>
      <c r="E13" t="s">
        <v>215</v>
      </c>
      <c r="F13" t="s">
        <v>215</v>
      </c>
      <c r="I13" s="65">
        <v>0</v>
      </c>
      <c r="J13" t="s">
        <v>215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612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215</v>
      </c>
      <c r="B15" t="s">
        <v>215</v>
      </c>
      <c r="C15" s="14"/>
      <c r="D15" s="14"/>
      <c r="E15" t="s">
        <v>215</v>
      </c>
      <c r="F15" t="s">
        <v>215</v>
      </c>
      <c r="I15" s="65">
        <v>0</v>
      </c>
      <c r="J15" t="s">
        <v>215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290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215</v>
      </c>
      <c r="B17" t="s">
        <v>215</v>
      </c>
      <c r="C17" s="14"/>
      <c r="D17" s="14"/>
      <c r="E17" t="s">
        <v>215</v>
      </c>
      <c r="F17" t="s">
        <v>215</v>
      </c>
      <c r="I17" s="65">
        <v>0</v>
      </c>
      <c r="J17" t="s">
        <v>215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531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215</v>
      </c>
      <c r="B19" t="s">
        <v>215</v>
      </c>
      <c r="C19" s="14"/>
      <c r="D19" s="14"/>
      <c r="E19" t="s">
        <v>215</v>
      </c>
      <c r="F19" t="s">
        <v>215</v>
      </c>
      <c r="I19" s="65">
        <v>0</v>
      </c>
      <c r="J19" t="s">
        <v>215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220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613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215</v>
      </c>
      <c r="B22" t="s">
        <v>215</v>
      </c>
      <c r="C22" s="14"/>
      <c r="D22" s="14"/>
      <c r="E22" t="s">
        <v>215</v>
      </c>
      <c r="F22" t="s">
        <v>215</v>
      </c>
      <c r="I22" s="65">
        <v>0</v>
      </c>
      <c r="J22" t="s">
        <v>215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614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215</v>
      </c>
      <c r="B24" t="s">
        <v>215</v>
      </c>
      <c r="C24" s="14"/>
      <c r="D24" s="14"/>
      <c r="E24" t="s">
        <v>215</v>
      </c>
      <c r="F24" t="s">
        <v>215</v>
      </c>
      <c r="I24" s="65">
        <v>0</v>
      </c>
      <c r="J24" t="s">
        <v>215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94" t="s">
        <v>222</v>
      </c>
      <c r="C25" s="14"/>
      <c r="D25" s="14"/>
      <c r="E25" s="14"/>
    </row>
    <row r="26" spans="1:18">
      <c r="A26" s="94" t="s">
        <v>285</v>
      </c>
      <c r="C26" s="14"/>
      <c r="D26" s="14"/>
      <c r="E26" s="14"/>
    </row>
    <row r="27" spans="1:18">
      <c r="A27" s="94" t="s">
        <v>286</v>
      </c>
      <c r="C27" s="14"/>
      <c r="D27" s="14"/>
      <c r="E27" s="14"/>
    </row>
    <row r="28" spans="1:18">
      <c r="A28" s="94" t="s">
        <v>287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</row>
    <row r="4" spans="1:80">
      <c r="A4" s="2" t="s">
        <v>3</v>
      </c>
    </row>
    <row r="5" spans="1:80" ht="26.25" customHeight="1">
      <c r="A5" s="108" t="s">
        <v>135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10"/>
    </row>
    <row r="6" spans="1:80" ht="26.25" customHeight="1">
      <c r="A6" s="108" t="s">
        <v>88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11" t="s">
        <v>54</v>
      </c>
      <c r="M7" s="11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8.01</v>
      </c>
      <c r="J10" s="7"/>
      <c r="K10" s="7"/>
      <c r="L10" s="64">
        <v>1.8200000000000001E-2</v>
      </c>
      <c r="M10" s="63">
        <v>677050.46</v>
      </c>
      <c r="N10" s="7"/>
      <c r="O10" s="63">
        <v>743.86468926400005</v>
      </c>
      <c r="P10" s="7"/>
      <c r="Q10" s="64">
        <v>1</v>
      </c>
      <c r="R10" s="64">
        <v>4.7999999999999996E-3</v>
      </c>
      <c r="S10" s="30"/>
      <c r="BY10" s="14"/>
      <c r="CB10" s="14"/>
    </row>
    <row r="11" spans="1:80">
      <c r="A11" s="67" t="s">
        <v>200</v>
      </c>
      <c r="B11" s="14"/>
      <c r="C11" s="14"/>
      <c r="D11" s="14"/>
      <c r="I11" s="69">
        <v>8.01</v>
      </c>
      <c r="L11" s="68">
        <v>1.8200000000000001E-2</v>
      </c>
      <c r="M11" s="69">
        <v>677050.46</v>
      </c>
      <c r="O11" s="69">
        <v>743.86468926400005</v>
      </c>
      <c r="Q11" s="68">
        <v>1</v>
      </c>
      <c r="R11" s="68">
        <v>4.7999999999999996E-3</v>
      </c>
    </row>
    <row r="12" spans="1:80">
      <c r="A12" s="67" t="s">
        <v>611</v>
      </c>
      <c r="B12" s="14"/>
      <c r="C12" s="14"/>
      <c r="D12" s="14"/>
      <c r="I12" s="69">
        <v>10.84</v>
      </c>
      <c r="L12" s="68">
        <v>0.01</v>
      </c>
      <c r="M12" s="69">
        <v>472222</v>
      </c>
      <c r="O12" s="69">
        <v>464.14700379999999</v>
      </c>
      <c r="Q12" s="68">
        <v>0.624</v>
      </c>
      <c r="R12" s="68">
        <v>3.0000000000000001E-3</v>
      </c>
    </row>
    <row r="13" spans="1:80">
      <c r="A13" t="s">
        <v>615</v>
      </c>
      <c r="B13" t="s">
        <v>616</v>
      </c>
      <c r="C13" t="s">
        <v>122</v>
      </c>
      <c r="D13" t="s">
        <v>617</v>
      </c>
      <c r="E13" t="s">
        <v>462</v>
      </c>
      <c r="F13" t="s">
        <v>305</v>
      </c>
      <c r="G13" t="s">
        <v>149</v>
      </c>
      <c r="H13" t="s">
        <v>618</v>
      </c>
      <c r="I13" s="65">
        <v>10.84</v>
      </c>
      <c r="J13" t="s">
        <v>101</v>
      </c>
      <c r="K13" s="66">
        <v>8.3000000000000001E-3</v>
      </c>
      <c r="L13" s="66">
        <v>0.01</v>
      </c>
      <c r="M13" s="65">
        <v>472222</v>
      </c>
      <c r="N13" s="65">
        <v>98.29</v>
      </c>
      <c r="O13" s="65">
        <v>464.14700379999999</v>
      </c>
      <c r="P13" s="66">
        <v>1.2999999999999999E-3</v>
      </c>
      <c r="Q13" s="66">
        <v>0.624</v>
      </c>
      <c r="R13" s="66">
        <v>3.0000000000000001E-3</v>
      </c>
    </row>
    <row r="14" spans="1:80">
      <c r="A14" s="67" t="s">
        <v>612</v>
      </c>
      <c r="B14" s="14"/>
      <c r="C14" s="14"/>
      <c r="D14" s="14"/>
      <c r="I14" s="69">
        <v>4.1500000000000004</v>
      </c>
      <c r="L14" s="68">
        <v>0.05</v>
      </c>
      <c r="M14" s="69">
        <v>174828.46</v>
      </c>
      <c r="O14" s="69">
        <v>177.592246464</v>
      </c>
      <c r="Q14" s="68">
        <v>0.2387</v>
      </c>
      <c r="R14" s="68">
        <v>1.1999999999999999E-3</v>
      </c>
    </row>
    <row r="15" spans="1:80">
      <c r="A15" t="s">
        <v>619</v>
      </c>
      <c r="B15" t="s">
        <v>620</v>
      </c>
      <c r="C15" t="s">
        <v>122</v>
      </c>
      <c r="D15" t="s">
        <v>621</v>
      </c>
      <c r="E15" t="s">
        <v>124</v>
      </c>
      <c r="F15" t="s">
        <v>374</v>
      </c>
      <c r="G15" t="s">
        <v>206</v>
      </c>
      <c r="H15" t="s">
        <v>622</v>
      </c>
      <c r="I15" s="65">
        <v>5.53</v>
      </c>
      <c r="J15" t="s">
        <v>101</v>
      </c>
      <c r="K15" s="66">
        <v>3.3500000000000002E-2</v>
      </c>
      <c r="L15" s="66">
        <v>3.2599999999999997E-2</v>
      </c>
      <c r="M15" s="65">
        <v>68487</v>
      </c>
      <c r="N15" s="65">
        <v>101.07</v>
      </c>
      <c r="O15" s="65">
        <v>69.219810899999999</v>
      </c>
      <c r="P15" s="66">
        <v>1E-4</v>
      </c>
      <c r="Q15" s="66">
        <v>9.3100000000000002E-2</v>
      </c>
      <c r="R15" s="66">
        <v>5.0000000000000001E-4</v>
      </c>
    </row>
    <row r="16" spans="1:80">
      <c r="A16" t="s">
        <v>623</v>
      </c>
      <c r="B16" t="s">
        <v>624</v>
      </c>
      <c r="C16" t="s">
        <v>122</v>
      </c>
      <c r="D16" t="s">
        <v>625</v>
      </c>
      <c r="E16" t="s">
        <v>111</v>
      </c>
      <c r="F16" t="s">
        <v>408</v>
      </c>
      <c r="G16" t="s">
        <v>149</v>
      </c>
      <c r="H16" t="s">
        <v>626</v>
      </c>
      <c r="I16" s="65">
        <v>4.3600000000000003</v>
      </c>
      <c r="J16" t="s">
        <v>101</v>
      </c>
      <c r="K16" s="66">
        <v>4.5999999999999999E-2</v>
      </c>
      <c r="L16" s="66">
        <v>4.6100000000000002E-2</v>
      </c>
      <c r="M16" s="65">
        <v>46341.46</v>
      </c>
      <c r="N16" s="65">
        <v>101.34</v>
      </c>
      <c r="O16" s="65">
        <v>46.962435564000003</v>
      </c>
      <c r="P16" s="66">
        <v>1E-4</v>
      </c>
      <c r="Q16" s="66">
        <v>6.3100000000000003E-2</v>
      </c>
      <c r="R16" s="66">
        <v>2.9999999999999997E-4</v>
      </c>
    </row>
    <row r="17" spans="1:18">
      <c r="A17" t="s">
        <v>627</v>
      </c>
      <c r="B17" t="s">
        <v>628</v>
      </c>
      <c r="C17" t="s">
        <v>122</v>
      </c>
      <c r="D17" t="s">
        <v>629</v>
      </c>
      <c r="E17" t="s">
        <v>630</v>
      </c>
      <c r="F17" t="s">
        <v>588</v>
      </c>
      <c r="G17" t="s">
        <v>206</v>
      </c>
      <c r="H17" t="s">
        <v>631</v>
      </c>
      <c r="I17" s="65">
        <v>2.4300000000000002</v>
      </c>
      <c r="J17" t="s">
        <v>101</v>
      </c>
      <c r="K17" s="66">
        <v>5.6500000000000002E-2</v>
      </c>
      <c r="L17" s="66">
        <v>7.2599999999999998E-2</v>
      </c>
      <c r="M17" s="65">
        <v>60000</v>
      </c>
      <c r="N17" s="65">
        <v>102.35</v>
      </c>
      <c r="O17" s="65">
        <v>61.41</v>
      </c>
      <c r="P17" s="66">
        <v>1E-4</v>
      </c>
      <c r="Q17" s="66">
        <v>8.2600000000000007E-2</v>
      </c>
      <c r="R17" s="66">
        <v>4.0000000000000002E-4</v>
      </c>
    </row>
    <row r="18" spans="1:18">
      <c r="A18" s="67" t="s">
        <v>290</v>
      </c>
      <c r="B18" s="14"/>
      <c r="C18" s="14"/>
      <c r="D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215</v>
      </c>
      <c r="B19" t="s">
        <v>215</v>
      </c>
      <c r="C19" s="14"/>
      <c r="D19" s="14"/>
      <c r="E19" t="s">
        <v>215</v>
      </c>
      <c r="F19" t="s">
        <v>215</v>
      </c>
      <c r="I19" s="65">
        <v>0</v>
      </c>
      <c r="J19" t="s">
        <v>215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531</v>
      </c>
      <c r="B20" s="14"/>
      <c r="C20" s="14"/>
      <c r="D20" s="14"/>
      <c r="I20" s="69">
        <v>1.89</v>
      </c>
      <c r="L20" s="68">
        <v>2.0000000000000001E-4</v>
      </c>
      <c r="M20" s="69">
        <v>30000</v>
      </c>
      <c r="O20" s="69">
        <v>102.125439</v>
      </c>
      <c r="Q20" s="68">
        <v>0.13730000000000001</v>
      </c>
      <c r="R20" s="68">
        <v>6.9999999999999999E-4</v>
      </c>
    </row>
    <row r="21" spans="1:18">
      <c r="A21" t="s">
        <v>632</v>
      </c>
      <c r="B21" t="s">
        <v>633</v>
      </c>
      <c r="C21" t="s">
        <v>122</v>
      </c>
      <c r="D21" t="s">
        <v>621</v>
      </c>
      <c r="E21" t="s">
        <v>124</v>
      </c>
      <c r="F21" t="s">
        <v>374</v>
      </c>
      <c r="G21" t="s">
        <v>206</v>
      </c>
      <c r="H21" t="s">
        <v>454</v>
      </c>
      <c r="I21" s="65">
        <v>1.89</v>
      </c>
      <c r="J21" t="s">
        <v>105</v>
      </c>
      <c r="K21" s="66">
        <v>4.4499999999999998E-2</v>
      </c>
      <c r="L21" s="66">
        <v>2.0000000000000001E-4</v>
      </c>
      <c r="M21" s="65">
        <v>30000</v>
      </c>
      <c r="N21" s="65">
        <v>98.93</v>
      </c>
      <c r="O21" s="65">
        <v>102.125439</v>
      </c>
      <c r="P21" s="66">
        <v>1E-4</v>
      </c>
      <c r="Q21" s="66">
        <v>0.13730000000000001</v>
      </c>
      <c r="R21" s="66">
        <v>6.9999999999999999E-4</v>
      </c>
    </row>
    <row r="22" spans="1:18">
      <c r="A22" s="67" t="s">
        <v>220</v>
      </c>
      <c r="B22" s="14"/>
      <c r="C22" s="14"/>
      <c r="D22" s="14"/>
      <c r="I22" s="69">
        <v>0</v>
      </c>
      <c r="L22" s="68">
        <v>0</v>
      </c>
      <c r="M22" s="69">
        <v>0</v>
      </c>
      <c r="O22" s="69">
        <v>0</v>
      </c>
      <c r="Q22" s="68">
        <v>0</v>
      </c>
      <c r="R22" s="68">
        <v>0</v>
      </c>
    </row>
    <row r="23" spans="1:18">
      <c r="A23" s="67" t="s">
        <v>291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215</v>
      </c>
      <c r="B24" t="s">
        <v>215</v>
      </c>
      <c r="C24" s="14"/>
      <c r="D24" s="14"/>
      <c r="E24" t="s">
        <v>215</v>
      </c>
      <c r="F24" t="s">
        <v>215</v>
      </c>
      <c r="I24" s="65">
        <v>0</v>
      </c>
      <c r="J24" t="s">
        <v>215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67" t="s">
        <v>292</v>
      </c>
      <c r="B25" s="14"/>
      <c r="C25" s="14"/>
      <c r="D25" s="14"/>
      <c r="I25" s="69">
        <v>0</v>
      </c>
      <c r="L25" s="68">
        <v>0</v>
      </c>
      <c r="M25" s="69">
        <v>0</v>
      </c>
      <c r="O25" s="69">
        <v>0</v>
      </c>
      <c r="Q25" s="68">
        <v>0</v>
      </c>
      <c r="R25" s="68">
        <v>0</v>
      </c>
    </row>
    <row r="26" spans="1:18">
      <c r="A26" t="s">
        <v>215</v>
      </c>
      <c r="B26" t="s">
        <v>215</v>
      </c>
      <c r="C26" s="14"/>
      <c r="D26" s="14"/>
      <c r="E26" t="s">
        <v>215</v>
      </c>
      <c r="F26" t="s">
        <v>215</v>
      </c>
      <c r="I26" s="65">
        <v>0</v>
      </c>
      <c r="J26" t="s">
        <v>215</v>
      </c>
      <c r="K26" s="66">
        <v>0</v>
      </c>
      <c r="L26" s="66">
        <v>0</v>
      </c>
      <c r="M26" s="65">
        <v>0</v>
      </c>
      <c r="N26" s="65">
        <v>0</v>
      </c>
      <c r="O26" s="65">
        <v>0</v>
      </c>
      <c r="P26" s="66">
        <v>0</v>
      </c>
      <c r="Q26" s="66">
        <v>0</v>
      </c>
      <c r="R26" s="66">
        <v>0</v>
      </c>
    </row>
    <row r="27" spans="1:18">
      <c r="A27" s="94" t="s">
        <v>222</v>
      </c>
      <c r="B27" s="14"/>
      <c r="C27" s="14"/>
      <c r="D27" s="14"/>
    </row>
    <row r="28" spans="1:18">
      <c r="A28" s="94" t="s">
        <v>285</v>
      </c>
      <c r="B28" s="14"/>
      <c r="C28" s="14"/>
      <c r="D28" s="14"/>
    </row>
    <row r="29" spans="1:18">
      <c r="A29" s="94" t="s">
        <v>286</v>
      </c>
      <c r="B29" s="14"/>
      <c r="C29" s="14"/>
      <c r="D29" s="14"/>
    </row>
    <row r="30" spans="1:18">
      <c r="A30" s="94" t="s">
        <v>287</v>
      </c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 ht="19.5" customHeight="1">
      <c r="A4" s="2" t="s">
        <v>3</v>
      </c>
    </row>
    <row r="5" spans="1:97" ht="26.25" customHeight="1">
      <c r="A5" s="108" t="s">
        <v>135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10"/>
    </row>
    <row r="6" spans="1:97" ht="26.25" customHeight="1">
      <c r="A6" s="108" t="s">
        <v>90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7"/>
      <c r="K10" s="64">
        <v>0</v>
      </c>
      <c r="L10" s="64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200</v>
      </c>
      <c r="B11" s="14"/>
      <c r="C11" s="14"/>
      <c r="D11" s="14"/>
      <c r="G11" s="69">
        <v>0</v>
      </c>
      <c r="I11" s="69">
        <v>0</v>
      </c>
      <c r="K11" s="68">
        <v>0</v>
      </c>
      <c r="L11" s="68">
        <v>0</v>
      </c>
    </row>
    <row r="12" spans="1:97">
      <c r="A12" t="s">
        <v>215</v>
      </c>
      <c r="B12" t="s">
        <v>215</v>
      </c>
      <c r="C12" s="14"/>
      <c r="D12" s="14"/>
      <c r="E12" t="s">
        <v>215</v>
      </c>
      <c r="F12" t="s">
        <v>215</v>
      </c>
      <c r="G12" s="65">
        <v>0</v>
      </c>
      <c r="H12" s="65">
        <v>0</v>
      </c>
      <c r="I12" s="65">
        <v>0</v>
      </c>
      <c r="J12" s="66">
        <v>0</v>
      </c>
      <c r="K12" s="66">
        <v>0</v>
      </c>
      <c r="L12" s="66">
        <v>0</v>
      </c>
    </row>
    <row r="13" spans="1:97">
      <c r="A13" s="67" t="s">
        <v>220</v>
      </c>
      <c r="B13" s="14"/>
      <c r="C13" s="14"/>
      <c r="D13" s="14"/>
      <c r="G13" s="69">
        <v>0</v>
      </c>
      <c r="I13" s="69">
        <v>0</v>
      </c>
      <c r="K13" s="68">
        <v>0</v>
      </c>
      <c r="L13" s="68">
        <v>0</v>
      </c>
    </row>
    <row r="14" spans="1:97">
      <c r="A14" s="67" t="s">
        <v>291</v>
      </c>
      <c r="B14" s="14"/>
      <c r="C14" s="14"/>
      <c r="D14" s="14"/>
      <c r="G14" s="69">
        <v>0</v>
      </c>
      <c r="I14" s="69">
        <v>0</v>
      </c>
      <c r="K14" s="68">
        <v>0</v>
      </c>
      <c r="L14" s="68">
        <v>0</v>
      </c>
    </row>
    <row r="15" spans="1:97">
      <c r="A15" t="s">
        <v>215</v>
      </c>
      <c r="B15" t="s">
        <v>215</v>
      </c>
      <c r="C15" s="14"/>
      <c r="D15" s="14"/>
      <c r="E15" t="s">
        <v>215</v>
      </c>
      <c r="F15" t="s">
        <v>215</v>
      </c>
      <c r="G15" s="65">
        <v>0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</row>
    <row r="16" spans="1:97">
      <c r="A16" s="67" t="s">
        <v>292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215</v>
      </c>
      <c r="B17" t="s">
        <v>215</v>
      </c>
      <c r="C17" s="14"/>
      <c r="D17" s="14"/>
      <c r="E17" t="s">
        <v>215</v>
      </c>
      <c r="F17" t="s">
        <v>215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94" t="s">
        <v>222</v>
      </c>
      <c r="B18" s="14"/>
      <c r="C18" s="14"/>
      <c r="D18" s="14"/>
    </row>
    <row r="19" spans="1:12">
      <c r="A19" s="94" t="s">
        <v>285</v>
      </c>
      <c r="B19" s="14"/>
      <c r="C19" s="14"/>
      <c r="D19" s="14"/>
    </row>
    <row r="20" spans="1:12">
      <c r="A20" s="94" t="s">
        <v>286</v>
      </c>
      <c r="B20" s="14"/>
      <c r="C20" s="14"/>
      <c r="D20" s="14"/>
    </row>
    <row r="21" spans="1:12">
      <c r="A21" s="94" t="s">
        <v>287</v>
      </c>
      <c r="B21" s="14"/>
      <c r="C21" s="14"/>
      <c r="D21" s="14"/>
    </row>
    <row r="22" spans="1:12" hidden="1"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A7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08" t="s">
        <v>135</v>
      </c>
      <c r="B5" s="109"/>
      <c r="C5" s="109"/>
      <c r="D5" s="109"/>
      <c r="E5" s="109"/>
      <c r="F5" s="109"/>
      <c r="G5" s="109"/>
      <c r="H5" s="109"/>
      <c r="I5" s="109"/>
      <c r="J5" s="110"/>
    </row>
    <row r="6" spans="1:54" ht="26.25" customHeight="1">
      <c r="A6" s="108" t="s">
        <v>138</v>
      </c>
      <c r="B6" s="109"/>
      <c r="C6" s="109"/>
      <c r="D6" s="109"/>
      <c r="E6" s="109"/>
      <c r="F6" s="109"/>
      <c r="G6" s="109"/>
      <c r="H6" s="109"/>
      <c r="I6" s="109"/>
      <c r="J6" s="110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0</v>
      </c>
      <c r="F10" s="7"/>
      <c r="G10" s="63">
        <v>0</v>
      </c>
      <c r="H10" s="7"/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200</v>
      </c>
      <c r="B11" s="14"/>
      <c r="E11" s="69">
        <v>0</v>
      </c>
      <c r="G11" s="69">
        <v>0</v>
      </c>
      <c r="I11" s="68">
        <v>0</v>
      </c>
      <c r="J11" s="68">
        <v>0</v>
      </c>
    </row>
    <row r="12" spans="1:54">
      <c r="A12" s="67" t="s">
        <v>634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215</v>
      </c>
      <c r="B13" t="s">
        <v>215</v>
      </c>
      <c r="C13" t="s">
        <v>215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635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215</v>
      </c>
      <c r="B15" t="s">
        <v>215</v>
      </c>
      <c r="C15" t="s">
        <v>215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636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215</v>
      </c>
      <c r="B17" t="s">
        <v>215</v>
      </c>
      <c r="C17" t="s">
        <v>215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637</v>
      </c>
      <c r="B18" s="14"/>
      <c r="E18" s="69">
        <v>0</v>
      </c>
      <c r="G18" s="69">
        <v>0</v>
      </c>
      <c r="I18" s="68">
        <v>0</v>
      </c>
      <c r="J18" s="68">
        <v>0</v>
      </c>
    </row>
    <row r="19" spans="1:10">
      <c r="A19" t="s">
        <v>215</v>
      </c>
      <c r="B19" t="s">
        <v>215</v>
      </c>
      <c r="C19" t="s">
        <v>215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0</v>
      </c>
    </row>
    <row r="20" spans="1:10">
      <c r="A20" s="67" t="s">
        <v>220</v>
      </c>
      <c r="B20" s="14"/>
      <c r="E20" s="69">
        <v>0</v>
      </c>
      <c r="G20" s="69">
        <v>0</v>
      </c>
      <c r="I20" s="68">
        <v>0</v>
      </c>
      <c r="J20" s="68">
        <v>0</v>
      </c>
    </row>
    <row r="21" spans="1:10">
      <c r="A21" s="67" t="s">
        <v>638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215</v>
      </c>
      <c r="B22" t="s">
        <v>215</v>
      </c>
      <c r="C22" t="s">
        <v>215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639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215</v>
      </c>
      <c r="B24" t="s">
        <v>215</v>
      </c>
      <c r="C24" t="s">
        <v>215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640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215</v>
      </c>
      <c r="B26" t="s">
        <v>215</v>
      </c>
      <c r="C26" t="s">
        <v>215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641</v>
      </c>
      <c r="B27" s="14"/>
      <c r="E27" s="69">
        <v>0</v>
      </c>
      <c r="G27" s="69">
        <v>0</v>
      </c>
      <c r="I27" s="68">
        <v>0</v>
      </c>
      <c r="J27" s="68">
        <v>0</v>
      </c>
    </row>
    <row r="28" spans="1:10">
      <c r="A28" t="s">
        <v>215</v>
      </c>
      <c r="B28" t="s">
        <v>215</v>
      </c>
      <c r="C28" t="s">
        <v>215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0</v>
      </c>
    </row>
    <row r="29" spans="1:10">
      <c r="A29" s="94" t="s">
        <v>222</v>
      </c>
      <c r="B29" s="14"/>
    </row>
    <row r="30" spans="1:10">
      <c r="A30" s="94" t="s">
        <v>285</v>
      </c>
      <c r="B30" s="14"/>
    </row>
    <row r="31" spans="1:10">
      <c r="A31" s="94" t="s">
        <v>286</v>
      </c>
      <c r="B31" s="14"/>
    </row>
    <row r="32" spans="1:10">
      <c r="A32" s="94" t="s">
        <v>287</v>
      </c>
      <c r="B32" s="14"/>
    </row>
    <row r="33" spans="2:2" hidden="1">
      <c r="B33" s="14"/>
    </row>
    <row r="34" spans="2:2" hidden="1">
      <c r="B34" s="14"/>
    </row>
    <row r="35" spans="2:2" hidden="1">
      <c r="B35" s="14"/>
    </row>
    <row r="36" spans="2:2" hidden="1">
      <c r="B36" s="14"/>
    </row>
    <row r="37" spans="2:2" hidden="1">
      <c r="B37" s="14"/>
    </row>
    <row r="38" spans="2:2" hidden="1">
      <c r="B38" s="14"/>
    </row>
    <row r="39" spans="2:2" hidden="1">
      <c r="B39" s="14"/>
    </row>
    <row r="40" spans="2:2" hidden="1">
      <c r="B40" s="14"/>
    </row>
    <row r="41" spans="2:2" hidden="1">
      <c r="B41" s="14"/>
    </row>
    <row r="42" spans="2:2" hidden="1">
      <c r="B42" s="14"/>
    </row>
    <row r="43" spans="2:2" hidden="1">
      <c r="B43" s="14"/>
    </row>
    <row r="44" spans="2:2" hidden="1">
      <c r="B44" s="14"/>
    </row>
    <row r="45" spans="2:2" hidden="1">
      <c r="B45" s="14"/>
    </row>
    <row r="46" spans="2:2" hidden="1">
      <c r="B46" s="14"/>
    </row>
    <row r="47" spans="2:2" hidden="1">
      <c r="B47" s="14"/>
    </row>
    <row r="48" spans="2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108" t="s">
        <v>135</v>
      </c>
      <c r="B5" s="109"/>
      <c r="C5" s="109"/>
      <c r="D5" s="109"/>
      <c r="E5" s="109"/>
      <c r="F5" s="109"/>
      <c r="G5" s="109"/>
      <c r="H5" s="109"/>
      <c r="I5" s="109"/>
      <c r="J5" s="109"/>
      <c r="K5" s="110"/>
    </row>
    <row r="6" spans="1:58" ht="26.25" customHeight="1">
      <c r="A6" s="108" t="s">
        <v>140</v>
      </c>
      <c r="B6" s="109"/>
      <c r="C6" s="109"/>
      <c r="D6" s="109"/>
      <c r="E6" s="109"/>
      <c r="F6" s="109"/>
      <c r="G6" s="109"/>
      <c r="H6" s="109"/>
      <c r="I6" s="109"/>
      <c r="J6" s="109"/>
      <c r="K6" s="110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326814</v>
      </c>
      <c r="G10" s="7"/>
      <c r="H10" s="63">
        <v>176.10760694699999</v>
      </c>
      <c r="I10" s="7"/>
      <c r="J10" s="64">
        <v>1</v>
      </c>
      <c r="K10" s="64">
        <v>1.1000000000000001E-3</v>
      </c>
      <c r="L10" s="14"/>
      <c r="M10" s="14"/>
      <c r="N10" s="14"/>
      <c r="O10" s="14"/>
      <c r="BF10" s="14"/>
    </row>
    <row r="11" spans="1:58">
      <c r="A11" s="67" t="s">
        <v>642</v>
      </c>
      <c r="B11" s="14"/>
      <c r="C11" s="14"/>
      <c r="F11" s="69">
        <v>326814</v>
      </c>
      <c r="H11" s="69">
        <v>176.10760694699999</v>
      </c>
      <c r="J11" s="68">
        <v>1</v>
      </c>
      <c r="K11" s="68">
        <v>1.1000000000000001E-3</v>
      </c>
    </row>
    <row r="12" spans="1:58">
      <c r="A12" t="s">
        <v>567</v>
      </c>
      <c r="B12" t="s">
        <v>568</v>
      </c>
      <c r="C12" t="s">
        <v>543</v>
      </c>
      <c r="D12" t="s">
        <v>105</v>
      </c>
      <c r="E12" t="s">
        <v>396</v>
      </c>
      <c r="F12" s="65">
        <v>21000</v>
      </c>
      <c r="G12" s="65">
        <v>177.73</v>
      </c>
      <c r="H12" s="65">
        <v>128.42947530000001</v>
      </c>
      <c r="I12" s="66">
        <v>1.193684210526316E-3</v>
      </c>
      <c r="J12" s="66">
        <v>0.72929999999999995</v>
      </c>
      <c r="K12" s="66">
        <v>8.0000000000000004E-4</v>
      </c>
      <c r="M12" s="83"/>
      <c r="N12" s="84"/>
    </row>
    <row r="13" spans="1:58">
      <c r="A13" t="s">
        <v>643</v>
      </c>
      <c r="B13" s="82">
        <v>10807201</v>
      </c>
      <c r="C13" t="s">
        <v>552</v>
      </c>
      <c r="D13" t="s">
        <v>101</v>
      </c>
      <c r="E13" t="s">
        <v>429</v>
      </c>
      <c r="F13" s="65">
        <v>40000</v>
      </c>
      <c r="G13" s="65">
        <v>106.0638</v>
      </c>
      <c r="H13" s="65">
        <v>42.425519999999999</v>
      </c>
      <c r="I13" s="66">
        <v>9.0909090909090905E-3</v>
      </c>
      <c r="J13" s="66">
        <v>0.2409</v>
      </c>
      <c r="K13" s="66">
        <v>2.9999999999999997E-4</v>
      </c>
      <c r="M13" s="83"/>
      <c r="N13" s="84"/>
    </row>
    <row r="14" spans="1:58">
      <c r="A14" t="s">
        <v>644</v>
      </c>
      <c r="B14" s="82">
        <v>11043631</v>
      </c>
      <c r="C14" t="s">
        <v>555</v>
      </c>
      <c r="D14" t="s">
        <v>101</v>
      </c>
      <c r="E14" t="s">
        <v>631</v>
      </c>
      <c r="F14" s="65">
        <v>24000</v>
      </c>
      <c r="G14" s="65">
        <v>1.4194</v>
      </c>
      <c r="H14" s="65">
        <v>0.34065600000000001</v>
      </c>
      <c r="I14" s="66">
        <v>4.7999999999999996E-3</v>
      </c>
      <c r="J14" s="66">
        <v>1.9E-3</v>
      </c>
      <c r="K14" s="66">
        <v>0</v>
      </c>
      <c r="M14" s="83"/>
      <c r="N14" s="84"/>
    </row>
    <row r="15" spans="1:58">
      <c r="A15" t="s">
        <v>645</v>
      </c>
      <c r="B15" s="82">
        <v>2490111</v>
      </c>
      <c r="C15" t="s">
        <v>555</v>
      </c>
      <c r="D15" t="s">
        <v>101</v>
      </c>
      <c r="E15" t="s">
        <v>646</v>
      </c>
      <c r="F15" s="65">
        <v>75000</v>
      </c>
      <c r="G15" s="65">
        <v>0.45240000000000002</v>
      </c>
      <c r="H15" s="65">
        <v>0.33929999999999999</v>
      </c>
      <c r="I15" s="66">
        <v>2.1560975609756093E-3</v>
      </c>
      <c r="J15" s="66">
        <v>1.9E-3</v>
      </c>
      <c r="K15" s="66">
        <v>0</v>
      </c>
      <c r="M15" s="83"/>
      <c r="N15" s="84"/>
    </row>
    <row r="16" spans="1:58">
      <c r="A16" t="s">
        <v>647</v>
      </c>
      <c r="B16" s="82">
        <v>24901111</v>
      </c>
      <c r="C16" t="s">
        <v>555</v>
      </c>
      <c r="D16" t="s">
        <v>101</v>
      </c>
      <c r="E16" t="s">
        <v>646</v>
      </c>
      <c r="F16" s="65">
        <v>150000</v>
      </c>
      <c r="G16" s="65">
        <v>0.74619999999999997</v>
      </c>
      <c r="H16" s="65">
        <v>1.1193</v>
      </c>
      <c r="I16" s="66">
        <v>4.3121951219512187E-3</v>
      </c>
      <c r="J16" s="66">
        <v>6.4000000000000003E-3</v>
      </c>
      <c r="K16" s="66">
        <v>0</v>
      </c>
      <c r="M16" s="83"/>
      <c r="N16" s="84"/>
    </row>
    <row r="17" spans="1:14">
      <c r="A17" t="s">
        <v>648</v>
      </c>
      <c r="B17" s="82">
        <v>10840031</v>
      </c>
      <c r="C17" t="s">
        <v>562</v>
      </c>
      <c r="D17" t="s">
        <v>101</v>
      </c>
      <c r="E17" t="s">
        <v>477</v>
      </c>
      <c r="F17" s="65">
        <v>10139</v>
      </c>
      <c r="G17" s="65">
        <v>30.162299999999998</v>
      </c>
      <c r="H17" s="65">
        <v>3.0581555969999998</v>
      </c>
      <c r="I17" s="66">
        <v>1.4549594452913442E-2</v>
      </c>
      <c r="J17" s="66">
        <v>1.7399999999999999E-2</v>
      </c>
      <c r="K17" s="66">
        <v>0</v>
      </c>
      <c r="M17" s="83"/>
      <c r="N17" s="84"/>
    </row>
    <row r="18" spans="1:14">
      <c r="A18" t="s">
        <v>649</v>
      </c>
      <c r="B18" s="82">
        <v>10805971</v>
      </c>
      <c r="C18" t="s">
        <v>131</v>
      </c>
      <c r="D18" t="s">
        <v>101</v>
      </c>
      <c r="E18" t="s">
        <v>390</v>
      </c>
      <c r="F18" s="65">
        <v>6675</v>
      </c>
      <c r="G18" s="65">
        <v>5.9206000000000003</v>
      </c>
      <c r="H18" s="65">
        <v>0.39520005000000002</v>
      </c>
      <c r="I18" s="66">
        <v>7.6047065415324282E-4</v>
      </c>
      <c r="J18" s="66">
        <v>2.2000000000000001E-3</v>
      </c>
      <c r="K18" s="66">
        <v>0</v>
      </c>
      <c r="M18" s="83"/>
      <c r="N18" s="84"/>
    </row>
    <row r="19" spans="1:14">
      <c r="A19" s="67" t="s">
        <v>593</v>
      </c>
      <c r="B19" s="14"/>
      <c r="C19" s="14"/>
      <c r="F19" s="69">
        <v>0</v>
      </c>
      <c r="H19" s="69">
        <v>0</v>
      </c>
      <c r="J19" s="68">
        <v>0</v>
      </c>
      <c r="K19" s="68">
        <v>0</v>
      </c>
      <c r="M19" s="83"/>
    </row>
    <row r="20" spans="1:14">
      <c r="A20" t="s">
        <v>215</v>
      </c>
      <c r="B20" t="s">
        <v>215</v>
      </c>
      <c r="C20" t="s">
        <v>215</v>
      </c>
      <c r="D20" t="s">
        <v>215</v>
      </c>
      <c r="F20" s="65">
        <v>0</v>
      </c>
      <c r="G20" s="65">
        <v>0</v>
      </c>
      <c r="H20" s="65">
        <v>0</v>
      </c>
      <c r="I20" s="66">
        <v>0</v>
      </c>
      <c r="J20" s="66">
        <v>0</v>
      </c>
      <c r="K20" s="66">
        <v>0</v>
      </c>
      <c r="M20" s="83"/>
    </row>
    <row r="21" spans="1:14">
      <c r="A21" s="94" t="s">
        <v>222</v>
      </c>
      <c r="B21" s="14"/>
      <c r="C21" s="14"/>
    </row>
    <row r="22" spans="1:14">
      <c r="A22" s="94" t="s">
        <v>285</v>
      </c>
      <c r="B22" s="14"/>
      <c r="C22" s="14"/>
    </row>
    <row r="23" spans="1:14">
      <c r="A23" s="94" t="s">
        <v>286</v>
      </c>
      <c r="B23" s="14"/>
      <c r="C23" s="14"/>
    </row>
    <row r="24" spans="1:14">
      <c r="A24" s="94" t="s">
        <v>287</v>
      </c>
      <c r="B24" s="14"/>
      <c r="C24" s="14"/>
    </row>
    <row r="25" spans="1:14" hidden="1">
      <c r="B25" s="14"/>
      <c r="C25" s="14"/>
    </row>
    <row r="26" spans="1:14" hidden="1">
      <c r="B26" s="14"/>
      <c r="C26" s="14"/>
    </row>
    <row r="27" spans="1:14" hidden="1">
      <c r="B27" s="14"/>
      <c r="C27" s="14"/>
    </row>
    <row r="28" spans="1:14" hidden="1">
      <c r="B28" s="14"/>
      <c r="C28" s="14"/>
    </row>
    <row r="29" spans="1:14" hidden="1">
      <c r="B29" s="14"/>
      <c r="C29" s="14"/>
    </row>
    <row r="30" spans="1:14" hidden="1">
      <c r="B30" s="14"/>
      <c r="C30" s="14"/>
    </row>
    <row r="31" spans="1:14" hidden="1">
      <c r="B31" s="14"/>
      <c r="C31" s="14"/>
    </row>
    <row r="32" spans="1:14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</row>
    <row r="5" spans="1:51" ht="26.25" customHeight="1">
      <c r="A5" s="108" t="s">
        <v>135</v>
      </c>
      <c r="B5" s="109"/>
      <c r="C5" s="109"/>
      <c r="D5" s="109"/>
      <c r="E5" s="109"/>
      <c r="F5" s="109"/>
      <c r="G5" s="109"/>
      <c r="H5" s="109"/>
      <c r="I5" s="109"/>
      <c r="J5" s="109"/>
      <c r="K5" s="110"/>
    </row>
    <row r="6" spans="1:51" ht="26.25" customHeight="1">
      <c r="A6" s="108" t="s">
        <v>141</v>
      </c>
      <c r="B6" s="109"/>
      <c r="C6" s="109"/>
      <c r="D6" s="109"/>
      <c r="E6" s="109"/>
      <c r="F6" s="109"/>
      <c r="G6" s="109"/>
      <c r="H6" s="109"/>
      <c r="I6" s="109"/>
      <c r="J6" s="109"/>
      <c r="K6" s="110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200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594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215</v>
      </c>
      <c r="B13" t="s">
        <v>215</v>
      </c>
      <c r="C13" t="s">
        <v>215</v>
      </c>
      <c r="D13" t="s">
        <v>215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595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215</v>
      </c>
      <c r="B15" t="s">
        <v>215</v>
      </c>
      <c r="C15" t="s">
        <v>215</v>
      </c>
      <c r="D15" t="s">
        <v>215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650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215</v>
      </c>
      <c r="B17" t="s">
        <v>215</v>
      </c>
      <c r="C17" t="s">
        <v>215</v>
      </c>
      <c r="D17" t="s">
        <v>215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596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215</v>
      </c>
      <c r="B19" t="s">
        <v>215</v>
      </c>
      <c r="C19" t="s">
        <v>215</v>
      </c>
      <c r="D19" t="s">
        <v>215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531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215</v>
      </c>
      <c r="B21" t="s">
        <v>215</v>
      </c>
      <c r="C21" t="s">
        <v>215</v>
      </c>
      <c r="D21" t="s">
        <v>215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220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594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215</v>
      </c>
      <c r="B24" t="s">
        <v>215</v>
      </c>
      <c r="C24" t="s">
        <v>215</v>
      </c>
      <c r="D24" t="s">
        <v>215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597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215</v>
      </c>
      <c r="B26" t="s">
        <v>215</v>
      </c>
      <c r="C26" t="s">
        <v>215</v>
      </c>
      <c r="D26" t="s">
        <v>215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596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215</v>
      </c>
      <c r="B28" t="s">
        <v>215</v>
      </c>
      <c r="C28" t="s">
        <v>215</v>
      </c>
      <c r="D28" t="s">
        <v>215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598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215</v>
      </c>
      <c r="B30" t="s">
        <v>215</v>
      </c>
      <c r="C30" t="s">
        <v>215</v>
      </c>
      <c r="D30" t="s">
        <v>215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531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215</v>
      </c>
      <c r="B32" t="s">
        <v>215</v>
      </c>
      <c r="C32" t="s">
        <v>215</v>
      </c>
      <c r="D32" t="s">
        <v>215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94" t="s">
        <v>222</v>
      </c>
      <c r="B33" s="14"/>
      <c r="C33" s="14"/>
    </row>
    <row r="34" spans="1:3">
      <c r="A34" s="94" t="s">
        <v>285</v>
      </c>
      <c r="B34" s="14"/>
      <c r="C34" s="14"/>
    </row>
    <row r="35" spans="1:3">
      <c r="A35" s="94" t="s">
        <v>286</v>
      </c>
      <c r="B35" s="14"/>
      <c r="C35" s="14"/>
    </row>
    <row r="36" spans="1:3">
      <c r="A36" s="94" t="s">
        <v>287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L6" sqref="L1:XFD104857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</row>
    <row r="5" spans="1:12" ht="26.25" customHeight="1">
      <c r="A5" s="91" t="s">
        <v>46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2" s="16" customFormat="1">
      <c r="A6" s="93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v>14710.275410863029</v>
      </c>
      <c r="J9" s="64">
        <v>1</v>
      </c>
      <c r="K9" s="64">
        <v>9.3299999999999994E-2</v>
      </c>
    </row>
    <row r="10" spans="1:12">
      <c r="A10" s="67" t="s">
        <v>200</v>
      </c>
      <c r="B10" s="23"/>
      <c r="C10" s="24"/>
      <c r="D10" s="24"/>
      <c r="E10" s="24"/>
      <c r="F10" s="24"/>
      <c r="G10" s="24"/>
      <c r="H10" s="68">
        <v>0</v>
      </c>
      <c r="I10" s="69">
        <v>14710.275410863029</v>
      </c>
      <c r="J10" s="68">
        <v>1</v>
      </c>
      <c r="K10" s="68">
        <v>9.3299999999999994E-2</v>
      </c>
    </row>
    <row r="11" spans="1:12">
      <c r="A11" s="67" t="s">
        <v>201</v>
      </c>
      <c r="B11" s="23"/>
      <c r="C11" s="24"/>
      <c r="D11" s="24"/>
      <c r="E11" s="24"/>
      <c r="F11" s="24"/>
      <c r="G11" s="24"/>
      <c r="H11" s="68">
        <v>0</v>
      </c>
      <c r="I11" s="69">
        <v>14569.878010000029</v>
      </c>
      <c r="J11" s="68">
        <v>0.99019999999999997</v>
      </c>
      <c r="K11" s="68">
        <v>9.2299999999999993E-2</v>
      </c>
    </row>
    <row r="12" spans="1:12">
      <c r="A12" t="s">
        <v>202</v>
      </c>
      <c r="B12" t="s">
        <v>203</v>
      </c>
      <c r="C12" t="s">
        <v>204</v>
      </c>
      <c r="D12" t="s">
        <v>205</v>
      </c>
      <c r="E12" t="s">
        <v>206</v>
      </c>
      <c r="F12" t="s">
        <v>101</v>
      </c>
      <c r="G12" s="66">
        <v>0</v>
      </c>
      <c r="H12" s="66">
        <v>0</v>
      </c>
      <c r="I12" s="65">
        <v>16611.092640000028</v>
      </c>
      <c r="J12" s="66">
        <v>1.1326000000000001</v>
      </c>
      <c r="K12" s="66">
        <v>0.1056</v>
      </c>
    </row>
    <row r="13" spans="1:12">
      <c r="A13" t="s">
        <v>207</v>
      </c>
      <c r="B13" t="s">
        <v>203</v>
      </c>
      <c r="C13" t="s">
        <v>204</v>
      </c>
      <c r="D13" t="s">
        <v>205</v>
      </c>
      <c r="E13" t="s">
        <v>206</v>
      </c>
      <c r="F13" t="s">
        <v>101</v>
      </c>
      <c r="G13" s="66">
        <v>0</v>
      </c>
      <c r="H13" s="66">
        <v>0</v>
      </c>
      <c r="I13" s="65">
        <v>135.63861</v>
      </c>
      <c r="J13" s="66">
        <v>9.4999999999999998E-3</v>
      </c>
      <c r="K13" s="66">
        <v>8.9999999999999998E-4</v>
      </c>
    </row>
    <row r="14" spans="1:12">
      <c r="A14" t="s">
        <v>208</v>
      </c>
      <c r="B14" t="s">
        <v>203</v>
      </c>
      <c r="C14" t="s">
        <v>204</v>
      </c>
      <c r="D14" t="s">
        <v>205</v>
      </c>
      <c r="E14" t="s">
        <v>206</v>
      </c>
      <c r="F14" t="s">
        <v>101</v>
      </c>
      <c r="G14" s="66">
        <v>0</v>
      </c>
      <c r="H14" s="66">
        <v>0</v>
      </c>
      <c r="I14" s="65">
        <v>-2176.8532399999999</v>
      </c>
      <c r="J14" s="66">
        <v>-0.15190000000000001</v>
      </c>
      <c r="K14" s="66">
        <v>-1.4200000000000001E-2</v>
      </c>
    </row>
    <row r="15" spans="1:12">
      <c r="A15" s="67" t="s">
        <v>209</v>
      </c>
      <c r="C15" s="14"/>
      <c r="H15" s="68">
        <v>0</v>
      </c>
      <c r="I15" s="69">
        <v>140.397400863</v>
      </c>
      <c r="J15" s="68">
        <v>9.7999999999999997E-3</v>
      </c>
      <c r="K15" s="68">
        <v>8.9999999999999998E-4</v>
      </c>
    </row>
    <row r="16" spans="1:12">
      <c r="A16" t="s">
        <v>210</v>
      </c>
      <c r="B16" t="s">
        <v>211</v>
      </c>
      <c r="C16" t="s">
        <v>204</v>
      </c>
      <c r="D16" t="s">
        <v>205</v>
      </c>
      <c r="E16" t="s">
        <v>206</v>
      </c>
      <c r="F16" t="s">
        <v>105</v>
      </c>
      <c r="G16" s="66">
        <v>0</v>
      </c>
      <c r="H16" s="66">
        <v>0</v>
      </c>
      <c r="I16" s="65">
        <v>139.34659836</v>
      </c>
      <c r="J16" s="66">
        <v>9.7000000000000003E-3</v>
      </c>
      <c r="K16" s="66">
        <v>8.9999999999999998E-4</v>
      </c>
    </row>
    <row r="17" spans="1:11">
      <c r="A17" t="s">
        <v>212</v>
      </c>
      <c r="B17" t="s">
        <v>213</v>
      </c>
      <c r="C17" t="s">
        <v>204</v>
      </c>
      <c r="D17" t="s">
        <v>205</v>
      </c>
      <c r="E17" t="s">
        <v>206</v>
      </c>
      <c r="F17" t="s">
        <v>199</v>
      </c>
      <c r="G17" s="66">
        <v>0</v>
      </c>
      <c r="H17" s="66">
        <v>0</v>
      </c>
      <c r="I17" s="65">
        <v>1.0508025030000001</v>
      </c>
      <c r="J17" s="66">
        <v>1E-4</v>
      </c>
      <c r="K17" s="66">
        <v>0</v>
      </c>
    </row>
    <row r="18" spans="1:11">
      <c r="A18" s="67" t="s">
        <v>214</v>
      </c>
      <c r="C18" s="14"/>
      <c r="H18" s="68">
        <v>0</v>
      </c>
      <c r="I18" s="69">
        <v>0</v>
      </c>
      <c r="J18" s="68">
        <v>0</v>
      </c>
      <c r="K18" s="68">
        <v>0</v>
      </c>
    </row>
    <row r="19" spans="1:11">
      <c r="A19" t="s">
        <v>215</v>
      </c>
      <c r="B19" t="s">
        <v>215</v>
      </c>
      <c r="C19" s="14"/>
      <c r="D19" t="s">
        <v>215</v>
      </c>
      <c r="F19" t="s">
        <v>215</v>
      </c>
      <c r="G19" s="66">
        <v>0</v>
      </c>
      <c r="H19" s="66">
        <v>0</v>
      </c>
      <c r="I19" s="65">
        <v>0</v>
      </c>
      <c r="J19" s="66">
        <v>0</v>
      </c>
      <c r="K19" s="66">
        <v>0</v>
      </c>
    </row>
    <row r="20" spans="1:11">
      <c r="A20" s="67" t="s">
        <v>216</v>
      </c>
      <c r="C20" s="14"/>
      <c r="H20" s="68">
        <v>0</v>
      </c>
      <c r="I20" s="69">
        <v>0</v>
      </c>
      <c r="J20" s="68">
        <v>0</v>
      </c>
      <c r="K20" s="68">
        <v>0</v>
      </c>
    </row>
    <row r="21" spans="1:11">
      <c r="A21" t="s">
        <v>215</v>
      </c>
      <c r="B21" t="s">
        <v>215</v>
      </c>
      <c r="C21" s="14"/>
      <c r="D21" t="s">
        <v>215</v>
      </c>
      <c r="F21" t="s">
        <v>215</v>
      </c>
      <c r="G21" s="66">
        <v>0</v>
      </c>
      <c r="H21" s="66">
        <v>0</v>
      </c>
      <c r="I21" s="65">
        <v>0</v>
      </c>
      <c r="J21" s="66">
        <v>0</v>
      </c>
      <c r="K21" s="66">
        <v>0</v>
      </c>
    </row>
    <row r="22" spans="1:11">
      <c r="A22" s="67" t="s">
        <v>217</v>
      </c>
      <c r="C22" s="14"/>
      <c r="H22" s="68">
        <v>0</v>
      </c>
      <c r="I22" s="69">
        <v>0</v>
      </c>
      <c r="J22" s="68">
        <v>0</v>
      </c>
      <c r="K22" s="68">
        <v>0</v>
      </c>
    </row>
    <row r="23" spans="1:11">
      <c r="A23" t="s">
        <v>215</v>
      </c>
      <c r="B23" t="s">
        <v>215</v>
      </c>
      <c r="C23" s="14"/>
      <c r="D23" t="s">
        <v>215</v>
      </c>
      <c r="F23" t="s">
        <v>215</v>
      </c>
      <c r="G23" s="66">
        <v>0</v>
      </c>
      <c r="H23" s="66">
        <v>0</v>
      </c>
      <c r="I23" s="65">
        <v>0</v>
      </c>
      <c r="J23" s="66">
        <v>0</v>
      </c>
      <c r="K23" s="66">
        <v>0</v>
      </c>
    </row>
    <row r="24" spans="1:11">
      <c r="A24" s="67" t="s">
        <v>218</v>
      </c>
      <c r="C24" s="14"/>
      <c r="H24" s="68">
        <v>0</v>
      </c>
      <c r="I24" s="69">
        <v>0</v>
      </c>
      <c r="J24" s="68">
        <v>0</v>
      </c>
      <c r="K24" s="68">
        <v>0</v>
      </c>
    </row>
    <row r="25" spans="1:11">
      <c r="A25" t="s">
        <v>215</v>
      </c>
      <c r="B25" t="s">
        <v>215</v>
      </c>
      <c r="C25" s="14"/>
      <c r="D25" t="s">
        <v>215</v>
      </c>
      <c r="F25" t="s">
        <v>215</v>
      </c>
      <c r="G25" s="66">
        <v>0</v>
      </c>
      <c r="H25" s="66">
        <v>0</v>
      </c>
      <c r="I25" s="65">
        <v>0</v>
      </c>
      <c r="J25" s="66">
        <v>0</v>
      </c>
      <c r="K25" s="66">
        <v>0</v>
      </c>
    </row>
    <row r="26" spans="1:11">
      <c r="A26" s="67" t="s">
        <v>219</v>
      </c>
      <c r="C26" s="14"/>
      <c r="H26" s="68">
        <v>0</v>
      </c>
      <c r="I26" s="69">
        <v>0</v>
      </c>
      <c r="J26" s="68">
        <v>0</v>
      </c>
      <c r="K26" s="68">
        <v>0</v>
      </c>
    </row>
    <row r="27" spans="1:11">
      <c r="A27" t="s">
        <v>215</v>
      </c>
      <c r="B27" t="s">
        <v>215</v>
      </c>
      <c r="C27" s="14"/>
      <c r="D27" t="s">
        <v>215</v>
      </c>
      <c r="F27" t="s">
        <v>215</v>
      </c>
      <c r="G27" s="66">
        <v>0</v>
      </c>
      <c r="H27" s="66">
        <v>0</v>
      </c>
      <c r="I27" s="65">
        <v>0</v>
      </c>
      <c r="J27" s="66">
        <v>0</v>
      </c>
      <c r="K27" s="66">
        <v>0</v>
      </c>
    </row>
    <row r="28" spans="1:11">
      <c r="A28" s="67" t="s">
        <v>220</v>
      </c>
      <c r="C28" s="14"/>
      <c r="H28" s="68">
        <v>0</v>
      </c>
      <c r="I28" s="69">
        <v>0</v>
      </c>
      <c r="J28" s="68">
        <v>0</v>
      </c>
      <c r="K28" s="68">
        <v>0</v>
      </c>
    </row>
    <row r="29" spans="1:11">
      <c r="A29" s="67" t="s">
        <v>221</v>
      </c>
      <c r="C29" s="14"/>
      <c r="H29" s="68">
        <v>0</v>
      </c>
      <c r="I29" s="69">
        <v>0</v>
      </c>
      <c r="J29" s="68">
        <v>0</v>
      </c>
      <c r="K29" s="68">
        <v>0</v>
      </c>
    </row>
    <row r="30" spans="1:11">
      <c r="A30" t="s">
        <v>215</v>
      </c>
      <c r="B30" t="s">
        <v>215</v>
      </c>
      <c r="C30" s="14"/>
      <c r="D30" t="s">
        <v>215</v>
      </c>
      <c r="F30" t="s">
        <v>215</v>
      </c>
      <c r="G30" s="66">
        <v>0</v>
      </c>
      <c r="H30" s="66">
        <v>0</v>
      </c>
      <c r="I30" s="65">
        <v>0</v>
      </c>
      <c r="J30" s="66">
        <v>0</v>
      </c>
      <c r="K30" s="66">
        <v>0</v>
      </c>
    </row>
    <row r="31" spans="1:11">
      <c r="A31" s="67" t="s">
        <v>219</v>
      </c>
      <c r="C31" s="14"/>
      <c r="H31" s="68">
        <v>0</v>
      </c>
      <c r="I31" s="69">
        <v>0</v>
      </c>
      <c r="J31" s="68">
        <v>0</v>
      </c>
      <c r="K31" s="68">
        <v>0</v>
      </c>
    </row>
    <row r="32" spans="1:11">
      <c r="A32" t="s">
        <v>215</v>
      </c>
      <c r="B32" t="s">
        <v>215</v>
      </c>
      <c r="C32" s="14"/>
      <c r="D32" t="s">
        <v>215</v>
      </c>
      <c r="F32" t="s">
        <v>215</v>
      </c>
      <c r="G32" s="66">
        <v>0</v>
      </c>
      <c r="H32" s="66">
        <v>0</v>
      </c>
      <c r="I32" s="65">
        <v>0</v>
      </c>
      <c r="J32" s="66">
        <v>0</v>
      </c>
      <c r="K32" s="66">
        <v>0</v>
      </c>
    </row>
    <row r="33" spans="1:3">
      <c r="A33" t="s">
        <v>222</v>
      </c>
      <c r="C33" s="14"/>
    </row>
    <row r="34" spans="1:3" hidden="1">
      <c r="C34" s="14"/>
    </row>
    <row r="35" spans="1:3" hidden="1">
      <c r="C35" s="14"/>
    </row>
    <row r="36" spans="1:3" hidden="1">
      <c r="C36" s="14"/>
    </row>
    <row r="37" spans="1:3" hidden="1">
      <c r="C37" s="14"/>
    </row>
    <row r="38" spans="1:3" hidden="1">
      <c r="C38" s="14"/>
    </row>
    <row r="39" spans="1:3" hidden="1">
      <c r="C39" s="14"/>
    </row>
    <row r="40" spans="1:3" hidden="1">
      <c r="C40" s="14"/>
    </row>
    <row r="41" spans="1:3" hidden="1">
      <c r="C41" s="14"/>
    </row>
    <row r="42" spans="1:3" hidden="1">
      <c r="C42" s="14"/>
    </row>
    <row r="43" spans="1:3" hidden="1">
      <c r="C43" s="14"/>
    </row>
    <row r="44" spans="1:3" hidden="1">
      <c r="C44" s="14"/>
    </row>
    <row r="45" spans="1:3" hidden="1">
      <c r="C45" s="14"/>
    </row>
    <row r="46" spans="1:3" hidden="1">
      <c r="C46" s="14"/>
    </row>
    <row r="47" spans="1:3" hidden="1">
      <c r="C47" s="14"/>
    </row>
    <row r="48" spans="1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108" t="s">
        <v>135</v>
      </c>
      <c r="B5" s="109"/>
      <c r="C5" s="109"/>
      <c r="D5" s="109"/>
      <c r="E5" s="109"/>
      <c r="F5" s="109"/>
      <c r="G5" s="109"/>
      <c r="H5" s="109"/>
      <c r="I5" s="109"/>
      <c r="J5" s="110"/>
    </row>
    <row r="6" spans="1:48" ht="26.25" customHeight="1">
      <c r="A6" s="108" t="s">
        <v>142</v>
      </c>
      <c r="B6" s="109"/>
      <c r="C6" s="109"/>
      <c r="D6" s="109"/>
      <c r="E6" s="109"/>
      <c r="F6" s="109"/>
      <c r="G6" s="109"/>
      <c r="H6" s="109"/>
      <c r="I6" s="109"/>
      <c r="J6" s="110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0</v>
      </c>
      <c r="G10" s="7"/>
      <c r="H10" s="63">
        <v>0</v>
      </c>
      <c r="I10" s="64">
        <v>0</v>
      </c>
      <c r="J10" s="64">
        <v>0</v>
      </c>
      <c r="AV10" s="14"/>
    </row>
    <row r="11" spans="1:48">
      <c r="A11" s="67" t="s">
        <v>200</v>
      </c>
      <c r="B11" s="14"/>
      <c r="C11" s="14"/>
      <c r="F11" s="69">
        <v>0</v>
      </c>
      <c r="H11" s="69">
        <v>0</v>
      </c>
      <c r="I11" s="68">
        <v>0</v>
      </c>
      <c r="J11" s="68">
        <v>0</v>
      </c>
    </row>
    <row r="12" spans="1:48">
      <c r="A12" s="67" t="s">
        <v>594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215</v>
      </c>
      <c r="B13" t="s">
        <v>215</v>
      </c>
      <c r="C13" t="s">
        <v>215</v>
      </c>
      <c r="D13" t="s">
        <v>215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595</v>
      </c>
      <c r="B14" s="14"/>
      <c r="C14" s="14"/>
      <c r="F14" s="69">
        <v>0</v>
      </c>
      <c r="H14" s="69">
        <v>0</v>
      </c>
      <c r="I14" s="68">
        <v>0</v>
      </c>
      <c r="J14" s="68">
        <v>0</v>
      </c>
    </row>
    <row r="15" spans="1:48">
      <c r="A15" t="s">
        <v>215</v>
      </c>
      <c r="B15" t="s">
        <v>215</v>
      </c>
      <c r="C15" t="s">
        <v>215</v>
      </c>
      <c r="D15" t="s">
        <v>215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</row>
    <row r="16" spans="1:48">
      <c r="A16" s="67" t="s">
        <v>650</v>
      </c>
      <c r="B16" s="14"/>
      <c r="C16" s="14"/>
      <c r="F16" s="69">
        <v>0</v>
      </c>
      <c r="H16" s="69">
        <v>0</v>
      </c>
      <c r="I16" s="68">
        <v>0</v>
      </c>
      <c r="J16" s="68">
        <v>0</v>
      </c>
    </row>
    <row r="17" spans="1:10">
      <c r="A17" t="s">
        <v>215</v>
      </c>
      <c r="B17" t="s">
        <v>215</v>
      </c>
      <c r="C17" t="s">
        <v>215</v>
      </c>
      <c r="D17" t="s">
        <v>215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</row>
    <row r="18" spans="1:10">
      <c r="A18" s="67" t="s">
        <v>596</v>
      </c>
      <c r="B18" s="14"/>
      <c r="C18" s="14"/>
      <c r="F18" s="69">
        <v>0</v>
      </c>
      <c r="H18" s="69">
        <v>0</v>
      </c>
      <c r="I18" s="68">
        <v>0</v>
      </c>
      <c r="J18" s="68">
        <v>0</v>
      </c>
    </row>
    <row r="19" spans="1:10">
      <c r="A19" t="s">
        <v>215</v>
      </c>
      <c r="B19" t="s">
        <v>215</v>
      </c>
      <c r="C19" t="s">
        <v>215</v>
      </c>
      <c r="D19" t="s">
        <v>215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</row>
    <row r="20" spans="1:10">
      <c r="A20" s="67" t="s">
        <v>531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215</v>
      </c>
      <c r="B21" t="s">
        <v>215</v>
      </c>
      <c r="C21" t="s">
        <v>215</v>
      </c>
      <c r="D21" t="s">
        <v>215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220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s="67" t="s">
        <v>594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t="s">
        <v>215</v>
      </c>
      <c r="B24" t="s">
        <v>215</v>
      </c>
      <c r="C24" t="s">
        <v>215</v>
      </c>
      <c r="D24" t="s">
        <v>215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</row>
    <row r="25" spans="1:10">
      <c r="A25" s="67" t="s">
        <v>597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215</v>
      </c>
      <c r="B26" t="s">
        <v>215</v>
      </c>
      <c r="C26" t="s">
        <v>215</v>
      </c>
      <c r="D26" t="s">
        <v>215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596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215</v>
      </c>
      <c r="B28" t="s">
        <v>215</v>
      </c>
      <c r="C28" t="s">
        <v>215</v>
      </c>
      <c r="D28" t="s">
        <v>215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531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215</v>
      </c>
      <c r="B30" t="s">
        <v>215</v>
      </c>
      <c r="C30" t="s">
        <v>215</v>
      </c>
      <c r="D30" t="s">
        <v>215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94" t="s">
        <v>222</v>
      </c>
      <c r="B31" s="14"/>
      <c r="C31" s="14"/>
    </row>
    <row r="32" spans="1:10">
      <c r="A32" s="94" t="s">
        <v>285</v>
      </c>
      <c r="B32" s="14"/>
      <c r="C32" s="14"/>
    </row>
    <row r="33" spans="1:3">
      <c r="A33" s="94" t="s">
        <v>286</v>
      </c>
      <c r="B33" s="14"/>
      <c r="C33" s="14"/>
    </row>
    <row r="34" spans="1:3">
      <c r="A34" s="94" t="s">
        <v>287</v>
      </c>
      <c r="B34" s="14"/>
      <c r="C34" s="14"/>
    </row>
    <row r="35" spans="1:3" hidden="1"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108" t="s">
        <v>135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</row>
    <row r="6" spans="1:77" ht="26.25" customHeight="1">
      <c r="A6" s="108" t="s">
        <v>144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200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599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215</v>
      </c>
      <c r="B13" t="s">
        <v>215</v>
      </c>
      <c r="C13" s="14"/>
      <c r="D13" t="s">
        <v>215</v>
      </c>
      <c r="G13" s="65">
        <v>0</v>
      </c>
      <c r="H13" t="s">
        <v>215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600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215</v>
      </c>
      <c r="B15" t="s">
        <v>215</v>
      </c>
      <c r="C15" s="14"/>
      <c r="D15" t="s">
        <v>215</v>
      </c>
      <c r="G15" s="65">
        <v>0</v>
      </c>
      <c r="H15" t="s">
        <v>215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601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602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215</v>
      </c>
      <c r="B18" t="s">
        <v>215</v>
      </c>
      <c r="C18" s="14"/>
      <c r="D18" t="s">
        <v>215</v>
      </c>
      <c r="G18" s="65">
        <v>0</v>
      </c>
      <c r="H18" t="s">
        <v>215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603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215</v>
      </c>
      <c r="B20" t="s">
        <v>215</v>
      </c>
      <c r="C20" s="14"/>
      <c r="D20" t="s">
        <v>215</v>
      </c>
      <c r="G20" s="65">
        <v>0</v>
      </c>
      <c r="H20" t="s">
        <v>215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604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215</v>
      </c>
      <c r="B22" t="s">
        <v>215</v>
      </c>
      <c r="C22" s="14"/>
      <c r="D22" t="s">
        <v>215</v>
      </c>
      <c r="G22" s="65">
        <v>0</v>
      </c>
      <c r="H22" t="s">
        <v>215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605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215</v>
      </c>
      <c r="B24" t="s">
        <v>215</v>
      </c>
      <c r="C24" s="14"/>
      <c r="D24" t="s">
        <v>215</v>
      </c>
      <c r="G24" s="65">
        <v>0</v>
      </c>
      <c r="H24" t="s">
        <v>215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220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599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215</v>
      </c>
      <c r="B27" t="s">
        <v>215</v>
      </c>
      <c r="C27" s="14"/>
      <c r="D27" t="s">
        <v>215</v>
      </c>
      <c r="G27" s="65">
        <v>0</v>
      </c>
      <c r="H27" t="s">
        <v>215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600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215</v>
      </c>
      <c r="B29" t="s">
        <v>215</v>
      </c>
      <c r="C29" s="14"/>
      <c r="D29" t="s">
        <v>215</v>
      </c>
      <c r="G29" s="65">
        <v>0</v>
      </c>
      <c r="H29" t="s">
        <v>215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601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602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215</v>
      </c>
      <c r="B32" t="s">
        <v>215</v>
      </c>
      <c r="C32" s="14"/>
      <c r="D32" t="s">
        <v>215</v>
      </c>
      <c r="G32" s="65">
        <v>0</v>
      </c>
      <c r="H32" t="s">
        <v>215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603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215</v>
      </c>
      <c r="B34" t="s">
        <v>215</v>
      </c>
      <c r="C34" s="14"/>
      <c r="D34" t="s">
        <v>215</v>
      </c>
      <c r="G34" s="65">
        <v>0</v>
      </c>
      <c r="H34" t="s">
        <v>215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604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215</v>
      </c>
      <c r="B36" t="s">
        <v>215</v>
      </c>
      <c r="C36" s="14"/>
      <c r="D36" t="s">
        <v>215</v>
      </c>
      <c r="G36" s="65">
        <v>0</v>
      </c>
      <c r="H36" t="s">
        <v>215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605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215</v>
      </c>
      <c r="B38" t="s">
        <v>215</v>
      </c>
      <c r="C38" s="14"/>
      <c r="D38" t="s">
        <v>215</v>
      </c>
      <c r="G38" s="65">
        <v>0</v>
      </c>
      <c r="H38" t="s">
        <v>215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94" t="s">
        <v>222</v>
      </c>
      <c r="C39" s="14"/>
    </row>
    <row r="40" spans="1:16">
      <c r="A40" s="94" t="s">
        <v>285</v>
      </c>
      <c r="C40" s="14"/>
    </row>
    <row r="41" spans="1:16">
      <c r="A41" s="94" t="s">
        <v>286</v>
      </c>
      <c r="C41" s="14"/>
    </row>
    <row r="42" spans="1:16">
      <c r="A42" s="94" t="s">
        <v>287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4"/>
  <sheetViews>
    <sheetView rightToLeft="1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47" width="9.140625" style="14" hidden="1"/>
    <col min="48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08" t="s">
        <v>145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10"/>
    </row>
    <row r="6" spans="1:59" s="16" customFormat="1" ht="36">
      <c r="A6" s="40" t="s">
        <v>95</v>
      </c>
      <c r="B6" s="41" t="s">
        <v>146</v>
      </c>
      <c r="C6" s="41" t="s">
        <v>48</v>
      </c>
      <c r="D6" s="111" t="s">
        <v>49</v>
      </c>
      <c r="E6" s="111" t="s">
        <v>50</v>
      </c>
      <c r="F6" s="111" t="s">
        <v>70</v>
      </c>
      <c r="G6" s="111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111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0.44</v>
      </c>
      <c r="I9" s="15"/>
      <c r="J9" s="15"/>
      <c r="K9" s="15"/>
      <c r="L9" s="64">
        <v>8.8000000000000005E-3</v>
      </c>
      <c r="M9" s="63">
        <v>150000</v>
      </c>
      <c r="N9" s="7"/>
      <c r="O9" s="63">
        <v>150.974345931691</v>
      </c>
      <c r="P9" s="64">
        <v>1</v>
      </c>
      <c r="Q9" s="64">
        <v>1E-3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200</v>
      </c>
      <c r="H10" s="69">
        <v>0.44</v>
      </c>
      <c r="L10" s="68">
        <v>8.8000000000000005E-3</v>
      </c>
      <c r="M10" s="69">
        <v>150000</v>
      </c>
      <c r="O10" s="69">
        <v>150.974345931691</v>
      </c>
      <c r="P10" s="68">
        <v>1</v>
      </c>
      <c r="Q10" s="68">
        <v>1E-3</v>
      </c>
    </row>
    <row r="11" spans="1:59">
      <c r="A11" s="67" t="s">
        <v>651</v>
      </c>
      <c r="H11" s="69">
        <v>0.44</v>
      </c>
      <c r="L11" s="68">
        <v>8.8000000000000005E-3</v>
      </c>
      <c r="M11" s="69">
        <v>150000</v>
      </c>
      <c r="O11" s="69">
        <v>150.974345931691</v>
      </c>
      <c r="P11" s="68">
        <v>1</v>
      </c>
      <c r="Q11" s="68">
        <v>1E-3</v>
      </c>
    </row>
    <row r="12" spans="1:59">
      <c r="A12" t="s">
        <v>652</v>
      </c>
      <c r="B12" t="s">
        <v>653</v>
      </c>
      <c r="C12" t="s">
        <v>654</v>
      </c>
      <c r="D12" t="s">
        <v>655</v>
      </c>
      <c r="E12" t="s">
        <v>335</v>
      </c>
      <c r="F12" t="s">
        <v>656</v>
      </c>
      <c r="G12" t="s">
        <v>206</v>
      </c>
      <c r="H12" s="65">
        <v>0.44</v>
      </c>
      <c r="I12" t="s">
        <v>122</v>
      </c>
      <c r="J12" t="s">
        <v>101</v>
      </c>
      <c r="K12" s="66">
        <v>2.1000000000000001E-2</v>
      </c>
      <c r="L12" s="66">
        <v>8.8000000000000005E-3</v>
      </c>
      <c r="M12" s="65">
        <v>150000</v>
      </c>
      <c r="N12" s="65">
        <v>100.64956395446066</v>
      </c>
      <c r="O12" s="65">
        <v>150.974345931691</v>
      </c>
      <c r="P12" s="66">
        <v>1</v>
      </c>
      <c r="Q12" s="66">
        <v>1E-3</v>
      </c>
    </row>
    <row r="13" spans="1:59">
      <c r="A13" s="67" t="s">
        <v>657</v>
      </c>
      <c r="H13" s="69">
        <v>0</v>
      </c>
      <c r="L13" s="68">
        <v>0</v>
      </c>
      <c r="M13" s="69">
        <v>0</v>
      </c>
      <c r="O13" s="69">
        <v>0</v>
      </c>
      <c r="P13" s="68">
        <v>0</v>
      </c>
      <c r="Q13" s="68">
        <v>0</v>
      </c>
    </row>
    <row r="14" spans="1:59">
      <c r="A14" t="s">
        <v>215</v>
      </c>
      <c r="C14" t="s">
        <v>215</v>
      </c>
      <c r="E14" t="s">
        <v>215</v>
      </c>
      <c r="H14" s="65">
        <v>0</v>
      </c>
      <c r="I14" t="s">
        <v>215</v>
      </c>
      <c r="J14" t="s">
        <v>215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</row>
    <row r="15" spans="1:59">
      <c r="A15" s="67" t="s">
        <v>658</v>
      </c>
      <c r="H15" s="69">
        <v>0</v>
      </c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215</v>
      </c>
      <c r="C16" t="s">
        <v>215</v>
      </c>
      <c r="E16" t="s">
        <v>215</v>
      </c>
      <c r="H16" s="65">
        <v>0</v>
      </c>
      <c r="I16" t="s">
        <v>215</v>
      </c>
      <c r="J16" t="s">
        <v>215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659</v>
      </c>
      <c r="H17" s="69">
        <v>0</v>
      </c>
      <c r="L17" s="68">
        <v>0</v>
      </c>
      <c r="M17" s="69">
        <v>0</v>
      </c>
      <c r="O17" s="69">
        <v>0</v>
      </c>
      <c r="P17" s="68">
        <v>0</v>
      </c>
      <c r="Q17" s="68">
        <v>0</v>
      </c>
    </row>
    <row r="18" spans="1:17">
      <c r="A18" t="s">
        <v>215</v>
      </c>
      <c r="C18" t="s">
        <v>215</v>
      </c>
      <c r="E18" t="s">
        <v>215</v>
      </c>
      <c r="H18" s="65">
        <v>0</v>
      </c>
      <c r="I18" t="s">
        <v>215</v>
      </c>
      <c r="J18" t="s">
        <v>215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</row>
    <row r="19" spans="1:17">
      <c r="A19" s="67" t="s">
        <v>660</v>
      </c>
      <c r="H19" s="69">
        <v>0</v>
      </c>
      <c r="L19" s="68">
        <v>0</v>
      </c>
      <c r="M19" s="69">
        <v>0</v>
      </c>
      <c r="O19" s="69">
        <v>0</v>
      </c>
      <c r="P19" s="68">
        <v>0</v>
      </c>
      <c r="Q19" s="68">
        <v>0</v>
      </c>
    </row>
    <row r="20" spans="1:17">
      <c r="A20" t="s">
        <v>215</v>
      </c>
      <c r="C20" t="s">
        <v>215</v>
      </c>
      <c r="E20" t="s">
        <v>215</v>
      </c>
      <c r="H20" s="65">
        <v>0</v>
      </c>
      <c r="I20" t="s">
        <v>215</v>
      </c>
      <c r="J20" t="s">
        <v>215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</row>
    <row r="21" spans="1:17">
      <c r="A21" s="67" t="s">
        <v>661</v>
      </c>
      <c r="H21" s="69">
        <v>0</v>
      </c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s="67" t="s">
        <v>662</v>
      </c>
      <c r="H22" s="69">
        <v>0</v>
      </c>
      <c r="L22" s="68">
        <v>0</v>
      </c>
      <c r="M22" s="69">
        <v>0</v>
      </c>
      <c r="O22" s="69">
        <v>0</v>
      </c>
      <c r="P22" s="68">
        <v>0</v>
      </c>
      <c r="Q22" s="68">
        <v>0</v>
      </c>
    </row>
    <row r="23" spans="1:17">
      <c r="A23" t="s">
        <v>215</v>
      </c>
      <c r="C23" t="s">
        <v>215</v>
      </c>
      <c r="E23" t="s">
        <v>215</v>
      </c>
      <c r="H23" s="65">
        <v>0</v>
      </c>
      <c r="I23" t="s">
        <v>215</v>
      </c>
      <c r="J23" t="s">
        <v>215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</row>
    <row r="24" spans="1:17">
      <c r="A24" s="67" t="s">
        <v>663</v>
      </c>
      <c r="H24" s="69">
        <v>0</v>
      </c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t="s">
        <v>215</v>
      </c>
      <c r="C25" t="s">
        <v>215</v>
      </c>
      <c r="E25" t="s">
        <v>215</v>
      </c>
      <c r="H25" s="65">
        <v>0</v>
      </c>
      <c r="I25" t="s">
        <v>215</v>
      </c>
      <c r="J25" t="s">
        <v>215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</row>
    <row r="26" spans="1:17">
      <c r="A26" s="67" t="s">
        <v>664</v>
      </c>
      <c r="H26" s="69">
        <v>0</v>
      </c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215</v>
      </c>
      <c r="C27" t="s">
        <v>215</v>
      </c>
      <c r="E27" t="s">
        <v>215</v>
      </c>
      <c r="H27" s="65">
        <v>0</v>
      </c>
      <c r="I27" t="s">
        <v>215</v>
      </c>
      <c r="J27" t="s">
        <v>215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665</v>
      </c>
      <c r="H28" s="69">
        <v>0</v>
      </c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215</v>
      </c>
      <c r="C29" t="s">
        <v>215</v>
      </c>
      <c r="E29" t="s">
        <v>215</v>
      </c>
      <c r="H29" s="65">
        <v>0</v>
      </c>
      <c r="I29" t="s">
        <v>215</v>
      </c>
      <c r="J29" t="s">
        <v>215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220</v>
      </c>
      <c r="H30" s="69">
        <v>0</v>
      </c>
      <c r="L30" s="68">
        <v>0</v>
      </c>
      <c r="M30" s="69">
        <v>0</v>
      </c>
      <c r="O30" s="69">
        <v>0</v>
      </c>
      <c r="P30" s="68">
        <v>0</v>
      </c>
      <c r="Q30" s="68">
        <v>0</v>
      </c>
    </row>
    <row r="31" spans="1:17">
      <c r="A31" s="67" t="s">
        <v>666</v>
      </c>
      <c r="H31" s="69">
        <v>0</v>
      </c>
      <c r="L31" s="68">
        <v>0</v>
      </c>
      <c r="M31" s="69">
        <v>0</v>
      </c>
      <c r="O31" s="69">
        <v>0</v>
      </c>
      <c r="P31" s="68">
        <v>0</v>
      </c>
      <c r="Q31" s="68">
        <v>0</v>
      </c>
    </row>
    <row r="32" spans="1:17">
      <c r="A32" t="s">
        <v>215</v>
      </c>
      <c r="C32" t="s">
        <v>215</v>
      </c>
      <c r="E32" t="s">
        <v>215</v>
      </c>
      <c r="H32" s="65">
        <v>0</v>
      </c>
      <c r="I32" t="s">
        <v>215</v>
      </c>
      <c r="J32" t="s">
        <v>215</v>
      </c>
      <c r="K32" s="66">
        <v>0</v>
      </c>
      <c r="L32" s="66">
        <v>0</v>
      </c>
      <c r="M32" s="65">
        <v>0</v>
      </c>
      <c r="N32" s="65">
        <v>0</v>
      </c>
      <c r="O32" s="65">
        <v>0</v>
      </c>
      <c r="P32" s="66">
        <v>0</v>
      </c>
      <c r="Q32" s="66">
        <v>0</v>
      </c>
    </row>
    <row r="33" spans="1:17">
      <c r="A33" s="67" t="s">
        <v>658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215</v>
      </c>
      <c r="C34" t="s">
        <v>215</v>
      </c>
      <c r="E34" t="s">
        <v>215</v>
      </c>
      <c r="H34" s="65">
        <v>0</v>
      </c>
      <c r="I34" t="s">
        <v>215</v>
      </c>
      <c r="J34" t="s">
        <v>215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659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215</v>
      </c>
      <c r="C36" t="s">
        <v>215</v>
      </c>
      <c r="E36" t="s">
        <v>215</v>
      </c>
      <c r="H36" s="65">
        <v>0</v>
      </c>
      <c r="I36" t="s">
        <v>215</v>
      </c>
      <c r="J36" t="s">
        <v>215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665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215</v>
      </c>
      <c r="C38" t="s">
        <v>215</v>
      </c>
      <c r="E38" t="s">
        <v>215</v>
      </c>
      <c r="H38" s="65">
        <v>0</v>
      </c>
      <c r="I38" t="s">
        <v>215</v>
      </c>
      <c r="J38" t="s">
        <v>215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94" t="s">
        <v>222</v>
      </c>
    </row>
    <row r="40" spans="1:17">
      <c r="A40" s="94" t="s">
        <v>285</v>
      </c>
    </row>
    <row r="41" spans="1:17">
      <c r="A41" s="94" t="s">
        <v>286</v>
      </c>
    </row>
    <row r="42" spans="1:17">
      <c r="A42" s="94" t="s">
        <v>287</v>
      </c>
    </row>
    <row r="43" spans="1:17" hidden="1"/>
    <row r="44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O2" sqref="O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113" t="s">
        <v>152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63" s="16" customFormat="1" ht="63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200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611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215</v>
      </c>
      <c r="B12" t="s">
        <v>215</v>
      </c>
      <c r="D12" t="s">
        <v>215</v>
      </c>
      <c r="F12" s="65">
        <v>0</v>
      </c>
      <c r="G12" t="s">
        <v>215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612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215</v>
      </c>
      <c r="B14" t="s">
        <v>215</v>
      </c>
      <c r="D14" t="s">
        <v>215</v>
      </c>
      <c r="F14" s="65">
        <v>0</v>
      </c>
      <c r="G14" t="s">
        <v>215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667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215</v>
      </c>
      <c r="B16" t="s">
        <v>215</v>
      </c>
      <c r="D16" t="s">
        <v>215</v>
      </c>
      <c r="F16" s="65">
        <v>0</v>
      </c>
      <c r="G16" t="s">
        <v>215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668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215</v>
      </c>
      <c r="B18" t="s">
        <v>215</v>
      </c>
      <c r="D18" t="s">
        <v>215</v>
      </c>
      <c r="F18" s="65">
        <v>0</v>
      </c>
      <c r="G18" t="s">
        <v>215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531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215</v>
      </c>
      <c r="B20" t="s">
        <v>215</v>
      </c>
      <c r="D20" t="s">
        <v>215</v>
      </c>
      <c r="F20" s="65">
        <v>0</v>
      </c>
      <c r="G20" t="s">
        <v>215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220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215</v>
      </c>
      <c r="B22" t="s">
        <v>215</v>
      </c>
      <c r="D22" t="s">
        <v>215</v>
      </c>
      <c r="F22" s="65">
        <v>0</v>
      </c>
      <c r="G22" t="s">
        <v>215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94" t="s">
        <v>222</v>
      </c>
    </row>
    <row r="24" spans="1:14">
      <c r="A24" s="94" t="s">
        <v>285</v>
      </c>
    </row>
    <row r="25" spans="1:14">
      <c r="A25" s="94" t="s">
        <v>286</v>
      </c>
    </row>
    <row r="26" spans="1:14">
      <c r="A26" s="94" t="s">
        <v>287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13" t="s">
        <v>155</v>
      </c>
      <c r="B5" s="114"/>
      <c r="C5" s="114"/>
      <c r="D5" s="114"/>
      <c r="E5" s="114"/>
      <c r="F5" s="114"/>
      <c r="G5" s="114"/>
      <c r="H5" s="114"/>
      <c r="I5" s="115"/>
    </row>
    <row r="6" spans="1:54" s="16" customFormat="1" ht="63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200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669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215</v>
      </c>
      <c r="D12" s="66">
        <v>0</v>
      </c>
      <c r="E12" t="s">
        <v>215</v>
      </c>
      <c r="F12" s="65">
        <v>0</v>
      </c>
      <c r="G12" s="66">
        <v>0</v>
      </c>
      <c r="H12" s="66">
        <v>0</v>
      </c>
    </row>
    <row r="13" spans="1:54">
      <c r="A13" s="67" t="s">
        <v>670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215</v>
      </c>
      <c r="D14" s="66">
        <v>0</v>
      </c>
      <c r="E14" t="s">
        <v>215</v>
      </c>
      <c r="F14" s="65">
        <v>0</v>
      </c>
      <c r="G14" s="66">
        <v>0</v>
      </c>
      <c r="H14" s="66">
        <v>0</v>
      </c>
    </row>
    <row r="15" spans="1:54">
      <c r="A15" s="67" t="s">
        <v>220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669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215</v>
      </c>
      <c r="D17" s="66">
        <v>0</v>
      </c>
      <c r="E17" t="s">
        <v>215</v>
      </c>
      <c r="F17" s="65">
        <v>0</v>
      </c>
      <c r="G17" s="66">
        <v>0</v>
      </c>
      <c r="H17" s="66">
        <v>0</v>
      </c>
    </row>
    <row r="18" spans="1:8">
      <c r="A18" s="67" t="s">
        <v>670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215</v>
      </c>
      <c r="D19" s="66">
        <v>0</v>
      </c>
      <c r="E19" t="s">
        <v>215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13" t="s">
        <v>161</v>
      </c>
      <c r="B5" s="114"/>
      <c r="C5" s="114"/>
      <c r="D5" s="114"/>
      <c r="E5" s="114"/>
      <c r="F5" s="114"/>
      <c r="G5" s="114"/>
      <c r="H5" s="114"/>
      <c r="I5" s="114"/>
      <c r="J5" s="115"/>
    </row>
    <row r="6" spans="1:59" s="16" customFormat="1" ht="66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200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215</v>
      </c>
      <c r="C11" t="s">
        <v>215</v>
      </c>
      <c r="D11" s="16"/>
      <c r="E11" s="66">
        <v>0</v>
      </c>
      <c r="F11" t="s">
        <v>215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220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215</v>
      </c>
      <c r="C13" t="s">
        <v>215</v>
      </c>
      <c r="D13" s="16"/>
      <c r="E13" s="66">
        <v>0</v>
      </c>
      <c r="F13" t="s">
        <v>215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13" t="s">
        <v>166</v>
      </c>
      <c r="B5" s="114"/>
      <c r="C5" s="114"/>
      <c r="D5" s="114"/>
      <c r="E5" s="114"/>
      <c r="F5" s="114"/>
      <c r="G5" s="114"/>
      <c r="H5" s="114"/>
      <c r="I5" s="114"/>
      <c r="J5" s="115"/>
    </row>
    <row r="6" spans="1:59" s="16" customFormat="1" ht="63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200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215</v>
      </c>
      <c r="B11" t="s">
        <v>215</v>
      </c>
      <c r="C11" t="s">
        <v>215</v>
      </c>
      <c r="D11" s="16"/>
      <c r="E11" s="66">
        <v>0</v>
      </c>
      <c r="F11" t="s">
        <v>215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220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215</v>
      </c>
      <c r="B13" t="s">
        <v>215</v>
      </c>
      <c r="C13" t="s">
        <v>215</v>
      </c>
      <c r="D13" s="16"/>
      <c r="E13" s="66">
        <v>0</v>
      </c>
      <c r="F13" t="s">
        <v>215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113" t="s">
        <v>168</v>
      </c>
      <c r="B5" s="114"/>
      <c r="C5" s="114"/>
    </row>
    <row r="6" spans="1:16" s="16" customFormat="1" ht="47.25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v>0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200</v>
      </c>
      <c r="B10" s="69">
        <v>0</v>
      </c>
    </row>
    <row r="11" spans="1:16">
      <c r="A11" t="s">
        <v>215</v>
      </c>
      <c r="B11" s="65">
        <v>0</v>
      </c>
    </row>
    <row r="12" spans="1:16">
      <c r="A12" s="67" t="s">
        <v>220</v>
      </c>
      <c r="B12" s="69">
        <v>0</v>
      </c>
    </row>
    <row r="13" spans="1:16">
      <c r="A13" t="s">
        <v>215</v>
      </c>
      <c r="B13" s="65">
        <v>0</v>
      </c>
    </row>
    <row r="14" spans="1:16" hidden="1"/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P1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108" t="s">
        <v>172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200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289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215</v>
      </c>
      <c r="B12" t="s">
        <v>215</v>
      </c>
      <c r="C12" t="s">
        <v>215</v>
      </c>
      <c r="D12" t="s">
        <v>215</v>
      </c>
      <c r="G12" s="65">
        <v>0</v>
      </c>
      <c r="H12" t="s">
        <v>215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247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215</v>
      </c>
      <c r="B14" t="s">
        <v>215</v>
      </c>
      <c r="C14" t="s">
        <v>215</v>
      </c>
      <c r="D14" t="s">
        <v>215</v>
      </c>
      <c r="G14" s="65">
        <v>0</v>
      </c>
      <c r="H14" t="s">
        <v>215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290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215</v>
      </c>
      <c r="B16" t="s">
        <v>215</v>
      </c>
      <c r="C16" t="s">
        <v>215</v>
      </c>
      <c r="D16" t="s">
        <v>215</v>
      </c>
      <c r="G16" s="65">
        <v>0</v>
      </c>
      <c r="H16" t="s">
        <v>215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531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215</v>
      </c>
      <c r="B18" t="s">
        <v>215</v>
      </c>
      <c r="C18" t="s">
        <v>215</v>
      </c>
      <c r="D18" t="s">
        <v>215</v>
      </c>
      <c r="G18" s="65">
        <v>0</v>
      </c>
      <c r="H18" t="s">
        <v>215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220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291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215</v>
      </c>
      <c r="B21" t="s">
        <v>215</v>
      </c>
      <c r="C21" t="s">
        <v>215</v>
      </c>
      <c r="D21" t="s">
        <v>215</v>
      </c>
      <c r="G21" s="65">
        <v>0</v>
      </c>
      <c r="H21" t="s">
        <v>215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292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215</v>
      </c>
      <c r="B23" t="s">
        <v>215</v>
      </c>
      <c r="C23" t="s">
        <v>215</v>
      </c>
      <c r="D23" t="s">
        <v>215</v>
      </c>
      <c r="G23" s="65">
        <v>0</v>
      </c>
      <c r="H23" t="s">
        <v>215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94" t="s">
        <v>222</v>
      </c>
      <c r="C24" s="14"/>
    </row>
    <row r="25" spans="1:15">
      <c r="A25" s="94" t="s">
        <v>285</v>
      </c>
      <c r="C25" s="14"/>
    </row>
    <row r="26" spans="1:15">
      <c r="A26" s="94" t="s">
        <v>287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108" t="s">
        <v>176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200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611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215</v>
      </c>
      <c r="B12" t="s">
        <v>215</v>
      </c>
      <c r="C12" t="s">
        <v>215</v>
      </c>
      <c r="D12" t="s">
        <v>215</v>
      </c>
      <c r="G12" s="65">
        <v>0</v>
      </c>
      <c r="H12" t="s">
        <v>215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612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215</v>
      </c>
      <c r="B14" t="s">
        <v>215</v>
      </c>
      <c r="C14" t="s">
        <v>215</v>
      </c>
      <c r="D14" t="s">
        <v>215</v>
      </c>
      <c r="G14" s="65">
        <v>0</v>
      </c>
      <c r="H14" t="s">
        <v>215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290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215</v>
      </c>
      <c r="B16" t="s">
        <v>215</v>
      </c>
      <c r="C16" t="s">
        <v>215</v>
      </c>
      <c r="D16" t="s">
        <v>215</v>
      </c>
      <c r="G16" s="65">
        <v>0</v>
      </c>
      <c r="H16" t="s">
        <v>215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531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215</v>
      </c>
      <c r="B18" t="s">
        <v>215</v>
      </c>
      <c r="C18" t="s">
        <v>215</v>
      </c>
      <c r="D18" t="s">
        <v>215</v>
      </c>
      <c r="G18" s="65">
        <v>0</v>
      </c>
      <c r="H18" t="s">
        <v>215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220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291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215</v>
      </c>
      <c r="B21" t="s">
        <v>215</v>
      </c>
      <c r="C21" t="s">
        <v>215</v>
      </c>
      <c r="D21" t="s">
        <v>215</v>
      </c>
      <c r="G21" s="65">
        <v>0</v>
      </c>
      <c r="H21" t="s">
        <v>215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292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215</v>
      </c>
      <c r="B23" t="s">
        <v>215</v>
      </c>
      <c r="C23" t="s">
        <v>215</v>
      </c>
      <c r="D23" t="s">
        <v>215</v>
      </c>
      <c r="G23" s="65">
        <v>0</v>
      </c>
      <c r="H23" t="s">
        <v>215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94" t="s">
        <v>222</v>
      </c>
      <c r="C24" s="14"/>
    </row>
    <row r="25" spans="1:15">
      <c r="A25" s="94" t="s">
        <v>285</v>
      </c>
      <c r="C25" s="14"/>
    </row>
    <row r="26" spans="1:15">
      <c r="A26" s="94" t="s">
        <v>287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R12" sqref="R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ht="21.75" customHeight="1">
      <c r="A5" s="96" t="s">
        <v>67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1:52" ht="27.75" customHeight="1">
      <c r="A6" s="99" t="s">
        <v>68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102" t="s">
        <v>191</v>
      </c>
      <c r="N7" s="41" t="s">
        <v>55</v>
      </c>
      <c r="O7" s="41" t="s">
        <v>188</v>
      </c>
      <c r="P7" s="41" t="s">
        <v>56</v>
      </c>
      <c r="Q7" s="103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4.6900000000000004</v>
      </c>
      <c r="H10" s="7"/>
      <c r="I10" s="7"/>
      <c r="J10" s="64">
        <v>3.0000000000000001E-3</v>
      </c>
      <c r="K10" s="63">
        <v>104475961</v>
      </c>
      <c r="L10" s="7"/>
      <c r="M10" s="63">
        <v>0</v>
      </c>
      <c r="N10" s="63">
        <v>117762.23878850001</v>
      </c>
      <c r="O10" s="7"/>
      <c r="P10" s="64">
        <v>1</v>
      </c>
      <c r="Q10" s="64">
        <v>0.76629999999999998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200</v>
      </c>
      <c r="B11" s="14"/>
      <c r="C11" s="14"/>
      <c r="G11" s="69">
        <v>4.6900000000000004</v>
      </c>
      <c r="J11" s="68">
        <v>3.0000000000000001E-3</v>
      </c>
      <c r="K11" s="69">
        <v>104475961</v>
      </c>
      <c r="M11" s="69">
        <v>0</v>
      </c>
      <c r="N11" s="69">
        <v>117762.23878850001</v>
      </c>
      <c r="P11" s="68">
        <v>1</v>
      </c>
      <c r="Q11" s="68">
        <v>0.76629999999999998</v>
      </c>
    </row>
    <row r="12" spans="1:52">
      <c r="A12" s="67" t="s">
        <v>223</v>
      </c>
      <c r="B12" s="14"/>
      <c r="C12" s="14"/>
      <c r="G12" s="69">
        <v>4.07</v>
      </c>
      <c r="J12" s="68">
        <v>2E-3</v>
      </c>
      <c r="K12" s="69">
        <v>44483093</v>
      </c>
      <c r="M12" s="69">
        <v>0</v>
      </c>
      <c r="N12" s="69">
        <v>49469.382532099997</v>
      </c>
      <c r="P12" s="68">
        <v>0.42009999999999997</v>
      </c>
      <c r="Q12" s="68">
        <v>0.32190000000000002</v>
      </c>
    </row>
    <row r="13" spans="1:52">
      <c r="A13" s="67" t="s">
        <v>224</v>
      </c>
      <c r="B13" s="14"/>
      <c r="C13" s="14"/>
      <c r="G13" s="69">
        <v>4.07</v>
      </c>
      <c r="J13" s="68">
        <v>2E-3</v>
      </c>
      <c r="K13" s="69">
        <v>44483093</v>
      </c>
      <c r="M13" s="69">
        <v>0</v>
      </c>
      <c r="N13" s="69">
        <v>49469.382532099997</v>
      </c>
      <c r="P13" s="68">
        <v>0.42009999999999997</v>
      </c>
      <c r="Q13" s="68">
        <v>0.32190000000000002</v>
      </c>
    </row>
    <row r="14" spans="1:52">
      <c r="A14" t="s">
        <v>225</v>
      </c>
      <c r="B14" t="s">
        <v>226</v>
      </c>
      <c r="C14" t="s">
        <v>99</v>
      </c>
      <c r="D14" t="s">
        <v>227</v>
      </c>
      <c r="F14" t="s">
        <v>228</v>
      </c>
      <c r="G14" s="65">
        <v>0.83</v>
      </c>
      <c r="H14" t="s">
        <v>101</v>
      </c>
      <c r="I14" s="66">
        <v>0.04</v>
      </c>
      <c r="J14" s="66">
        <v>7.7000000000000002E-3</v>
      </c>
      <c r="K14" s="65">
        <v>4539461</v>
      </c>
      <c r="L14" s="65">
        <v>134.9</v>
      </c>
      <c r="M14" s="65">
        <v>0</v>
      </c>
      <c r="N14" s="65">
        <v>6123.7328889999999</v>
      </c>
      <c r="O14" s="66">
        <v>2.9999999999999997E-4</v>
      </c>
      <c r="P14" s="66">
        <v>5.1999999999999998E-2</v>
      </c>
      <c r="Q14" s="66">
        <v>3.9800000000000002E-2</v>
      </c>
    </row>
    <row r="15" spans="1:52">
      <c r="A15" t="s">
        <v>229</v>
      </c>
      <c r="B15" t="s">
        <v>230</v>
      </c>
      <c r="C15" t="s">
        <v>99</v>
      </c>
      <c r="D15" t="s">
        <v>227</v>
      </c>
      <c r="F15" t="s">
        <v>231</v>
      </c>
      <c r="G15" s="65">
        <v>12.79</v>
      </c>
      <c r="H15" t="s">
        <v>101</v>
      </c>
      <c r="I15" s="66">
        <v>0.04</v>
      </c>
      <c r="J15" s="66">
        <v>-1.9E-3</v>
      </c>
      <c r="K15" s="65">
        <v>695849</v>
      </c>
      <c r="L15" s="65">
        <v>200</v>
      </c>
      <c r="M15" s="65">
        <v>0</v>
      </c>
      <c r="N15" s="65">
        <v>1391.6980000000001</v>
      </c>
      <c r="O15" s="66">
        <v>0</v>
      </c>
      <c r="P15" s="66">
        <v>1.18E-2</v>
      </c>
      <c r="Q15" s="66">
        <v>9.1000000000000004E-3</v>
      </c>
    </row>
    <row r="16" spans="1:52">
      <c r="A16" t="s">
        <v>232</v>
      </c>
      <c r="B16" t="s">
        <v>233</v>
      </c>
      <c r="C16" t="s">
        <v>99</v>
      </c>
      <c r="D16" t="s">
        <v>227</v>
      </c>
      <c r="F16" t="s">
        <v>234</v>
      </c>
      <c r="G16" s="65">
        <v>1.97</v>
      </c>
      <c r="H16" t="s">
        <v>101</v>
      </c>
      <c r="I16" s="66">
        <v>2.75E-2</v>
      </c>
      <c r="J16" s="66">
        <v>-2.0000000000000001E-4</v>
      </c>
      <c r="K16" s="65">
        <v>7056000</v>
      </c>
      <c r="L16" s="65">
        <v>109.4</v>
      </c>
      <c r="M16" s="65">
        <v>0</v>
      </c>
      <c r="N16" s="65">
        <v>7719.2640000000001</v>
      </c>
      <c r="O16" s="66">
        <v>4.0000000000000002E-4</v>
      </c>
      <c r="P16" s="66">
        <v>6.5500000000000003E-2</v>
      </c>
      <c r="Q16" s="66">
        <v>5.0200000000000002E-2</v>
      </c>
    </row>
    <row r="17" spans="1:17">
      <c r="A17" t="s">
        <v>235</v>
      </c>
      <c r="B17" t="s">
        <v>236</v>
      </c>
      <c r="C17" t="s">
        <v>99</v>
      </c>
      <c r="D17" t="s">
        <v>227</v>
      </c>
      <c r="F17" t="s">
        <v>237</v>
      </c>
      <c r="G17" s="65">
        <v>8.5</v>
      </c>
      <c r="H17" t="s">
        <v>101</v>
      </c>
      <c r="I17" s="66">
        <v>5.0000000000000001E-3</v>
      </c>
      <c r="J17" s="66">
        <v>-4.5999999999999999E-3</v>
      </c>
      <c r="K17" s="65">
        <v>6020000</v>
      </c>
      <c r="L17" s="65">
        <v>108.8</v>
      </c>
      <c r="M17" s="65">
        <v>0</v>
      </c>
      <c r="N17" s="65">
        <v>6549.76</v>
      </c>
      <c r="O17" s="66">
        <v>4.0000000000000002E-4</v>
      </c>
      <c r="P17" s="66">
        <v>5.5599999999999997E-2</v>
      </c>
      <c r="Q17" s="66">
        <v>4.2599999999999999E-2</v>
      </c>
    </row>
    <row r="18" spans="1:17">
      <c r="A18" t="s">
        <v>238</v>
      </c>
      <c r="B18" t="s">
        <v>239</v>
      </c>
      <c r="C18" t="s">
        <v>99</v>
      </c>
      <c r="D18" t="s">
        <v>227</v>
      </c>
      <c r="F18" t="s">
        <v>240</v>
      </c>
      <c r="G18" s="65">
        <v>4.9800000000000004</v>
      </c>
      <c r="H18" t="s">
        <v>101</v>
      </c>
      <c r="I18" s="66">
        <v>7.4999999999999997E-3</v>
      </c>
      <c r="J18" s="66">
        <v>-4.1000000000000003E-3</v>
      </c>
      <c r="K18" s="65">
        <v>7905000</v>
      </c>
      <c r="L18" s="65">
        <v>107.2</v>
      </c>
      <c r="M18" s="65">
        <v>0</v>
      </c>
      <c r="N18" s="65">
        <v>8474.16</v>
      </c>
      <c r="O18" s="66">
        <v>4.0000000000000002E-4</v>
      </c>
      <c r="P18" s="66">
        <v>7.1999999999999995E-2</v>
      </c>
      <c r="Q18" s="66">
        <v>5.5100000000000003E-2</v>
      </c>
    </row>
    <row r="19" spans="1:17">
      <c r="A19" t="s">
        <v>241</v>
      </c>
      <c r="B19" t="s">
        <v>242</v>
      </c>
      <c r="C19" t="s">
        <v>99</v>
      </c>
      <c r="D19" t="s">
        <v>227</v>
      </c>
      <c r="F19" t="s">
        <v>243</v>
      </c>
      <c r="G19" s="65">
        <v>6.52</v>
      </c>
      <c r="H19" t="s">
        <v>101</v>
      </c>
      <c r="I19" s="66">
        <v>7.4999999999999997E-3</v>
      </c>
      <c r="J19" s="66">
        <v>-6.1000000000000004E-3</v>
      </c>
      <c r="K19" s="65">
        <v>9055483</v>
      </c>
      <c r="L19" s="65">
        <v>109.57</v>
      </c>
      <c r="M19" s="65">
        <v>0</v>
      </c>
      <c r="N19" s="65">
        <v>9922.0927231000005</v>
      </c>
      <c r="O19" s="66">
        <v>5.0000000000000001E-4</v>
      </c>
      <c r="P19" s="66">
        <v>8.43E-2</v>
      </c>
      <c r="Q19" s="66">
        <v>6.4600000000000005E-2</v>
      </c>
    </row>
    <row r="20" spans="1:17">
      <c r="A20" t="s">
        <v>244</v>
      </c>
      <c r="B20" t="s">
        <v>245</v>
      </c>
      <c r="C20" t="s">
        <v>99</v>
      </c>
      <c r="D20" t="s">
        <v>227</v>
      </c>
      <c r="F20" t="s">
        <v>246</v>
      </c>
      <c r="G20" s="65">
        <v>0.08</v>
      </c>
      <c r="H20" t="s">
        <v>101</v>
      </c>
      <c r="I20" s="66">
        <v>1E-3</v>
      </c>
      <c r="J20" s="66">
        <v>1.9300000000000001E-2</v>
      </c>
      <c r="K20" s="65">
        <v>9211300</v>
      </c>
      <c r="L20" s="65">
        <v>100.84</v>
      </c>
      <c r="M20" s="65">
        <v>0</v>
      </c>
      <c r="N20" s="65">
        <v>9288.6749199999995</v>
      </c>
      <c r="O20" s="66">
        <v>1.4E-3</v>
      </c>
      <c r="P20" s="66">
        <v>7.8899999999999998E-2</v>
      </c>
      <c r="Q20" s="66">
        <v>6.0400000000000002E-2</v>
      </c>
    </row>
    <row r="21" spans="1:17">
      <c r="A21" s="67" t="s">
        <v>247</v>
      </c>
      <c r="B21" s="14"/>
      <c r="C21" s="14"/>
      <c r="G21" s="69">
        <v>5.14</v>
      </c>
      <c r="J21" s="68">
        <v>3.7000000000000002E-3</v>
      </c>
      <c r="K21" s="69">
        <v>59992868</v>
      </c>
      <c r="M21" s="69">
        <v>0</v>
      </c>
      <c r="N21" s="69">
        <v>68292.856256400002</v>
      </c>
      <c r="P21" s="68">
        <v>0.57989999999999997</v>
      </c>
      <c r="Q21" s="68">
        <v>0.44440000000000002</v>
      </c>
    </row>
    <row r="22" spans="1:17">
      <c r="A22" s="67" t="s">
        <v>248</v>
      </c>
      <c r="B22" s="14"/>
      <c r="C22" s="14"/>
      <c r="G22" s="69">
        <v>0.77</v>
      </c>
      <c r="J22" s="68">
        <v>1E-4</v>
      </c>
      <c r="K22" s="69">
        <v>500000</v>
      </c>
      <c r="M22" s="69">
        <v>0</v>
      </c>
      <c r="N22" s="69">
        <v>499.95</v>
      </c>
      <c r="P22" s="68">
        <v>4.1999999999999997E-3</v>
      </c>
      <c r="Q22" s="68">
        <v>3.3E-3</v>
      </c>
    </row>
    <row r="23" spans="1:17">
      <c r="A23" t="s">
        <v>249</v>
      </c>
      <c r="B23" t="s">
        <v>250</v>
      </c>
      <c r="C23" t="s">
        <v>99</v>
      </c>
      <c r="D23" t="s">
        <v>227</v>
      </c>
      <c r="F23" t="s">
        <v>251</v>
      </c>
      <c r="G23" s="65">
        <v>0.77</v>
      </c>
      <c r="H23" t="s">
        <v>101</v>
      </c>
      <c r="I23" s="66">
        <v>0</v>
      </c>
      <c r="J23" s="66">
        <v>1E-4</v>
      </c>
      <c r="K23" s="65">
        <v>500000</v>
      </c>
      <c r="L23" s="65">
        <v>99.99</v>
      </c>
      <c r="M23" s="65">
        <v>0</v>
      </c>
      <c r="N23" s="65">
        <v>499.95</v>
      </c>
      <c r="O23" s="66">
        <v>1E-4</v>
      </c>
      <c r="P23" s="66">
        <v>4.1999999999999997E-3</v>
      </c>
      <c r="Q23" s="66">
        <v>3.3E-3</v>
      </c>
    </row>
    <row r="24" spans="1:17">
      <c r="A24" s="67" t="s">
        <v>252</v>
      </c>
      <c r="B24" s="14"/>
      <c r="C24" s="14"/>
      <c r="G24" s="69">
        <v>5.17</v>
      </c>
      <c r="J24" s="68">
        <v>3.8E-3</v>
      </c>
      <c r="K24" s="69">
        <v>59492868</v>
      </c>
      <c r="M24" s="69">
        <v>0</v>
      </c>
      <c r="N24" s="69">
        <v>67792.906256400005</v>
      </c>
      <c r="P24" s="68">
        <v>0.57569999999999999</v>
      </c>
      <c r="Q24" s="68">
        <v>0.44119999999999998</v>
      </c>
    </row>
    <row r="25" spans="1:17">
      <c r="A25" t="s">
        <v>253</v>
      </c>
      <c r="B25" t="s">
        <v>254</v>
      </c>
      <c r="C25" t="s">
        <v>99</v>
      </c>
      <c r="D25" t="s">
        <v>227</v>
      </c>
      <c r="F25" t="s">
        <v>237</v>
      </c>
      <c r="G25" s="65">
        <v>6.13</v>
      </c>
      <c r="H25" t="s">
        <v>101</v>
      </c>
      <c r="I25" s="66">
        <v>0.02</v>
      </c>
      <c r="J25" s="66">
        <v>4.4000000000000003E-3</v>
      </c>
      <c r="K25" s="65">
        <v>6315548</v>
      </c>
      <c r="L25" s="65">
        <v>110.98</v>
      </c>
      <c r="M25" s="65">
        <v>0</v>
      </c>
      <c r="N25" s="65">
        <v>7008.9951703999996</v>
      </c>
      <c r="O25" s="66">
        <v>2.9999999999999997E-4</v>
      </c>
      <c r="P25" s="66">
        <v>5.9499999999999997E-2</v>
      </c>
      <c r="Q25" s="66">
        <v>4.5600000000000002E-2</v>
      </c>
    </row>
    <row r="26" spans="1:17">
      <c r="A26" t="s">
        <v>255</v>
      </c>
      <c r="B26" t="s">
        <v>256</v>
      </c>
      <c r="C26" t="s">
        <v>99</v>
      </c>
      <c r="D26" t="s">
        <v>227</v>
      </c>
      <c r="F26" t="s">
        <v>257</v>
      </c>
      <c r="G26" s="65">
        <v>9.07</v>
      </c>
      <c r="H26" t="s">
        <v>101</v>
      </c>
      <c r="I26" s="66">
        <v>0.01</v>
      </c>
      <c r="J26" s="66">
        <v>7.1999999999999998E-3</v>
      </c>
      <c r="K26" s="65">
        <v>3245001</v>
      </c>
      <c r="L26" s="65">
        <v>103.15</v>
      </c>
      <c r="M26" s="65">
        <v>0</v>
      </c>
      <c r="N26" s="65">
        <v>3347.2185315000002</v>
      </c>
      <c r="O26" s="66">
        <v>2.9999999999999997E-4</v>
      </c>
      <c r="P26" s="66">
        <v>2.8400000000000002E-2</v>
      </c>
      <c r="Q26" s="66">
        <v>2.18E-2</v>
      </c>
    </row>
    <row r="27" spans="1:17">
      <c r="A27" t="s">
        <v>258</v>
      </c>
      <c r="B27" t="s">
        <v>259</v>
      </c>
      <c r="C27" t="s">
        <v>99</v>
      </c>
      <c r="D27" t="s">
        <v>227</v>
      </c>
      <c r="F27" t="s">
        <v>260</v>
      </c>
      <c r="G27" s="65">
        <v>18.649999999999999</v>
      </c>
      <c r="H27" t="s">
        <v>101</v>
      </c>
      <c r="I27" s="66">
        <v>3.7499999999999999E-2</v>
      </c>
      <c r="J27" s="66">
        <v>1.7100000000000001E-2</v>
      </c>
      <c r="K27" s="65">
        <v>300000</v>
      </c>
      <c r="L27" s="65">
        <v>145.04</v>
      </c>
      <c r="M27" s="65">
        <v>0</v>
      </c>
      <c r="N27" s="65">
        <v>435.12</v>
      </c>
      <c r="O27" s="66">
        <v>0</v>
      </c>
      <c r="P27" s="66">
        <v>3.7000000000000002E-3</v>
      </c>
      <c r="Q27" s="66">
        <v>2.8E-3</v>
      </c>
    </row>
    <row r="28" spans="1:17">
      <c r="A28" t="s">
        <v>261</v>
      </c>
      <c r="B28" t="s">
        <v>262</v>
      </c>
      <c r="C28" t="s">
        <v>99</v>
      </c>
      <c r="D28" t="s">
        <v>227</v>
      </c>
      <c r="F28" t="s">
        <v>263</v>
      </c>
      <c r="G28" s="65">
        <v>1.83</v>
      </c>
      <c r="H28" t="s">
        <v>101</v>
      </c>
      <c r="I28" s="66">
        <v>7.4999999999999997E-3</v>
      </c>
      <c r="J28" s="66">
        <v>6.9999999999999999E-4</v>
      </c>
      <c r="K28" s="65">
        <v>4925000</v>
      </c>
      <c r="L28" s="65">
        <v>101.37</v>
      </c>
      <c r="M28" s="65">
        <v>0</v>
      </c>
      <c r="N28" s="65">
        <v>4992.4724999999999</v>
      </c>
      <c r="O28" s="66">
        <v>2.9999999999999997E-4</v>
      </c>
      <c r="P28" s="66">
        <v>4.24E-2</v>
      </c>
      <c r="Q28" s="66">
        <v>3.2500000000000001E-2</v>
      </c>
    </row>
    <row r="29" spans="1:17">
      <c r="A29" t="s">
        <v>264</v>
      </c>
      <c r="B29" t="s">
        <v>265</v>
      </c>
      <c r="C29" t="s">
        <v>99</v>
      </c>
      <c r="D29" t="s">
        <v>227</v>
      </c>
      <c r="F29" t="s">
        <v>266</v>
      </c>
      <c r="G29" s="65">
        <v>7.45</v>
      </c>
      <c r="H29" t="s">
        <v>101</v>
      </c>
      <c r="I29" s="66">
        <v>2.2499999999999999E-2</v>
      </c>
      <c r="J29" s="66">
        <v>5.7000000000000002E-3</v>
      </c>
      <c r="K29" s="65">
        <v>7842000</v>
      </c>
      <c r="L29" s="65">
        <v>113.1</v>
      </c>
      <c r="M29" s="65">
        <v>0</v>
      </c>
      <c r="N29" s="65">
        <v>8869.3019999999997</v>
      </c>
      <c r="O29" s="66">
        <v>5.0000000000000001E-4</v>
      </c>
      <c r="P29" s="66">
        <v>7.5300000000000006E-2</v>
      </c>
      <c r="Q29" s="66">
        <v>5.7700000000000001E-2</v>
      </c>
    </row>
    <row r="30" spans="1:17">
      <c r="A30" t="s">
        <v>267</v>
      </c>
      <c r="B30" t="s">
        <v>268</v>
      </c>
      <c r="C30" t="s">
        <v>99</v>
      </c>
      <c r="D30" t="s">
        <v>227</v>
      </c>
      <c r="F30" t="s">
        <v>263</v>
      </c>
      <c r="G30" s="65">
        <v>1.29</v>
      </c>
      <c r="H30" t="s">
        <v>101</v>
      </c>
      <c r="I30" s="66">
        <v>5.5E-2</v>
      </c>
      <c r="J30" s="66">
        <v>4.0000000000000002E-4</v>
      </c>
      <c r="K30" s="65">
        <v>4953000</v>
      </c>
      <c r="L30" s="65">
        <v>110.94</v>
      </c>
      <c r="M30" s="65">
        <v>0</v>
      </c>
      <c r="N30" s="65">
        <v>5494.8581999999997</v>
      </c>
      <c r="O30" s="66">
        <v>2.9999999999999997E-4</v>
      </c>
      <c r="P30" s="66">
        <v>4.6699999999999998E-2</v>
      </c>
      <c r="Q30" s="66">
        <v>3.5799999999999998E-2</v>
      </c>
    </row>
    <row r="31" spans="1:17">
      <c r="A31" t="s">
        <v>269</v>
      </c>
      <c r="B31" t="s">
        <v>270</v>
      </c>
      <c r="C31" t="s">
        <v>99</v>
      </c>
      <c r="D31" t="s">
        <v>227</v>
      </c>
      <c r="F31" t="s">
        <v>271</v>
      </c>
      <c r="G31" s="65">
        <v>2.39</v>
      </c>
      <c r="H31" t="s">
        <v>101</v>
      </c>
      <c r="I31" s="66">
        <v>4.2500000000000003E-2</v>
      </c>
      <c r="J31" s="66">
        <v>1.2999999999999999E-3</v>
      </c>
      <c r="K31" s="65">
        <v>8519601</v>
      </c>
      <c r="L31" s="65">
        <v>112.39</v>
      </c>
      <c r="M31" s="65">
        <v>0</v>
      </c>
      <c r="N31" s="65">
        <v>9575.1795638999993</v>
      </c>
      <c r="O31" s="66">
        <v>5.0000000000000001E-4</v>
      </c>
      <c r="P31" s="66">
        <v>8.1299999999999997E-2</v>
      </c>
      <c r="Q31" s="66">
        <v>6.2300000000000001E-2</v>
      </c>
    </row>
    <row r="32" spans="1:17">
      <c r="A32" t="s">
        <v>272</v>
      </c>
      <c r="B32" t="s">
        <v>273</v>
      </c>
      <c r="C32" t="s">
        <v>99</v>
      </c>
      <c r="D32" t="s">
        <v>227</v>
      </c>
      <c r="F32" t="s">
        <v>274</v>
      </c>
      <c r="G32" s="65">
        <v>4.76</v>
      </c>
      <c r="H32" t="s">
        <v>101</v>
      </c>
      <c r="I32" s="66">
        <v>1.7500000000000002E-2</v>
      </c>
      <c r="J32" s="66">
        <v>3.0000000000000001E-3</v>
      </c>
      <c r="K32" s="65">
        <v>9758268</v>
      </c>
      <c r="L32" s="65">
        <v>107.17</v>
      </c>
      <c r="M32" s="65">
        <v>0</v>
      </c>
      <c r="N32" s="65">
        <v>10457.9358156</v>
      </c>
      <c r="O32" s="66">
        <v>5.0000000000000001E-4</v>
      </c>
      <c r="P32" s="66">
        <v>8.8800000000000004E-2</v>
      </c>
      <c r="Q32" s="66">
        <v>6.8099999999999994E-2</v>
      </c>
    </row>
    <row r="33" spans="1:17">
      <c r="A33" t="s">
        <v>275</v>
      </c>
      <c r="B33" t="s">
        <v>276</v>
      </c>
      <c r="C33" t="s">
        <v>99</v>
      </c>
      <c r="D33" t="s">
        <v>227</v>
      </c>
      <c r="F33" t="s">
        <v>237</v>
      </c>
      <c r="G33" s="65">
        <v>4.53</v>
      </c>
      <c r="H33" t="s">
        <v>101</v>
      </c>
      <c r="I33" s="66">
        <v>5.0000000000000001E-3</v>
      </c>
      <c r="J33" s="66">
        <v>2.8999999999999998E-3</v>
      </c>
      <c r="K33" s="65">
        <v>5454000</v>
      </c>
      <c r="L33" s="65">
        <v>101.18</v>
      </c>
      <c r="M33" s="65">
        <v>0</v>
      </c>
      <c r="N33" s="65">
        <v>5518.3572000000004</v>
      </c>
      <c r="O33" s="66">
        <v>5.0000000000000001E-4</v>
      </c>
      <c r="P33" s="66">
        <v>4.6899999999999997E-2</v>
      </c>
      <c r="Q33" s="66">
        <v>3.5900000000000001E-2</v>
      </c>
    </row>
    <row r="34" spans="1:17">
      <c r="A34" t="s">
        <v>277</v>
      </c>
      <c r="B34" t="s">
        <v>278</v>
      </c>
      <c r="C34" t="s">
        <v>99</v>
      </c>
      <c r="D34" t="s">
        <v>227</v>
      </c>
      <c r="F34" t="s">
        <v>251</v>
      </c>
      <c r="G34" s="65">
        <v>5.16</v>
      </c>
      <c r="H34" t="s">
        <v>101</v>
      </c>
      <c r="I34" s="66">
        <v>6.25E-2</v>
      </c>
      <c r="J34" s="66">
        <v>3.8999999999999998E-3</v>
      </c>
      <c r="K34" s="65">
        <v>6634000</v>
      </c>
      <c r="L34" s="65">
        <v>140.86000000000001</v>
      </c>
      <c r="M34" s="65">
        <v>0</v>
      </c>
      <c r="N34" s="65">
        <v>9344.6524000000009</v>
      </c>
      <c r="O34" s="66">
        <v>4.0000000000000002E-4</v>
      </c>
      <c r="P34" s="66">
        <v>7.9399999999999998E-2</v>
      </c>
      <c r="Q34" s="66">
        <v>6.08E-2</v>
      </c>
    </row>
    <row r="35" spans="1:17">
      <c r="A35" t="s">
        <v>279</v>
      </c>
      <c r="B35" t="s">
        <v>280</v>
      </c>
      <c r="C35" t="s">
        <v>99</v>
      </c>
      <c r="D35" t="s">
        <v>227</v>
      </c>
      <c r="F35" t="s">
        <v>237</v>
      </c>
      <c r="G35" s="65">
        <v>14.86</v>
      </c>
      <c r="H35" t="s">
        <v>101</v>
      </c>
      <c r="I35" s="66">
        <v>5.5E-2</v>
      </c>
      <c r="J35" s="66">
        <v>1.44E-2</v>
      </c>
      <c r="K35" s="65">
        <v>1546450</v>
      </c>
      <c r="L35" s="65">
        <v>177.75</v>
      </c>
      <c r="M35" s="65">
        <v>0</v>
      </c>
      <c r="N35" s="65">
        <v>2748.814875</v>
      </c>
      <c r="O35" s="66">
        <v>1E-4</v>
      </c>
      <c r="P35" s="66">
        <v>2.3300000000000001E-2</v>
      </c>
      <c r="Q35" s="66">
        <v>1.7899999999999999E-2</v>
      </c>
    </row>
    <row r="36" spans="1:17">
      <c r="A36" s="67" t="s">
        <v>281</v>
      </c>
      <c r="B36" s="14"/>
      <c r="C36" s="14"/>
      <c r="G36" s="69">
        <v>0</v>
      </c>
      <c r="J36" s="68">
        <v>0</v>
      </c>
      <c r="K36" s="69">
        <v>0</v>
      </c>
      <c r="M36" s="69">
        <v>0</v>
      </c>
      <c r="N36" s="69">
        <v>0</v>
      </c>
      <c r="P36" s="68">
        <v>0</v>
      </c>
      <c r="Q36" s="68">
        <v>0</v>
      </c>
    </row>
    <row r="37" spans="1:17">
      <c r="A37" t="s">
        <v>215</v>
      </c>
      <c r="B37" t="s">
        <v>215</v>
      </c>
      <c r="C37" s="14"/>
      <c r="D37" t="s">
        <v>215</v>
      </c>
      <c r="G37" s="65">
        <v>0</v>
      </c>
      <c r="H37" t="s">
        <v>215</v>
      </c>
      <c r="I37" s="66">
        <v>0</v>
      </c>
      <c r="J37" s="66">
        <v>0</v>
      </c>
      <c r="K37" s="65">
        <v>0</v>
      </c>
      <c r="L37" s="65">
        <v>0</v>
      </c>
      <c r="N37" s="65">
        <v>0</v>
      </c>
      <c r="O37" s="66">
        <v>0</v>
      </c>
      <c r="P37" s="66">
        <v>0</v>
      </c>
      <c r="Q37" s="66">
        <v>0</v>
      </c>
    </row>
    <row r="38" spans="1:17">
      <c r="A38" s="67" t="s">
        <v>282</v>
      </c>
      <c r="B38" s="14"/>
      <c r="C38" s="14"/>
      <c r="G38" s="69">
        <v>0</v>
      </c>
      <c r="J38" s="68">
        <v>0</v>
      </c>
      <c r="K38" s="69">
        <v>0</v>
      </c>
      <c r="M38" s="69">
        <v>0</v>
      </c>
      <c r="N38" s="69">
        <v>0</v>
      </c>
      <c r="P38" s="68">
        <v>0</v>
      </c>
      <c r="Q38" s="68">
        <v>0</v>
      </c>
    </row>
    <row r="39" spans="1:17">
      <c r="A39" t="s">
        <v>215</v>
      </c>
      <c r="B39" t="s">
        <v>215</v>
      </c>
      <c r="C39" s="14"/>
      <c r="D39" t="s">
        <v>215</v>
      </c>
      <c r="G39" s="65">
        <v>0</v>
      </c>
      <c r="H39" t="s">
        <v>215</v>
      </c>
      <c r="I39" s="66">
        <v>0</v>
      </c>
      <c r="J39" s="66">
        <v>0</v>
      </c>
      <c r="K39" s="65">
        <v>0</v>
      </c>
      <c r="L39" s="65">
        <v>0</v>
      </c>
      <c r="N39" s="65">
        <v>0</v>
      </c>
      <c r="O39" s="66">
        <v>0</v>
      </c>
      <c r="P39" s="66">
        <v>0</v>
      </c>
      <c r="Q39" s="66">
        <v>0</v>
      </c>
    </row>
    <row r="40" spans="1:17">
      <c r="A40" s="67" t="s">
        <v>220</v>
      </c>
      <c r="B40" s="14"/>
      <c r="C40" s="14"/>
      <c r="G40" s="69">
        <v>0</v>
      </c>
      <c r="J40" s="68">
        <v>0</v>
      </c>
      <c r="K40" s="69">
        <v>0</v>
      </c>
      <c r="M40" s="69">
        <v>0</v>
      </c>
      <c r="N40" s="69">
        <v>0</v>
      </c>
      <c r="P40" s="68">
        <v>0</v>
      </c>
      <c r="Q40" s="68">
        <v>0</v>
      </c>
    </row>
    <row r="41" spans="1:17">
      <c r="A41" s="67" t="s">
        <v>283</v>
      </c>
      <c r="B41" s="14"/>
      <c r="C41" s="14"/>
      <c r="G41" s="69">
        <v>0</v>
      </c>
      <c r="J41" s="68">
        <v>0</v>
      </c>
      <c r="K41" s="69">
        <v>0</v>
      </c>
      <c r="M41" s="69">
        <v>0</v>
      </c>
      <c r="N41" s="69">
        <v>0</v>
      </c>
      <c r="P41" s="68">
        <v>0</v>
      </c>
      <c r="Q41" s="68">
        <v>0</v>
      </c>
    </row>
    <row r="42" spans="1:17">
      <c r="A42" t="s">
        <v>215</v>
      </c>
      <c r="B42" t="s">
        <v>215</v>
      </c>
      <c r="C42" s="14"/>
      <c r="D42" t="s">
        <v>215</v>
      </c>
      <c r="G42" s="65">
        <v>0</v>
      </c>
      <c r="H42" t="s">
        <v>215</v>
      </c>
      <c r="I42" s="66">
        <v>0</v>
      </c>
      <c r="J42" s="66">
        <v>0</v>
      </c>
      <c r="K42" s="65">
        <v>0</v>
      </c>
      <c r="L42" s="65">
        <v>0</v>
      </c>
      <c r="N42" s="65">
        <v>0</v>
      </c>
      <c r="O42" s="66">
        <v>0</v>
      </c>
      <c r="P42" s="66">
        <v>0</v>
      </c>
      <c r="Q42" s="66">
        <v>0</v>
      </c>
    </row>
    <row r="43" spans="1:17">
      <c r="A43" s="67" t="s">
        <v>284</v>
      </c>
      <c r="B43" s="14"/>
      <c r="C43" s="14"/>
      <c r="G43" s="69">
        <v>0</v>
      </c>
      <c r="J43" s="68">
        <v>0</v>
      </c>
      <c r="K43" s="69">
        <v>0</v>
      </c>
      <c r="M43" s="69">
        <v>0</v>
      </c>
      <c r="N43" s="69">
        <v>0</v>
      </c>
      <c r="P43" s="68">
        <v>0</v>
      </c>
      <c r="Q43" s="68">
        <v>0</v>
      </c>
    </row>
    <row r="44" spans="1:17">
      <c r="A44" t="s">
        <v>215</v>
      </c>
      <c r="B44" t="s">
        <v>215</v>
      </c>
      <c r="C44" s="14"/>
      <c r="D44" t="s">
        <v>215</v>
      </c>
      <c r="G44" s="65">
        <v>0</v>
      </c>
      <c r="H44" t="s">
        <v>215</v>
      </c>
      <c r="I44" s="66">
        <v>0</v>
      </c>
      <c r="J44" s="66">
        <v>0</v>
      </c>
      <c r="K44" s="65">
        <v>0</v>
      </c>
      <c r="L44" s="65">
        <v>0</v>
      </c>
      <c r="N44" s="65">
        <v>0</v>
      </c>
      <c r="O44" s="66">
        <v>0</v>
      </c>
      <c r="P44" s="66">
        <v>0</v>
      </c>
      <c r="Q44" s="66">
        <v>0</v>
      </c>
    </row>
    <row r="45" spans="1:17">
      <c r="A45" s="94" t="s">
        <v>285</v>
      </c>
      <c r="B45" s="14"/>
      <c r="C45" s="14"/>
    </row>
    <row r="46" spans="1:17">
      <c r="A46" s="94" t="s">
        <v>286</v>
      </c>
      <c r="B46" s="14"/>
      <c r="C46" s="14"/>
    </row>
    <row r="47" spans="1:17">
      <c r="A47" s="94" t="s">
        <v>287</v>
      </c>
      <c r="B47" s="14"/>
      <c r="C47" s="14"/>
    </row>
    <row r="48" spans="1:17">
      <c r="A48" s="94" t="s">
        <v>288</v>
      </c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108" t="s">
        <v>178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200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611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215</v>
      </c>
      <c r="B12" t="s">
        <v>215</v>
      </c>
      <c r="C12" t="s">
        <v>215</v>
      </c>
      <c r="D12" t="s">
        <v>215</v>
      </c>
      <c r="E12" s="13"/>
      <c r="F12" s="13"/>
      <c r="G12" s="65">
        <v>0</v>
      </c>
      <c r="H12" t="s">
        <v>215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612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215</v>
      </c>
      <c r="B14" t="s">
        <v>215</v>
      </c>
      <c r="C14" t="s">
        <v>215</v>
      </c>
      <c r="D14" t="s">
        <v>215</v>
      </c>
      <c r="E14" s="13"/>
      <c r="F14" s="13"/>
      <c r="G14" s="65">
        <v>0</v>
      </c>
      <c r="H14" t="s">
        <v>215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290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215</v>
      </c>
      <c r="B16" t="s">
        <v>215</v>
      </c>
      <c r="C16" t="s">
        <v>215</v>
      </c>
      <c r="D16" t="s">
        <v>215</v>
      </c>
      <c r="E16" s="13"/>
      <c r="F16" s="13"/>
      <c r="G16" s="65">
        <v>0</v>
      </c>
      <c r="H16" t="s">
        <v>215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531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215</v>
      </c>
      <c r="B18" t="s">
        <v>215</v>
      </c>
      <c r="C18" t="s">
        <v>215</v>
      </c>
      <c r="D18" t="s">
        <v>215</v>
      </c>
      <c r="E18" s="13"/>
      <c r="F18" s="13"/>
      <c r="G18" s="65">
        <v>0</v>
      </c>
      <c r="H18" t="s">
        <v>215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220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291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215</v>
      </c>
      <c r="B21" t="s">
        <v>215</v>
      </c>
      <c r="C21" t="s">
        <v>215</v>
      </c>
      <c r="D21" t="s">
        <v>215</v>
      </c>
      <c r="G21" s="65">
        <v>0</v>
      </c>
      <c r="H21" t="s">
        <v>215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292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215</v>
      </c>
      <c r="B23" t="s">
        <v>215</v>
      </c>
      <c r="C23" t="s">
        <v>215</v>
      </c>
      <c r="D23" t="s">
        <v>215</v>
      </c>
      <c r="G23" s="65">
        <v>0</v>
      </c>
      <c r="H23" t="s">
        <v>215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94" t="s">
        <v>222</v>
      </c>
      <c r="C24" s="14"/>
    </row>
    <row r="25" spans="1:22">
      <c r="A25" s="94" t="s">
        <v>285</v>
      </c>
      <c r="C25" s="14"/>
    </row>
    <row r="26" spans="1:22">
      <c r="A26" s="94" t="s">
        <v>286</v>
      </c>
      <c r="C26" s="14"/>
    </row>
    <row r="27" spans="1:22">
      <c r="A27" s="94" t="s">
        <v>287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95" t="s">
        <v>67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5"/>
      <c r="BO5" s="16"/>
    </row>
    <row r="6" spans="1:67" ht="26.25" customHeight="1">
      <c r="A6" s="95" t="s">
        <v>81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  <c r="BJ6" s="16"/>
      <c r="BO6" s="16"/>
    </row>
    <row r="7" spans="1:67" s="16" customFormat="1" ht="20.25">
      <c r="A7" s="106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102" t="s">
        <v>191</v>
      </c>
      <c r="Q7" s="43" t="s">
        <v>55</v>
      </c>
      <c r="R7" s="43" t="s">
        <v>72</v>
      </c>
      <c r="S7" s="43" t="s">
        <v>56</v>
      </c>
      <c r="T7" s="107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200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289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215</v>
      </c>
      <c r="B13" t="s">
        <v>215</v>
      </c>
      <c r="C13" s="14"/>
      <c r="D13" s="14"/>
      <c r="E13" s="14"/>
      <c r="F13" t="s">
        <v>215</v>
      </c>
      <c r="G13" t="s">
        <v>215</v>
      </c>
      <c r="J13" s="65">
        <v>0</v>
      </c>
      <c r="K13" t="s">
        <v>215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247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215</v>
      </c>
      <c r="B15" t="s">
        <v>215</v>
      </c>
      <c r="C15" s="14"/>
      <c r="D15" s="14"/>
      <c r="E15" s="14"/>
      <c r="F15" t="s">
        <v>215</v>
      </c>
      <c r="G15" t="s">
        <v>215</v>
      </c>
      <c r="J15" s="65">
        <v>0</v>
      </c>
      <c r="K15" t="s">
        <v>215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290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215</v>
      </c>
      <c r="B17" t="s">
        <v>215</v>
      </c>
      <c r="C17" s="14"/>
      <c r="D17" s="14"/>
      <c r="E17" s="14"/>
      <c r="F17" t="s">
        <v>215</v>
      </c>
      <c r="G17" t="s">
        <v>215</v>
      </c>
      <c r="J17" s="65">
        <v>0</v>
      </c>
      <c r="K17" t="s">
        <v>215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220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291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215</v>
      </c>
      <c r="B20" t="s">
        <v>215</v>
      </c>
      <c r="C20" s="14"/>
      <c r="D20" s="14"/>
      <c r="E20" s="14"/>
      <c r="F20" t="s">
        <v>215</v>
      </c>
      <c r="G20" t="s">
        <v>215</v>
      </c>
      <c r="J20" s="65">
        <v>0</v>
      </c>
      <c r="K20" t="s">
        <v>215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292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215</v>
      </c>
      <c r="B22" t="s">
        <v>215</v>
      </c>
      <c r="C22" s="14"/>
      <c r="D22" s="14"/>
      <c r="E22" s="14"/>
      <c r="F22" t="s">
        <v>215</v>
      </c>
      <c r="G22" t="s">
        <v>215</v>
      </c>
      <c r="J22" s="65">
        <v>0</v>
      </c>
      <c r="K22" t="s">
        <v>215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94" t="s">
        <v>222</v>
      </c>
      <c r="B23" s="14"/>
      <c r="C23" s="14"/>
      <c r="D23" s="14"/>
      <c r="E23" s="14"/>
      <c r="F23" s="14"/>
    </row>
    <row r="24" spans="1:20">
      <c r="A24" s="94" t="s">
        <v>285</v>
      </c>
      <c r="B24" s="14"/>
      <c r="C24" s="14"/>
      <c r="D24" s="14"/>
      <c r="E24" s="14"/>
      <c r="F24" s="14"/>
    </row>
    <row r="25" spans="1:20">
      <c r="A25" s="94" t="s">
        <v>286</v>
      </c>
      <c r="B25" s="14"/>
      <c r="C25" s="14"/>
      <c r="D25" s="14"/>
      <c r="E25" s="14"/>
      <c r="F25" s="14"/>
    </row>
    <row r="26" spans="1:20">
      <c r="A26" s="94" t="s">
        <v>287</v>
      </c>
      <c r="B26" s="14"/>
      <c r="C26" s="14"/>
      <c r="D26" s="14"/>
      <c r="E26" s="14"/>
      <c r="F26" s="14"/>
    </row>
    <row r="27" spans="1:20">
      <c r="A27" s="94" t="s">
        <v>288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2"/>
  <sheetViews>
    <sheetView rightToLeft="1" workbookViewId="0">
      <selection activeCell="U68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</row>
    <row r="3" spans="1:65">
      <c r="A3" s="2" t="s">
        <v>2</v>
      </c>
      <c r="B3" t="s">
        <v>197</v>
      </c>
    </row>
    <row r="4" spans="1:65">
      <c r="A4" s="2" t="s">
        <v>3</v>
      </c>
    </row>
    <row r="5" spans="1:65" ht="26.25" customHeight="1">
      <c r="A5" s="108" t="s">
        <v>67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10"/>
    </row>
    <row r="6" spans="1:65" ht="26.25" customHeight="1">
      <c r="A6" s="108" t="s">
        <v>88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10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102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4.18</v>
      </c>
      <c r="K10" s="7"/>
      <c r="L10" s="7"/>
      <c r="M10" s="64">
        <v>1.38E-2</v>
      </c>
      <c r="N10" s="63">
        <v>11717515.65</v>
      </c>
      <c r="O10" s="28"/>
      <c r="P10" s="63">
        <v>48.792819999999999</v>
      </c>
      <c r="Q10" s="63">
        <v>12406.515479161373</v>
      </c>
      <c r="R10" s="7"/>
      <c r="S10" s="64">
        <v>1</v>
      </c>
      <c r="T10" s="64">
        <v>8.0699999999999994E-2</v>
      </c>
      <c r="U10" s="30"/>
      <c r="BH10" s="14"/>
      <c r="BI10" s="16"/>
      <c r="BJ10" s="14"/>
      <c r="BM10" s="14"/>
    </row>
    <row r="11" spans="1:65">
      <c r="A11" s="67" t="s">
        <v>200</v>
      </c>
      <c r="B11" s="14"/>
      <c r="C11" s="14"/>
      <c r="D11" s="14"/>
      <c r="E11" s="14"/>
      <c r="J11" s="69">
        <v>3.99</v>
      </c>
      <c r="M11" s="68">
        <v>1.34E-2</v>
      </c>
      <c r="N11" s="69">
        <v>11567515.65</v>
      </c>
      <c r="P11" s="69">
        <v>48.792819999999999</v>
      </c>
      <c r="Q11" s="69">
        <v>11869.646874061373</v>
      </c>
      <c r="S11" s="68">
        <v>0.95669999999999999</v>
      </c>
      <c r="T11" s="68">
        <v>7.7200000000000005E-2</v>
      </c>
    </row>
    <row r="12" spans="1:65">
      <c r="A12" s="67" t="s">
        <v>289</v>
      </c>
      <c r="B12" s="14"/>
      <c r="C12" s="14"/>
      <c r="D12" s="14"/>
      <c r="E12" s="14"/>
      <c r="J12" s="69">
        <v>4.2</v>
      </c>
      <c r="M12" s="68">
        <v>8.6E-3</v>
      </c>
      <c r="N12" s="69">
        <v>5423004.04</v>
      </c>
      <c r="P12" s="69">
        <v>18.869350000000001</v>
      </c>
      <c r="Q12" s="69">
        <v>5563.2227846559017</v>
      </c>
      <c r="S12" s="68">
        <v>0.44840000000000002</v>
      </c>
      <c r="T12" s="68">
        <v>3.6200000000000003E-2</v>
      </c>
    </row>
    <row r="13" spans="1:65">
      <c r="A13" t="s">
        <v>293</v>
      </c>
      <c r="B13" t="s">
        <v>294</v>
      </c>
      <c r="C13" t="s">
        <v>99</v>
      </c>
      <c r="D13" t="s">
        <v>122</v>
      </c>
      <c r="E13" t="s">
        <v>295</v>
      </c>
      <c r="F13" t="s">
        <v>296</v>
      </c>
      <c r="G13" t="s">
        <v>205</v>
      </c>
      <c r="H13" t="s">
        <v>206</v>
      </c>
      <c r="I13" t="s">
        <v>243</v>
      </c>
      <c r="J13" s="65">
        <v>2.0699999999999998</v>
      </c>
      <c r="K13" t="s">
        <v>101</v>
      </c>
      <c r="L13" s="66">
        <v>6.1999999999999998E-3</v>
      </c>
      <c r="M13" s="66">
        <v>3.0999999999999999E-3</v>
      </c>
      <c r="N13" s="65">
        <v>100000</v>
      </c>
      <c r="O13" s="65">
        <v>101.21</v>
      </c>
      <c r="P13" s="65">
        <v>0</v>
      </c>
      <c r="Q13" s="65">
        <v>101.21</v>
      </c>
      <c r="R13" s="66">
        <v>0</v>
      </c>
      <c r="S13" s="66">
        <v>8.2000000000000007E-3</v>
      </c>
      <c r="T13" s="66">
        <v>6.9999999999999999E-4</v>
      </c>
    </row>
    <row r="14" spans="1:65">
      <c r="A14" t="s">
        <v>297</v>
      </c>
      <c r="B14" t="s">
        <v>298</v>
      </c>
      <c r="C14" t="s">
        <v>99</v>
      </c>
      <c r="D14" t="s">
        <v>122</v>
      </c>
      <c r="E14" t="s">
        <v>299</v>
      </c>
      <c r="F14" t="s">
        <v>300</v>
      </c>
      <c r="G14" t="s">
        <v>205</v>
      </c>
      <c r="H14" t="s">
        <v>206</v>
      </c>
      <c r="I14" t="s">
        <v>301</v>
      </c>
      <c r="J14" s="65">
        <v>2.71</v>
      </c>
      <c r="K14" t="s">
        <v>101</v>
      </c>
      <c r="L14" s="66">
        <v>5.0000000000000001E-3</v>
      </c>
      <c r="M14" s="66">
        <v>3.0999999999999999E-3</v>
      </c>
      <c r="N14" s="65">
        <v>398000</v>
      </c>
      <c r="O14" s="65">
        <v>100.74</v>
      </c>
      <c r="P14" s="65">
        <v>0</v>
      </c>
      <c r="Q14" s="65">
        <v>400.9452</v>
      </c>
      <c r="R14" s="66">
        <v>1.1999999999999999E-3</v>
      </c>
      <c r="S14" s="66">
        <v>3.2300000000000002E-2</v>
      </c>
      <c r="T14" s="66">
        <v>2.5999999999999999E-3</v>
      </c>
    </row>
    <row r="15" spans="1:65">
      <c r="A15" t="s">
        <v>302</v>
      </c>
      <c r="B15" t="s">
        <v>303</v>
      </c>
      <c r="C15" t="s">
        <v>99</v>
      </c>
      <c r="D15" t="s">
        <v>122</v>
      </c>
      <c r="E15" t="s">
        <v>304</v>
      </c>
      <c r="F15" t="s">
        <v>300</v>
      </c>
      <c r="G15" t="s">
        <v>305</v>
      </c>
      <c r="H15" t="s">
        <v>149</v>
      </c>
      <c r="I15" t="s">
        <v>306</v>
      </c>
      <c r="J15" s="65">
        <v>2.9</v>
      </c>
      <c r="K15" t="s">
        <v>101</v>
      </c>
      <c r="L15" s="66">
        <v>0.01</v>
      </c>
      <c r="M15" s="66">
        <v>3.5000000000000001E-3</v>
      </c>
      <c r="N15" s="65">
        <v>400000</v>
      </c>
      <c r="O15" s="65">
        <v>101.76</v>
      </c>
      <c r="P15" s="65">
        <v>0</v>
      </c>
      <c r="Q15" s="65">
        <v>407.04</v>
      </c>
      <c r="R15" s="66">
        <v>2.0000000000000001E-4</v>
      </c>
      <c r="S15" s="66">
        <v>3.2800000000000003E-2</v>
      </c>
      <c r="T15" s="66">
        <v>2.5999999999999999E-3</v>
      </c>
    </row>
    <row r="16" spans="1:65">
      <c r="A16" t="s">
        <v>307</v>
      </c>
      <c r="B16" t="s">
        <v>308</v>
      </c>
      <c r="C16" t="s">
        <v>99</v>
      </c>
      <c r="D16" t="s">
        <v>122</v>
      </c>
      <c r="E16" t="s">
        <v>309</v>
      </c>
      <c r="F16" t="s">
        <v>300</v>
      </c>
      <c r="G16" t="s">
        <v>205</v>
      </c>
      <c r="H16" t="s">
        <v>206</v>
      </c>
      <c r="I16" t="s">
        <v>310</v>
      </c>
      <c r="J16" s="65">
        <v>6.76</v>
      </c>
      <c r="K16" t="s">
        <v>101</v>
      </c>
      <c r="L16" s="66">
        <v>1.2200000000000001E-2</v>
      </c>
      <c r="M16" s="66">
        <v>2E-3</v>
      </c>
      <c r="N16" s="65">
        <v>200000</v>
      </c>
      <c r="O16" s="65">
        <v>108.16</v>
      </c>
      <c r="P16" s="65">
        <v>0</v>
      </c>
      <c r="Q16" s="65">
        <v>216.32</v>
      </c>
      <c r="R16" s="66">
        <v>1E-4</v>
      </c>
      <c r="S16" s="66">
        <v>1.7399999999999999E-2</v>
      </c>
      <c r="T16" s="66">
        <v>1.4E-3</v>
      </c>
    </row>
    <row r="17" spans="1:20">
      <c r="A17" t="s">
        <v>311</v>
      </c>
      <c r="B17" t="s">
        <v>312</v>
      </c>
      <c r="C17" t="s">
        <v>99</v>
      </c>
      <c r="D17" t="s">
        <v>122</v>
      </c>
      <c r="E17" t="s">
        <v>309</v>
      </c>
      <c r="F17" t="s">
        <v>300</v>
      </c>
      <c r="G17" t="s">
        <v>205</v>
      </c>
      <c r="H17" t="s">
        <v>206</v>
      </c>
      <c r="I17" t="s">
        <v>257</v>
      </c>
      <c r="J17" s="65">
        <v>3.07</v>
      </c>
      <c r="K17" t="s">
        <v>101</v>
      </c>
      <c r="L17" s="66">
        <v>1E-3</v>
      </c>
      <c r="M17" s="66">
        <v>4.3E-3</v>
      </c>
      <c r="N17" s="65">
        <v>129885</v>
      </c>
      <c r="O17" s="65">
        <v>98.49</v>
      </c>
      <c r="P17" s="65">
        <v>0</v>
      </c>
      <c r="Q17" s="65">
        <v>127.9237365</v>
      </c>
      <c r="R17" s="66">
        <v>1E-4</v>
      </c>
      <c r="S17" s="66">
        <v>1.03E-2</v>
      </c>
      <c r="T17" s="66">
        <v>8.0000000000000004E-4</v>
      </c>
    </row>
    <row r="18" spans="1:20">
      <c r="A18" t="s">
        <v>313</v>
      </c>
      <c r="B18" t="s">
        <v>314</v>
      </c>
      <c r="C18" t="s">
        <v>99</v>
      </c>
      <c r="D18" t="s">
        <v>122</v>
      </c>
      <c r="E18" t="s">
        <v>309</v>
      </c>
      <c r="F18" t="s">
        <v>300</v>
      </c>
      <c r="G18" t="s">
        <v>205</v>
      </c>
      <c r="H18" t="s">
        <v>206</v>
      </c>
      <c r="I18" t="s">
        <v>315</v>
      </c>
      <c r="J18" s="65">
        <v>0.95</v>
      </c>
      <c r="K18" t="s">
        <v>101</v>
      </c>
      <c r="L18" s="66">
        <v>4.1000000000000003E-3</v>
      </c>
      <c r="M18" s="66">
        <v>1.2999999999999999E-3</v>
      </c>
      <c r="N18" s="65">
        <v>1000.17</v>
      </c>
      <c r="O18" s="65">
        <v>99.99</v>
      </c>
      <c r="P18" s="65">
        <v>0</v>
      </c>
      <c r="Q18" s="65">
        <v>1.0000699829999999</v>
      </c>
      <c r="R18" s="66">
        <v>0</v>
      </c>
      <c r="S18" s="66">
        <v>1E-4</v>
      </c>
      <c r="T18" s="66">
        <v>0</v>
      </c>
    </row>
    <row r="19" spans="1:20">
      <c r="A19" t="s">
        <v>316</v>
      </c>
      <c r="B19" t="s">
        <v>317</v>
      </c>
      <c r="C19" t="s">
        <v>99</v>
      </c>
      <c r="D19" t="s">
        <v>122</v>
      </c>
      <c r="E19" t="s">
        <v>309</v>
      </c>
      <c r="F19" t="s">
        <v>300</v>
      </c>
      <c r="G19" t="s">
        <v>205</v>
      </c>
      <c r="H19" t="s">
        <v>206</v>
      </c>
      <c r="I19" t="s">
        <v>318</v>
      </c>
      <c r="J19" s="65">
        <v>1.98</v>
      </c>
      <c r="K19" t="s">
        <v>101</v>
      </c>
      <c r="L19" s="66">
        <v>9.9000000000000008E-3</v>
      </c>
      <c r="M19" s="66">
        <v>7.7000000000000002E-3</v>
      </c>
      <c r="N19" s="65">
        <v>220500</v>
      </c>
      <c r="O19" s="65">
        <v>101.35</v>
      </c>
      <c r="P19" s="65">
        <v>0</v>
      </c>
      <c r="Q19" s="65">
        <v>223.47675000000001</v>
      </c>
      <c r="R19" s="66">
        <v>1E-4</v>
      </c>
      <c r="S19" s="66">
        <v>1.7999999999999999E-2</v>
      </c>
      <c r="T19" s="66">
        <v>1.5E-3</v>
      </c>
    </row>
    <row r="20" spans="1:20">
      <c r="A20" t="s">
        <v>319</v>
      </c>
      <c r="B20" t="s">
        <v>320</v>
      </c>
      <c r="C20" t="s">
        <v>99</v>
      </c>
      <c r="D20" t="s">
        <v>122</v>
      </c>
      <c r="E20" t="s">
        <v>321</v>
      </c>
      <c r="F20" t="s">
        <v>300</v>
      </c>
      <c r="G20" t="s">
        <v>205</v>
      </c>
      <c r="H20" t="s">
        <v>206</v>
      </c>
      <c r="I20" t="s">
        <v>322</v>
      </c>
      <c r="J20" s="65">
        <v>1.47</v>
      </c>
      <c r="K20" t="s">
        <v>101</v>
      </c>
      <c r="L20" s="66">
        <v>7.0000000000000001E-3</v>
      </c>
      <c r="M20" s="66">
        <v>1.14E-2</v>
      </c>
      <c r="N20" s="65">
        <v>250000.34</v>
      </c>
      <c r="O20" s="65">
        <v>101.32</v>
      </c>
      <c r="P20" s="65">
        <v>0</v>
      </c>
      <c r="Q20" s="65">
        <v>253.30034448800001</v>
      </c>
      <c r="R20" s="66">
        <v>1E-4</v>
      </c>
      <c r="S20" s="66">
        <v>2.0400000000000001E-2</v>
      </c>
      <c r="T20" s="66">
        <v>1.6000000000000001E-3</v>
      </c>
    </row>
    <row r="21" spans="1:20">
      <c r="A21" t="s">
        <v>323</v>
      </c>
      <c r="B21" t="s">
        <v>324</v>
      </c>
      <c r="C21" t="s">
        <v>99</v>
      </c>
      <c r="D21" t="s">
        <v>122</v>
      </c>
      <c r="E21" t="s">
        <v>321</v>
      </c>
      <c r="F21" t="s">
        <v>300</v>
      </c>
      <c r="G21" t="s">
        <v>205</v>
      </c>
      <c r="H21" t="s">
        <v>206</v>
      </c>
      <c r="I21" t="s">
        <v>251</v>
      </c>
      <c r="J21" s="65">
        <v>1.8</v>
      </c>
      <c r="K21" t="s">
        <v>101</v>
      </c>
      <c r="L21" s="66">
        <v>0.05</v>
      </c>
      <c r="M21" s="66">
        <v>8.0999999999999996E-3</v>
      </c>
      <c r="N21" s="65">
        <v>233167</v>
      </c>
      <c r="O21" s="65">
        <v>111.95</v>
      </c>
      <c r="P21" s="65">
        <v>0</v>
      </c>
      <c r="Q21" s="65">
        <v>261.03045650000001</v>
      </c>
      <c r="R21" s="66">
        <v>1E-4</v>
      </c>
      <c r="S21" s="66">
        <v>2.1000000000000001E-2</v>
      </c>
      <c r="T21" s="66">
        <v>1.6999999999999999E-3</v>
      </c>
    </row>
    <row r="22" spans="1:20">
      <c r="A22" t="s">
        <v>325</v>
      </c>
      <c r="B22" t="s">
        <v>326</v>
      </c>
      <c r="C22" t="s">
        <v>99</v>
      </c>
      <c r="D22" t="s">
        <v>122</v>
      </c>
      <c r="E22" t="s">
        <v>321</v>
      </c>
      <c r="F22" t="s">
        <v>300</v>
      </c>
      <c r="G22" t="s">
        <v>205</v>
      </c>
      <c r="H22" t="s">
        <v>206</v>
      </c>
      <c r="I22" t="s">
        <v>237</v>
      </c>
      <c r="J22" s="65">
        <v>4.9800000000000004</v>
      </c>
      <c r="K22" t="s">
        <v>101</v>
      </c>
      <c r="L22" s="66">
        <v>1.7500000000000002E-2</v>
      </c>
      <c r="M22" s="66">
        <v>3.7000000000000002E-3</v>
      </c>
      <c r="N22" s="65">
        <v>160000</v>
      </c>
      <c r="O22" s="65">
        <v>108.47</v>
      </c>
      <c r="P22" s="65">
        <v>0</v>
      </c>
      <c r="Q22" s="65">
        <v>173.55199999999999</v>
      </c>
      <c r="R22" s="66">
        <v>0</v>
      </c>
      <c r="S22" s="66">
        <v>1.4E-2</v>
      </c>
      <c r="T22" s="66">
        <v>1.1000000000000001E-3</v>
      </c>
    </row>
    <row r="23" spans="1:20">
      <c r="A23" t="s">
        <v>327</v>
      </c>
      <c r="B23" t="s">
        <v>328</v>
      </c>
      <c r="C23" t="s">
        <v>99</v>
      </c>
      <c r="D23" t="s">
        <v>122</v>
      </c>
      <c r="E23" t="s">
        <v>329</v>
      </c>
      <c r="F23" t="s">
        <v>330</v>
      </c>
      <c r="G23" t="s">
        <v>331</v>
      </c>
      <c r="H23" t="s">
        <v>149</v>
      </c>
      <c r="I23" t="s">
        <v>332</v>
      </c>
      <c r="J23" s="65">
        <v>5.55</v>
      </c>
      <c r="K23" t="s">
        <v>101</v>
      </c>
      <c r="L23" s="66">
        <v>1.77E-2</v>
      </c>
      <c r="M23" s="66">
        <v>8.0999999999999996E-3</v>
      </c>
      <c r="N23" s="65">
        <v>120000</v>
      </c>
      <c r="O23" s="65">
        <v>105.9</v>
      </c>
      <c r="P23" s="65">
        <v>0</v>
      </c>
      <c r="Q23" s="65">
        <v>127.08</v>
      </c>
      <c r="R23" s="66">
        <v>0</v>
      </c>
      <c r="S23" s="66">
        <v>1.0200000000000001E-2</v>
      </c>
      <c r="T23" s="66">
        <v>8.0000000000000004E-4</v>
      </c>
    </row>
    <row r="24" spans="1:20">
      <c r="A24" t="s">
        <v>333</v>
      </c>
      <c r="B24" t="s">
        <v>334</v>
      </c>
      <c r="C24" t="s">
        <v>99</v>
      </c>
      <c r="D24" t="s">
        <v>122</v>
      </c>
      <c r="E24" t="s">
        <v>329</v>
      </c>
      <c r="F24" t="s">
        <v>330</v>
      </c>
      <c r="G24" t="s">
        <v>335</v>
      </c>
      <c r="H24" t="s">
        <v>206</v>
      </c>
      <c r="I24" t="s">
        <v>318</v>
      </c>
      <c r="J24" s="65">
        <v>2.48</v>
      </c>
      <c r="K24" t="s">
        <v>101</v>
      </c>
      <c r="L24" s="66">
        <v>6.4999999999999997E-3</v>
      </c>
      <c r="M24" s="66">
        <v>4.0000000000000001E-3</v>
      </c>
      <c r="N24" s="65">
        <v>219500</v>
      </c>
      <c r="O24" s="65">
        <v>100.6</v>
      </c>
      <c r="P24" s="65">
        <v>0.71338000000000001</v>
      </c>
      <c r="Q24" s="65">
        <v>221.53038000000001</v>
      </c>
      <c r="R24" s="66">
        <v>2.9999999999999997E-4</v>
      </c>
      <c r="S24" s="66">
        <v>1.7899999999999999E-2</v>
      </c>
      <c r="T24" s="66">
        <v>1.4E-3</v>
      </c>
    </row>
    <row r="25" spans="1:20">
      <c r="A25" t="s">
        <v>336</v>
      </c>
      <c r="B25" t="s">
        <v>337</v>
      </c>
      <c r="C25" t="s">
        <v>99</v>
      </c>
      <c r="D25" t="s">
        <v>122</v>
      </c>
      <c r="E25" t="s">
        <v>338</v>
      </c>
      <c r="F25" t="s">
        <v>330</v>
      </c>
      <c r="G25" t="s">
        <v>339</v>
      </c>
      <c r="H25" t="s">
        <v>206</v>
      </c>
      <c r="I25" t="s">
        <v>318</v>
      </c>
      <c r="J25" s="65">
        <v>6.61</v>
      </c>
      <c r="K25" t="s">
        <v>101</v>
      </c>
      <c r="L25" s="66">
        <v>6.8999999999999999E-3</v>
      </c>
      <c r="M25" s="66">
        <v>8.3999999999999995E-3</v>
      </c>
      <c r="N25" s="65">
        <v>347000</v>
      </c>
      <c r="O25" s="65">
        <v>99.02</v>
      </c>
      <c r="P25" s="65">
        <v>0</v>
      </c>
      <c r="Q25" s="65">
        <v>343.5994</v>
      </c>
      <c r="R25" s="66">
        <v>1.8E-3</v>
      </c>
      <c r="S25" s="66">
        <v>2.7699999999999999E-2</v>
      </c>
      <c r="T25" s="66">
        <v>2.2000000000000001E-3</v>
      </c>
    </row>
    <row r="26" spans="1:20">
      <c r="A26" t="s">
        <v>340</v>
      </c>
      <c r="B26" t="s">
        <v>341</v>
      </c>
      <c r="C26" t="s">
        <v>99</v>
      </c>
      <c r="D26" t="s">
        <v>122</v>
      </c>
      <c r="E26" t="s">
        <v>338</v>
      </c>
      <c r="F26" t="s">
        <v>330</v>
      </c>
      <c r="G26" t="s">
        <v>339</v>
      </c>
      <c r="H26" t="s">
        <v>206</v>
      </c>
      <c r="I26" t="s">
        <v>318</v>
      </c>
      <c r="J26" s="65">
        <v>6.48</v>
      </c>
      <c r="K26" t="s">
        <v>101</v>
      </c>
      <c r="L26" s="66">
        <v>6.8999999999999999E-3</v>
      </c>
      <c r="M26" s="66">
        <v>9.7000000000000003E-3</v>
      </c>
      <c r="N26" s="65">
        <v>348000</v>
      </c>
      <c r="O26" s="65">
        <v>98.22</v>
      </c>
      <c r="P26" s="65">
        <v>0</v>
      </c>
      <c r="Q26" s="65">
        <v>341.80560000000003</v>
      </c>
      <c r="R26" s="66">
        <v>1.6000000000000001E-3</v>
      </c>
      <c r="S26" s="66">
        <v>2.76E-2</v>
      </c>
      <c r="T26" s="66">
        <v>2.2000000000000001E-3</v>
      </c>
    </row>
    <row r="27" spans="1:20">
      <c r="A27" t="s">
        <v>342</v>
      </c>
      <c r="B27" t="s">
        <v>343</v>
      </c>
      <c r="C27" t="s">
        <v>99</v>
      </c>
      <c r="D27" t="s">
        <v>122</v>
      </c>
      <c r="E27" t="s">
        <v>304</v>
      </c>
      <c r="F27" t="s">
        <v>300</v>
      </c>
      <c r="G27" t="s">
        <v>339</v>
      </c>
      <c r="H27" t="s">
        <v>206</v>
      </c>
      <c r="I27" t="s">
        <v>344</v>
      </c>
      <c r="J27" s="65">
        <v>0.35</v>
      </c>
      <c r="K27" t="s">
        <v>101</v>
      </c>
      <c r="L27" s="66">
        <v>0.04</v>
      </c>
      <c r="M27" s="66">
        <v>1.4E-2</v>
      </c>
      <c r="N27" s="65">
        <v>20000</v>
      </c>
      <c r="O27" s="65">
        <v>109.95</v>
      </c>
      <c r="P27" s="65">
        <v>0</v>
      </c>
      <c r="Q27" s="65">
        <v>21.99</v>
      </c>
      <c r="R27" s="66">
        <v>0</v>
      </c>
      <c r="S27" s="66">
        <v>1.8E-3</v>
      </c>
      <c r="T27" s="66">
        <v>1E-4</v>
      </c>
    </row>
    <row r="28" spans="1:20">
      <c r="A28" t="s">
        <v>345</v>
      </c>
      <c r="B28" t="s">
        <v>346</v>
      </c>
      <c r="C28" t="s">
        <v>99</v>
      </c>
      <c r="D28" t="s">
        <v>122</v>
      </c>
      <c r="E28" t="s">
        <v>347</v>
      </c>
      <c r="F28" t="s">
        <v>330</v>
      </c>
      <c r="G28" t="s">
        <v>339</v>
      </c>
      <c r="H28" t="s">
        <v>206</v>
      </c>
      <c r="I28" t="s">
        <v>348</v>
      </c>
      <c r="J28" s="65">
        <v>7.72</v>
      </c>
      <c r="K28" t="s">
        <v>101</v>
      </c>
      <c r="L28" s="66">
        <v>8.3999999999999995E-3</v>
      </c>
      <c r="M28" s="66">
        <v>8.5000000000000006E-3</v>
      </c>
      <c r="N28" s="65">
        <v>200000</v>
      </c>
      <c r="O28" s="65">
        <v>99.5</v>
      </c>
      <c r="P28" s="65">
        <v>0</v>
      </c>
      <c r="Q28" s="65">
        <v>199</v>
      </c>
      <c r="R28" s="66">
        <v>4.0000000000000002E-4</v>
      </c>
      <c r="S28" s="66">
        <v>1.6E-2</v>
      </c>
      <c r="T28" s="66">
        <v>1.2999999999999999E-3</v>
      </c>
    </row>
    <row r="29" spans="1:20">
      <c r="A29" t="s">
        <v>349</v>
      </c>
      <c r="B29" t="s">
        <v>350</v>
      </c>
      <c r="C29" t="s">
        <v>99</v>
      </c>
      <c r="D29" t="s">
        <v>122</v>
      </c>
      <c r="E29" t="s">
        <v>351</v>
      </c>
      <c r="F29" t="s">
        <v>330</v>
      </c>
      <c r="G29" t="s">
        <v>339</v>
      </c>
      <c r="H29" t="s">
        <v>206</v>
      </c>
      <c r="I29" t="s">
        <v>352</v>
      </c>
      <c r="J29" s="65">
        <v>3.11</v>
      </c>
      <c r="K29" t="s">
        <v>101</v>
      </c>
      <c r="L29" s="66">
        <v>2.8500000000000001E-2</v>
      </c>
      <c r="M29" s="66">
        <v>4.5999999999999999E-3</v>
      </c>
      <c r="N29" s="65">
        <v>108000</v>
      </c>
      <c r="O29" s="65">
        <v>110.7</v>
      </c>
      <c r="P29" s="65">
        <v>0</v>
      </c>
      <c r="Q29" s="65">
        <v>119.556</v>
      </c>
      <c r="R29" s="66">
        <v>1E-4</v>
      </c>
      <c r="S29" s="66">
        <v>9.5999999999999992E-3</v>
      </c>
      <c r="T29" s="66">
        <v>8.0000000000000004E-4</v>
      </c>
    </row>
    <row r="30" spans="1:20" s="77" customFormat="1">
      <c r="A30" s="74" t="s">
        <v>353</v>
      </c>
      <c r="B30" s="74">
        <v>32302320</v>
      </c>
      <c r="C30" s="74" t="s">
        <v>99</v>
      </c>
      <c r="D30" s="74" t="s">
        <v>122</v>
      </c>
      <c r="E30" s="74" t="s">
        <v>354</v>
      </c>
      <c r="F30" s="74" t="s">
        <v>330</v>
      </c>
      <c r="G30" s="74" t="s">
        <v>339</v>
      </c>
      <c r="H30" s="74" t="s">
        <v>206</v>
      </c>
      <c r="I30" s="74" t="s">
        <v>355</v>
      </c>
      <c r="J30" s="75">
        <v>4.93</v>
      </c>
      <c r="K30" s="74" t="s">
        <v>101</v>
      </c>
      <c r="L30" s="76">
        <v>2.1499999999999998E-2</v>
      </c>
      <c r="M30" s="76">
        <v>1.1900000000000001E-2</v>
      </c>
      <c r="N30" s="75">
        <v>148387.1</v>
      </c>
      <c r="O30" s="75">
        <f>Q30/N30*100*1000</f>
        <v>107.50456522163988</v>
      </c>
      <c r="P30" s="75">
        <v>0</v>
      </c>
      <c r="Q30" s="75">
        <f>159.8129067-0.29</f>
        <v>159.52290670000002</v>
      </c>
      <c r="R30" s="76">
        <v>1E-4</v>
      </c>
      <c r="S30" s="76">
        <v>1.29E-2</v>
      </c>
      <c r="T30" s="76">
        <v>1E-3</v>
      </c>
    </row>
    <row r="31" spans="1:20">
      <c r="A31" t="s">
        <v>356</v>
      </c>
      <c r="B31" t="s">
        <v>357</v>
      </c>
      <c r="C31" t="s">
        <v>99</v>
      </c>
      <c r="D31" t="s">
        <v>122</v>
      </c>
      <c r="E31" t="s">
        <v>354</v>
      </c>
      <c r="F31" t="s">
        <v>330</v>
      </c>
      <c r="G31" t="s">
        <v>339</v>
      </c>
      <c r="H31" t="s">
        <v>206</v>
      </c>
      <c r="I31" t="s">
        <v>358</v>
      </c>
      <c r="J31" s="65">
        <v>7.54</v>
      </c>
      <c r="K31" t="s">
        <v>101</v>
      </c>
      <c r="L31" s="66">
        <v>1.43E-2</v>
      </c>
      <c r="M31" s="66">
        <v>1.43E-2</v>
      </c>
      <c r="N31" s="65">
        <v>293000</v>
      </c>
      <c r="O31" s="65">
        <v>100.2</v>
      </c>
      <c r="P31" s="65">
        <v>0</v>
      </c>
      <c r="Q31" s="65">
        <v>293.58600000000001</v>
      </c>
      <c r="R31" s="66">
        <v>6.9999999999999999E-4</v>
      </c>
      <c r="S31" s="66">
        <v>2.3699999999999999E-2</v>
      </c>
      <c r="T31" s="66">
        <v>1.9E-3</v>
      </c>
    </row>
    <row r="32" spans="1:20">
      <c r="A32" t="s">
        <v>359</v>
      </c>
      <c r="B32" t="s">
        <v>360</v>
      </c>
      <c r="C32" t="s">
        <v>99</v>
      </c>
      <c r="D32" t="s">
        <v>122</v>
      </c>
      <c r="E32" t="s">
        <v>361</v>
      </c>
      <c r="F32" t="s">
        <v>330</v>
      </c>
      <c r="G32" t="s">
        <v>339</v>
      </c>
      <c r="H32" t="s">
        <v>206</v>
      </c>
      <c r="I32" t="s">
        <v>362</v>
      </c>
      <c r="J32" s="65">
        <v>2.4900000000000002</v>
      </c>
      <c r="K32" t="s">
        <v>101</v>
      </c>
      <c r="L32" s="66">
        <v>0.04</v>
      </c>
      <c r="M32" s="66">
        <v>3.8E-3</v>
      </c>
      <c r="N32" s="65">
        <v>192387.05</v>
      </c>
      <c r="O32" s="65">
        <v>109.14</v>
      </c>
      <c r="P32" s="65">
        <v>0</v>
      </c>
      <c r="Q32" s="65">
        <v>209.97122637000001</v>
      </c>
      <c r="R32" s="66">
        <v>5.9999999999999995E-4</v>
      </c>
      <c r="S32" s="66">
        <v>1.6899999999999998E-2</v>
      </c>
      <c r="T32" s="66">
        <v>1.4E-3</v>
      </c>
    </row>
    <row r="33" spans="1:20">
      <c r="A33" t="s">
        <v>363</v>
      </c>
      <c r="B33" t="s">
        <v>364</v>
      </c>
      <c r="C33" t="s">
        <v>99</v>
      </c>
      <c r="D33" t="s">
        <v>122</v>
      </c>
      <c r="E33" t="s">
        <v>365</v>
      </c>
      <c r="F33" t="s">
        <v>300</v>
      </c>
      <c r="G33" t="s">
        <v>366</v>
      </c>
      <c r="H33" t="s">
        <v>149</v>
      </c>
      <c r="I33" t="s">
        <v>367</v>
      </c>
      <c r="J33" s="65">
        <v>2.39</v>
      </c>
      <c r="K33" t="s">
        <v>101</v>
      </c>
      <c r="L33" s="66">
        <v>9.4999999999999998E-3</v>
      </c>
      <c r="M33" s="66">
        <v>5.1999999999999998E-3</v>
      </c>
      <c r="N33" s="65">
        <v>8333.33</v>
      </c>
      <c r="O33" s="65">
        <v>102.38</v>
      </c>
      <c r="P33" s="65">
        <v>0</v>
      </c>
      <c r="Q33" s="65">
        <v>8.5316632539999997</v>
      </c>
      <c r="R33" s="66">
        <v>0</v>
      </c>
      <c r="S33" s="66">
        <v>6.9999999999999999E-4</v>
      </c>
      <c r="T33" s="66">
        <v>1E-4</v>
      </c>
    </row>
    <row r="34" spans="1:20">
      <c r="A34" t="s">
        <v>368</v>
      </c>
      <c r="B34" t="s">
        <v>369</v>
      </c>
      <c r="C34" t="s">
        <v>99</v>
      </c>
      <c r="D34" t="s">
        <v>122</v>
      </c>
      <c r="E34" t="s">
        <v>365</v>
      </c>
      <c r="F34" t="s">
        <v>300</v>
      </c>
      <c r="G34" t="s">
        <v>366</v>
      </c>
      <c r="H34" t="s">
        <v>149</v>
      </c>
      <c r="I34" t="s">
        <v>370</v>
      </c>
      <c r="J34" s="65">
        <v>1.96</v>
      </c>
      <c r="K34" t="s">
        <v>101</v>
      </c>
      <c r="L34" s="66">
        <v>2.8E-3</v>
      </c>
      <c r="M34" s="66">
        <v>6.6E-3</v>
      </c>
      <c r="N34" s="65">
        <v>20000</v>
      </c>
      <c r="O34" s="65">
        <v>99.17</v>
      </c>
      <c r="P34" s="65">
        <v>0</v>
      </c>
      <c r="Q34" s="65">
        <v>19.834</v>
      </c>
      <c r="R34" s="66">
        <v>0</v>
      </c>
      <c r="S34" s="66">
        <v>1.6000000000000001E-3</v>
      </c>
      <c r="T34" s="66">
        <v>1E-4</v>
      </c>
    </row>
    <row r="35" spans="1:20">
      <c r="A35" t="s">
        <v>371</v>
      </c>
      <c r="B35">
        <v>11109150</v>
      </c>
      <c r="C35" t="s">
        <v>99</v>
      </c>
      <c r="D35" t="s">
        <v>122</v>
      </c>
      <c r="E35" t="s">
        <v>372</v>
      </c>
      <c r="F35" t="s">
        <v>373</v>
      </c>
      <c r="G35" t="s">
        <v>374</v>
      </c>
      <c r="H35" t="s">
        <v>206</v>
      </c>
      <c r="I35" t="s">
        <v>375</v>
      </c>
      <c r="J35" s="65">
        <v>6.99</v>
      </c>
      <c r="K35" t="s">
        <v>101</v>
      </c>
      <c r="L35" s="66">
        <v>5.1499999999999997E-2</v>
      </c>
      <c r="M35" s="66">
        <v>1.7500000000000002E-2</v>
      </c>
      <c r="N35" s="65">
        <f>45000</f>
        <v>45000</v>
      </c>
      <c r="O35" s="65">
        <f>Q35/N35*100*1000</f>
        <v>151.78333333333336</v>
      </c>
      <c r="P35" s="65">
        <v>0</v>
      </c>
      <c r="Q35" s="65">
        <f>68.8725-0.57</f>
        <v>68.302500000000009</v>
      </c>
      <c r="R35" s="66">
        <v>0</v>
      </c>
      <c r="S35" s="66">
        <v>5.5999999999999999E-3</v>
      </c>
      <c r="T35" s="66">
        <v>4.0000000000000002E-4</v>
      </c>
    </row>
    <row r="36" spans="1:20">
      <c r="A36" t="s">
        <v>376</v>
      </c>
      <c r="B36" t="s">
        <v>377</v>
      </c>
      <c r="C36" t="s">
        <v>99</v>
      </c>
      <c r="D36" t="s">
        <v>122</v>
      </c>
      <c r="E36" t="s">
        <v>378</v>
      </c>
      <c r="F36" t="s">
        <v>330</v>
      </c>
      <c r="G36" t="s">
        <v>374</v>
      </c>
      <c r="H36" t="s">
        <v>206</v>
      </c>
      <c r="I36" t="s">
        <v>274</v>
      </c>
      <c r="J36" s="65">
        <v>3.71</v>
      </c>
      <c r="K36" t="s">
        <v>101</v>
      </c>
      <c r="L36" s="66">
        <v>1.6E-2</v>
      </c>
      <c r="M36" s="66">
        <v>1.09E-2</v>
      </c>
      <c r="N36" s="65">
        <v>99254</v>
      </c>
      <c r="O36" s="65">
        <v>103.89</v>
      </c>
      <c r="P36" s="65">
        <v>0</v>
      </c>
      <c r="Q36" s="65">
        <v>103.1149806</v>
      </c>
      <c r="R36" s="66">
        <v>2.0000000000000001E-4</v>
      </c>
      <c r="S36" s="66">
        <v>8.3000000000000001E-3</v>
      </c>
      <c r="T36" s="66">
        <v>6.9999999999999999E-4</v>
      </c>
    </row>
    <row r="37" spans="1:20">
      <c r="A37" t="s">
        <v>379</v>
      </c>
      <c r="B37" t="s">
        <v>380</v>
      </c>
      <c r="C37" t="s">
        <v>99</v>
      </c>
      <c r="D37" t="s">
        <v>122</v>
      </c>
      <c r="E37" t="s">
        <v>381</v>
      </c>
      <c r="F37" t="s">
        <v>330</v>
      </c>
      <c r="G37" t="s">
        <v>374</v>
      </c>
      <c r="H37" t="s">
        <v>206</v>
      </c>
      <c r="I37" t="s">
        <v>382</v>
      </c>
      <c r="J37" s="65">
        <v>1.37</v>
      </c>
      <c r="K37" t="s">
        <v>101</v>
      </c>
      <c r="L37" s="66">
        <v>4.4499999999999998E-2</v>
      </c>
      <c r="M37" s="66">
        <v>1.43E-2</v>
      </c>
      <c r="N37" s="65">
        <v>15000</v>
      </c>
      <c r="O37" s="65">
        <v>110.29</v>
      </c>
      <c r="P37" s="65">
        <v>0</v>
      </c>
      <c r="Q37" s="65">
        <v>16.543500000000002</v>
      </c>
      <c r="R37" s="66">
        <v>0</v>
      </c>
      <c r="S37" s="66">
        <v>1.2999999999999999E-3</v>
      </c>
      <c r="T37" s="66">
        <v>1E-4</v>
      </c>
    </row>
    <row r="38" spans="1:20">
      <c r="A38" t="s">
        <v>383</v>
      </c>
      <c r="B38" t="s">
        <v>384</v>
      </c>
      <c r="C38" t="s">
        <v>99</v>
      </c>
      <c r="D38" t="s">
        <v>122</v>
      </c>
      <c r="E38" t="s">
        <v>385</v>
      </c>
      <c r="F38" t="s">
        <v>300</v>
      </c>
      <c r="G38" t="s">
        <v>374</v>
      </c>
      <c r="H38" t="s">
        <v>206</v>
      </c>
      <c r="I38" t="s">
        <v>386</v>
      </c>
      <c r="J38" s="65">
        <v>0.75</v>
      </c>
      <c r="K38" t="s">
        <v>101</v>
      </c>
      <c r="L38" s="66">
        <v>0.02</v>
      </c>
      <c r="M38" s="66">
        <v>-1.78E-2</v>
      </c>
      <c r="N38" s="65">
        <v>24624</v>
      </c>
      <c r="O38" s="65">
        <v>106.28</v>
      </c>
      <c r="P38" s="65">
        <v>0</v>
      </c>
      <c r="Q38" s="65">
        <v>26.1703872</v>
      </c>
      <c r="R38" s="66">
        <v>1E-4</v>
      </c>
      <c r="S38" s="66">
        <v>2.0999999999999999E-3</v>
      </c>
      <c r="T38" s="66">
        <v>2.0000000000000001E-4</v>
      </c>
    </row>
    <row r="39" spans="1:20">
      <c r="A39" t="s">
        <v>387</v>
      </c>
      <c r="B39" t="s">
        <v>388</v>
      </c>
      <c r="C39" t="s">
        <v>99</v>
      </c>
      <c r="D39" t="s">
        <v>122</v>
      </c>
      <c r="E39" t="s">
        <v>389</v>
      </c>
      <c r="F39" t="s">
        <v>300</v>
      </c>
      <c r="G39" t="s">
        <v>374</v>
      </c>
      <c r="H39" t="s">
        <v>206</v>
      </c>
      <c r="I39" t="s">
        <v>390</v>
      </c>
      <c r="J39" s="65">
        <v>1.23</v>
      </c>
      <c r="K39" t="s">
        <v>101</v>
      </c>
      <c r="L39" s="66">
        <v>4.4999999999999998E-2</v>
      </c>
      <c r="M39" s="66">
        <v>1.8700000000000001E-2</v>
      </c>
      <c r="N39" s="65">
        <v>5000</v>
      </c>
      <c r="O39" s="65">
        <v>124.49</v>
      </c>
      <c r="P39" s="65">
        <v>6.7820000000000005E-2</v>
      </c>
      <c r="Q39" s="65">
        <v>6.2923200000000001</v>
      </c>
      <c r="R39" s="66">
        <v>0</v>
      </c>
      <c r="S39" s="66">
        <v>5.0000000000000001E-4</v>
      </c>
      <c r="T39" s="66">
        <v>0</v>
      </c>
    </row>
    <row r="40" spans="1:20">
      <c r="A40" t="s">
        <v>391</v>
      </c>
      <c r="B40" t="s">
        <v>392</v>
      </c>
      <c r="C40" t="s">
        <v>99</v>
      </c>
      <c r="D40" t="s">
        <v>122</v>
      </c>
      <c r="E40" t="s">
        <v>354</v>
      </c>
      <c r="F40" t="s">
        <v>330</v>
      </c>
      <c r="G40" t="s">
        <v>374</v>
      </c>
      <c r="H40" t="s">
        <v>206</v>
      </c>
      <c r="I40" t="s">
        <v>246</v>
      </c>
      <c r="J40" s="65">
        <v>1.96</v>
      </c>
      <c r="K40" t="s">
        <v>101</v>
      </c>
      <c r="L40" s="66">
        <v>4.9000000000000002E-2</v>
      </c>
      <c r="M40" s="66">
        <v>1.6299999999999999E-2</v>
      </c>
      <c r="N40" s="65">
        <v>47949</v>
      </c>
      <c r="O40" s="65">
        <v>109.61</v>
      </c>
      <c r="P40" s="65">
        <v>18.088149999999999</v>
      </c>
      <c r="Q40" s="65">
        <v>70.645048900000006</v>
      </c>
      <c r="R40" s="66">
        <v>1E-4</v>
      </c>
      <c r="S40" s="66">
        <v>5.7000000000000002E-3</v>
      </c>
      <c r="T40" s="66">
        <v>5.0000000000000001E-4</v>
      </c>
    </row>
    <row r="41" spans="1:20">
      <c r="A41" t="s">
        <v>393</v>
      </c>
      <c r="B41" t="s">
        <v>394</v>
      </c>
      <c r="C41" t="s">
        <v>99</v>
      </c>
      <c r="D41" t="s">
        <v>122</v>
      </c>
      <c r="E41" t="s">
        <v>365</v>
      </c>
      <c r="F41" t="s">
        <v>300</v>
      </c>
      <c r="G41" t="s">
        <v>395</v>
      </c>
      <c r="H41" t="s">
        <v>149</v>
      </c>
      <c r="I41" t="s">
        <v>396</v>
      </c>
      <c r="J41" s="65">
        <v>0.76</v>
      </c>
      <c r="K41" t="s">
        <v>101</v>
      </c>
      <c r="L41" s="66">
        <v>4.1500000000000002E-2</v>
      </c>
      <c r="M41" s="66">
        <v>1.6400000000000001E-2</v>
      </c>
      <c r="N41" s="65">
        <v>32500.05</v>
      </c>
      <c r="O41" s="65">
        <v>106.63</v>
      </c>
      <c r="P41" s="65">
        <v>0</v>
      </c>
      <c r="Q41" s="65">
        <v>34.654803315000002</v>
      </c>
      <c r="R41" s="66">
        <v>2.9999999999999997E-4</v>
      </c>
      <c r="S41" s="66">
        <v>2.8E-3</v>
      </c>
      <c r="T41" s="66">
        <v>2.0000000000000001E-4</v>
      </c>
    </row>
    <row r="42" spans="1:20">
      <c r="A42" t="s">
        <v>397</v>
      </c>
      <c r="B42" t="s">
        <v>398</v>
      </c>
      <c r="C42" t="s">
        <v>99</v>
      </c>
      <c r="D42" t="s">
        <v>122</v>
      </c>
      <c r="E42" t="s">
        <v>399</v>
      </c>
      <c r="F42" t="s">
        <v>330</v>
      </c>
      <c r="G42" t="s">
        <v>400</v>
      </c>
      <c r="H42" t="s">
        <v>206</v>
      </c>
      <c r="I42" t="s">
        <v>310</v>
      </c>
      <c r="J42" s="65">
        <v>7.03</v>
      </c>
      <c r="K42" t="s">
        <v>101</v>
      </c>
      <c r="L42" s="66">
        <v>1.5299999999999999E-2</v>
      </c>
      <c r="M42" s="66">
        <v>1.11E-2</v>
      </c>
      <c r="N42" s="65">
        <v>129000</v>
      </c>
      <c r="O42" s="65">
        <v>103.5</v>
      </c>
      <c r="P42" s="65">
        <v>0</v>
      </c>
      <c r="Q42" s="65">
        <v>133.51499999999999</v>
      </c>
      <c r="R42" s="66">
        <v>4.0000000000000002E-4</v>
      </c>
      <c r="S42" s="66">
        <v>1.0800000000000001E-2</v>
      </c>
      <c r="T42" s="66">
        <v>8.9999999999999998E-4</v>
      </c>
    </row>
    <row r="43" spans="1:20">
      <c r="A43" t="s">
        <v>401</v>
      </c>
      <c r="B43" t="s">
        <v>402</v>
      </c>
      <c r="C43" t="s">
        <v>99</v>
      </c>
      <c r="D43" t="s">
        <v>122</v>
      </c>
      <c r="E43" t="s">
        <v>403</v>
      </c>
      <c r="F43" t="s">
        <v>111</v>
      </c>
      <c r="G43" t="s">
        <v>404</v>
      </c>
      <c r="H43" t="s">
        <v>206</v>
      </c>
      <c r="I43" t="s">
        <v>246</v>
      </c>
      <c r="J43" s="65">
        <v>0.45</v>
      </c>
      <c r="K43" t="s">
        <v>101</v>
      </c>
      <c r="L43" s="66">
        <v>4.9500000000000002E-2</v>
      </c>
      <c r="M43" s="66">
        <v>1.49E-2</v>
      </c>
      <c r="N43" s="65">
        <v>24784</v>
      </c>
      <c r="O43" s="65">
        <v>123.09</v>
      </c>
      <c r="P43" s="65">
        <v>0</v>
      </c>
      <c r="Q43" s="65">
        <v>30.5066256</v>
      </c>
      <c r="R43" s="66">
        <v>1E-4</v>
      </c>
      <c r="S43" s="66">
        <v>2.5000000000000001E-3</v>
      </c>
      <c r="T43" s="66">
        <v>2.0000000000000001E-4</v>
      </c>
    </row>
    <row r="44" spans="1:20">
      <c r="A44" t="s">
        <v>405</v>
      </c>
      <c r="B44" t="s">
        <v>406</v>
      </c>
      <c r="C44" t="s">
        <v>99</v>
      </c>
      <c r="D44" t="s">
        <v>122</v>
      </c>
      <c r="E44" t="s">
        <v>407</v>
      </c>
      <c r="F44" t="s">
        <v>127</v>
      </c>
      <c r="G44" t="s">
        <v>408</v>
      </c>
      <c r="H44" t="s">
        <v>149</v>
      </c>
      <c r="I44" t="s">
        <v>409</v>
      </c>
      <c r="J44" s="65">
        <v>1.63</v>
      </c>
      <c r="K44" t="s">
        <v>101</v>
      </c>
      <c r="L44" s="66">
        <v>1.35E-2</v>
      </c>
      <c r="M44" s="66">
        <v>1.72E-2</v>
      </c>
      <c r="N44" s="65">
        <v>200000</v>
      </c>
      <c r="O44" s="65">
        <v>99.05</v>
      </c>
      <c r="P44" s="65">
        <v>0</v>
      </c>
      <c r="Q44" s="65">
        <v>198.1</v>
      </c>
      <c r="R44" s="66">
        <v>2.9999999999999997E-4</v>
      </c>
      <c r="S44" s="66">
        <v>1.6E-2</v>
      </c>
      <c r="T44" s="66">
        <v>1.2999999999999999E-3</v>
      </c>
    </row>
    <row r="45" spans="1:20">
      <c r="A45" t="s">
        <v>410</v>
      </c>
      <c r="B45" t="s">
        <v>411</v>
      </c>
      <c r="C45" t="s">
        <v>99</v>
      </c>
      <c r="D45" t="s">
        <v>122</v>
      </c>
      <c r="E45" t="s">
        <v>412</v>
      </c>
      <c r="F45" t="s">
        <v>330</v>
      </c>
      <c r="G45" t="s">
        <v>413</v>
      </c>
      <c r="H45" t="s">
        <v>149</v>
      </c>
      <c r="I45" t="s">
        <v>414</v>
      </c>
      <c r="J45" s="65">
        <v>2.78</v>
      </c>
      <c r="K45" t="s">
        <v>101</v>
      </c>
      <c r="L45" s="66">
        <v>2.6499999999999999E-2</v>
      </c>
      <c r="M45" s="66">
        <v>3.2300000000000002E-2</v>
      </c>
      <c r="N45" s="65">
        <v>30000</v>
      </c>
      <c r="O45" s="65">
        <v>99.23</v>
      </c>
      <c r="P45" s="65">
        <v>0</v>
      </c>
      <c r="Q45" s="65">
        <v>29.768999999999998</v>
      </c>
      <c r="R45" s="66">
        <v>2.9999999999999997E-4</v>
      </c>
      <c r="S45" s="66">
        <v>2.3999999999999998E-3</v>
      </c>
      <c r="T45" s="66">
        <v>2.0000000000000001E-4</v>
      </c>
    </row>
    <row r="46" spans="1:20">
      <c r="A46" t="s">
        <v>415</v>
      </c>
      <c r="B46" t="s">
        <v>416</v>
      </c>
      <c r="C46" t="s">
        <v>99</v>
      </c>
      <c r="D46" t="s">
        <v>122</v>
      </c>
      <c r="E46" t="s">
        <v>417</v>
      </c>
      <c r="F46" t="s">
        <v>330</v>
      </c>
      <c r="G46" t="s">
        <v>215</v>
      </c>
      <c r="H46" t="s">
        <v>418</v>
      </c>
      <c r="I46" t="s">
        <v>263</v>
      </c>
      <c r="J46" s="65">
        <v>5.24</v>
      </c>
      <c r="K46" t="s">
        <v>101</v>
      </c>
      <c r="L46" s="66">
        <v>1E-3</v>
      </c>
      <c r="M46" s="66">
        <v>1.4999999999999999E-2</v>
      </c>
      <c r="N46" s="65">
        <v>660000</v>
      </c>
      <c r="O46" s="65">
        <v>93</v>
      </c>
      <c r="P46" s="65">
        <v>0</v>
      </c>
      <c r="Q46" s="65">
        <v>613.79999999999995</v>
      </c>
      <c r="R46" s="66">
        <v>2E-3</v>
      </c>
      <c r="S46" s="66">
        <v>4.9500000000000002E-2</v>
      </c>
      <c r="T46" s="66">
        <v>4.0000000000000001E-3</v>
      </c>
    </row>
    <row r="47" spans="1:20">
      <c r="A47" s="67" t="s">
        <v>247</v>
      </c>
      <c r="B47" s="14"/>
      <c r="C47" s="14"/>
      <c r="D47" s="14"/>
      <c r="E47" s="14"/>
      <c r="J47" s="69">
        <v>3.87</v>
      </c>
      <c r="M47" s="68">
        <v>1.67E-2</v>
      </c>
      <c r="N47" s="69">
        <v>5844372.7199999997</v>
      </c>
      <c r="P47" s="69">
        <v>29.923469999999998</v>
      </c>
      <c r="Q47" s="69">
        <v>6022.752171669471</v>
      </c>
      <c r="S47" s="68">
        <v>0.48549999999999999</v>
      </c>
      <c r="T47" s="68">
        <v>3.9199999999999999E-2</v>
      </c>
    </row>
    <row r="48" spans="1:20">
      <c r="A48" t="s">
        <v>419</v>
      </c>
      <c r="B48" t="s">
        <v>420</v>
      </c>
      <c r="C48" t="s">
        <v>99</v>
      </c>
      <c r="D48" t="s">
        <v>122</v>
      </c>
      <c r="E48" t="s">
        <v>421</v>
      </c>
      <c r="F48" t="s">
        <v>300</v>
      </c>
      <c r="G48" t="s">
        <v>205</v>
      </c>
      <c r="H48" t="s">
        <v>206</v>
      </c>
      <c r="I48" t="s">
        <v>318</v>
      </c>
      <c r="J48" s="65">
        <v>2.13</v>
      </c>
      <c r="K48" t="s">
        <v>101</v>
      </c>
      <c r="L48" s="66">
        <v>1.8700000000000001E-2</v>
      </c>
      <c r="M48" s="66">
        <v>5.8999999999999999E-3</v>
      </c>
      <c r="N48" s="65">
        <v>1020000</v>
      </c>
      <c r="O48" s="65">
        <v>104.28</v>
      </c>
      <c r="P48" s="65">
        <v>0</v>
      </c>
      <c r="Q48" s="65">
        <v>1063.6559999999999</v>
      </c>
      <c r="R48" s="66">
        <v>6.9999999999999999E-4</v>
      </c>
      <c r="S48" s="66">
        <v>8.5699999999999998E-2</v>
      </c>
      <c r="T48" s="66">
        <v>6.8999999999999999E-3</v>
      </c>
    </row>
    <row r="49" spans="1:20">
      <c r="A49" t="s">
        <v>422</v>
      </c>
      <c r="B49" t="s">
        <v>423</v>
      </c>
      <c r="C49" t="s">
        <v>99</v>
      </c>
      <c r="D49" t="s">
        <v>122</v>
      </c>
      <c r="E49" t="s">
        <v>421</v>
      </c>
      <c r="F49" t="s">
        <v>300</v>
      </c>
      <c r="G49" t="s">
        <v>205</v>
      </c>
      <c r="H49" t="s">
        <v>206</v>
      </c>
      <c r="I49" t="s">
        <v>424</v>
      </c>
      <c r="J49" s="65">
        <v>4.8600000000000003</v>
      </c>
      <c r="K49" t="s">
        <v>101</v>
      </c>
      <c r="L49" s="66">
        <v>2.6800000000000001E-2</v>
      </c>
      <c r="M49" s="66">
        <v>9.4999999999999998E-3</v>
      </c>
      <c r="N49" s="65">
        <v>20000</v>
      </c>
      <c r="O49" s="65">
        <v>110.81</v>
      </c>
      <c r="P49" s="65">
        <v>0</v>
      </c>
      <c r="Q49" s="65">
        <v>22.161999999999999</v>
      </c>
      <c r="R49" s="66">
        <v>0</v>
      </c>
      <c r="S49" s="66">
        <v>1.8E-3</v>
      </c>
      <c r="T49" s="66">
        <v>1E-4</v>
      </c>
    </row>
    <row r="50" spans="1:20">
      <c r="A50" t="s">
        <v>425</v>
      </c>
      <c r="B50" t="s">
        <v>426</v>
      </c>
      <c r="C50" t="s">
        <v>99</v>
      </c>
      <c r="D50" t="s">
        <v>122</v>
      </c>
      <c r="E50" t="s">
        <v>304</v>
      </c>
      <c r="F50" t="s">
        <v>300</v>
      </c>
      <c r="G50" t="s">
        <v>205</v>
      </c>
      <c r="H50" t="s">
        <v>206</v>
      </c>
      <c r="I50" t="s">
        <v>375</v>
      </c>
      <c r="J50" s="65">
        <v>3.36</v>
      </c>
      <c r="K50" t="s">
        <v>101</v>
      </c>
      <c r="L50" s="66">
        <v>3.0099999999999998E-2</v>
      </c>
      <c r="M50" s="66">
        <v>7.1999999999999998E-3</v>
      </c>
      <c r="N50" s="65">
        <v>50000</v>
      </c>
      <c r="O50" s="65">
        <v>107.89</v>
      </c>
      <c r="P50" s="65">
        <v>0</v>
      </c>
      <c r="Q50" s="65">
        <v>53.945</v>
      </c>
      <c r="R50" s="66">
        <v>0</v>
      </c>
      <c r="S50" s="66">
        <v>4.3E-3</v>
      </c>
      <c r="T50" s="66">
        <v>4.0000000000000002E-4</v>
      </c>
    </row>
    <row r="51" spans="1:20">
      <c r="A51" t="s">
        <v>427</v>
      </c>
      <c r="B51" t="s">
        <v>428</v>
      </c>
      <c r="C51" t="s">
        <v>99</v>
      </c>
      <c r="D51" t="s">
        <v>122</v>
      </c>
      <c r="E51" t="s">
        <v>309</v>
      </c>
      <c r="F51" t="s">
        <v>300</v>
      </c>
      <c r="G51" t="s">
        <v>205</v>
      </c>
      <c r="H51" t="s">
        <v>206</v>
      </c>
      <c r="I51" t="s">
        <v>429</v>
      </c>
      <c r="J51" s="65">
        <v>4.42</v>
      </c>
      <c r="K51" t="s">
        <v>101</v>
      </c>
      <c r="L51" s="66">
        <v>2.98E-2</v>
      </c>
      <c r="M51" s="66">
        <v>8.5000000000000006E-3</v>
      </c>
      <c r="N51" s="65">
        <v>377560</v>
      </c>
      <c r="O51" s="65">
        <v>110.66</v>
      </c>
      <c r="P51" s="65">
        <v>0</v>
      </c>
      <c r="Q51" s="65">
        <v>417.80789600000003</v>
      </c>
      <c r="R51" s="66">
        <v>1E-4</v>
      </c>
      <c r="S51" s="66">
        <v>3.3700000000000001E-2</v>
      </c>
      <c r="T51" s="66">
        <v>2.7000000000000001E-3</v>
      </c>
    </row>
    <row r="52" spans="1:20">
      <c r="A52" t="s">
        <v>430</v>
      </c>
      <c r="B52" t="s">
        <v>431</v>
      </c>
      <c r="C52" t="s">
        <v>99</v>
      </c>
      <c r="D52" t="s">
        <v>122</v>
      </c>
      <c r="E52" t="s">
        <v>309</v>
      </c>
      <c r="F52" t="s">
        <v>300</v>
      </c>
      <c r="G52" t="s">
        <v>205</v>
      </c>
      <c r="H52" t="s">
        <v>206</v>
      </c>
      <c r="I52" t="s">
        <v>432</v>
      </c>
      <c r="J52" s="65">
        <v>1.66</v>
      </c>
      <c r="K52" t="s">
        <v>101</v>
      </c>
      <c r="L52" s="66">
        <v>2.47E-2</v>
      </c>
      <c r="M52" s="66">
        <v>5.8999999999999999E-3</v>
      </c>
      <c r="N52" s="65">
        <v>272000</v>
      </c>
      <c r="O52" s="65">
        <v>103.92</v>
      </c>
      <c r="P52" s="65">
        <v>0</v>
      </c>
      <c r="Q52" s="65">
        <v>282.66239999999999</v>
      </c>
      <c r="R52" s="66">
        <v>1E-4</v>
      </c>
      <c r="S52" s="66">
        <v>2.2800000000000001E-2</v>
      </c>
      <c r="T52" s="66">
        <v>1.8E-3</v>
      </c>
    </row>
    <row r="53" spans="1:20">
      <c r="A53" t="s">
        <v>433</v>
      </c>
      <c r="B53" t="s">
        <v>434</v>
      </c>
      <c r="C53" t="s">
        <v>99</v>
      </c>
      <c r="D53" t="s">
        <v>122</v>
      </c>
      <c r="E53" t="s">
        <v>435</v>
      </c>
      <c r="F53" t="s">
        <v>300</v>
      </c>
      <c r="G53" t="s">
        <v>205</v>
      </c>
      <c r="H53" t="s">
        <v>206</v>
      </c>
      <c r="I53" t="s">
        <v>432</v>
      </c>
      <c r="J53" s="65">
        <v>1.48</v>
      </c>
      <c r="K53" t="s">
        <v>101</v>
      </c>
      <c r="L53" s="66">
        <v>2.07E-2</v>
      </c>
      <c r="M53" s="66">
        <v>3.0000000000000001E-3</v>
      </c>
      <c r="N53" s="65">
        <v>97000</v>
      </c>
      <c r="O53" s="65">
        <v>103.68</v>
      </c>
      <c r="P53" s="65">
        <v>0</v>
      </c>
      <c r="Q53" s="65">
        <v>100.56959999999999</v>
      </c>
      <c r="R53" s="66">
        <v>4.0000000000000002E-4</v>
      </c>
      <c r="S53" s="66">
        <v>8.0999999999999996E-3</v>
      </c>
      <c r="T53" s="66">
        <v>6.9999999999999999E-4</v>
      </c>
    </row>
    <row r="54" spans="1:20">
      <c r="A54" t="s">
        <v>436</v>
      </c>
      <c r="B54" t="s">
        <v>437</v>
      </c>
      <c r="C54" t="s">
        <v>99</v>
      </c>
      <c r="D54" t="s">
        <v>122</v>
      </c>
      <c r="E54" t="s">
        <v>438</v>
      </c>
      <c r="F54" t="s">
        <v>300</v>
      </c>
      <c r="G54" t="s">
        <v>335</v>
      </c>
      <c r="H54" t="s">
        <v>206</v>
      </c>
      <c r="I54" t="s">
        <v>439</v>
      </c>
      <c r="J54" s="65">
        <v>1.1599999999999999</v>
      </c>
      <c r="K54" t="s">
        <v>101</v>
      </c>
      <c r="L54" s="66">
        <v>6.4000000000000001E-2</v>
      </c>
      <c r="M54" s="66">
        <v>2.0999999999999999E-3</v>
      </c>
      <c r="N54" s="65">
        <v>50000</v>
      </c>
      <c r="O54" s="65">
        <v>109.33</v>
      </c>
      <c r="P54" s="65">
        <v>0</v>
      </c>
      <c r="Q54" s="65">
        <v>54.664999999999999</v>
      </c>
      <c r="R54" s="66">
        <v>2.9999999999999997E-4</v>
      </c>
      <c r="S54" s="66">
        <v>4.4000000000000003E-3</v>
      </c>
      <c r="T54" s="66">
        <v>4.0000000000000002E-4</v>
      </c>
    </row>
    <row r="55" spans="1:20">
      <c r="A55" t="s">
        <v>440</v>
      </c>
      <c r="B55" t="s">
        <v>441</v>
      </c>
      <c r="C55" t="s">
        <v>99</v>
      </c>
      <c r="D55" t="s">
        <v>122</v>
      </c>
      <c r="E55" t="s">
        <v>442</v>
      </c>
      <c r="F55" t="s">
        <v>330</v>
      </c>
      <c r="G55" t="s">
        <v>331</v>
      </c>
      <c r="H55" t="s">
        <v>149</v>
      </c>
      <c r="I55" t="s">
        <v>443</v>
      </c>
      <c r="J55" s="65">
        <v>2.7</v>
      </c>
      <c r="K55" t="s">
        <v>101</v>
      </c>
      <c r="L55" s="66">
        <v>1.6299999999999999E-2</v>
      </c>
      <c r="M55" s="66">
        <v>5.0000000000000001E-3</v>
      </c>
      <c r="N55" s="65">
        <v>209000</v>
      </c>
      <c r="O55" s="65">
        <v>103.49</v>
      </c>
      <c r="P55" s="65">
        <v>0</v>
      </c>
      <c r="Q55" s="65">
        <v>216.29409999999999</v>
      </c>
      <c r="R55" s="66">
        <v>2.9999999999999997E-4</v>
      </c>
      <c r="S55" s="66">
        <v>1.7399999999999999E-2</v>
      </c>
      <c r="T55" s="66">
        <v>1.4E-3</v>
      </c>
    </row>
    <row r="56" spans="1:20">
      <c r="A56" t="s">
        <v>444</v>
      </c>
      <c r="B56" t="s">
        <v>445</v>
      </c>
      <c r="C56" t="s">
        <v>99</v>
      </c>
      <c r="D56" t="s">
        <v>122</v>
      </c>
      <c r="E56" t="s">
        <v>321</v>
      </c>
      <c r="F56" t="s">
        <v>300</v>
      </c>
      <c r="G56" t="s">
        <v>335</v>
      </c>
      <c r="H56" t="s">
        <v>206</v>
      </c>
      <c r="I56" t="s">
        <v>446</v>
      </c>
      <c r="J56" s="65">
        <v>1.62</v>
      </c>
      <c r="K56" t="s">
        <v>101</v>
      </c>
      <c r="L56" s="66">
        <v>6.5000000000000002E-2</v>
      </c>
      <c r="M56" s="66">
        <v>5.1999999999999998E-3</v>
      </c>
      <c r="N56" s="65">
        <v>55000</v>
      </c>
      <c r="O56" s="65">
        <v>112.06</v>
      </c>
      <c r="P56" s="65">
        <v>0</v>
      </c>
      <c r="Q56" s="65">
        <v>61.633000000000003</v>
      </c>
      <c r="R56" s="66">
        <v>2.0000000000000001E-4</v>
      </c>
      <c r="S56" s="66">
        <v>5.0000000000000001E-3</v>
      </c>
      <c r="T56" s="66">
        <v>4.0000000000000002E-4</v>
      </c>
    </row>
    <row r="57" spans="1:20">
      <c r="A57" t="s">
        <v>447</v>
      </c>
      <c r="B57" t="s">
        <v>448</v>
      </c>
      <c r="C57" t="s">
        <v>99</v>
      </c>
      <c r="D57" t="s">
        <v>122</v>
      </c>
      <c r="E57" t="s">
        <v>449</v>
      </c>
      <c r="F57" t="s">
        <v>450</v>
      </c>
      <c r="G57" t="s">
        <v>335</v>
      </c>
      <c r="H57" t="s">
        <v>206</v>
      </c>
      <c r="I57" t="s">
        <v>451</v>
      </c>
      <c r="J57" s="65">
        <v>4.45</v>
      </c>
      <c r="K57" t="s">
        <v>101</v>
      </c>
      <c r="L57" s="66">
        <v>2.6100000000000002E-2</v>
      </c>
      <c r="M57" s="66">
        <v>7.0000000000000001E-3</v>
      </c>
      <c r="N57" s="65">
        <v>133</v>
      </c>
      <c r="O57" s="65">
        <v>109.43</v>
      </c>
      <c r="P57" s="65">
        <v>0</v>
      </c>
      <c r="Q57" s="65">
        <v>0.1455419</v>
      </c>
      <c r="R57" s="66">
        <v>0</v>
      </c>
      <c r="S57" s="66">
        <v>0</v>
      </c>
      <c r="T57" s="66">
        <v>0</v>
      </c>
    </row>
    <row r="58" spans="1:20">
      <c r="A58" t="s">
        <v>452</v>
      </c>
      <c r="B58" t="s">
        <v>453</v>
      </c>
      <c r="C58" t="s">
        <v>99</v>
      </c>
      <c r="D58" t="s">
        <v>122</v>
      </c>
      <c r="E58" t="s">
        <v>449</v>
      </c>
      <c r="F58" t="s">
        <v>450</v>
      </c>
      <c r="G58" t="s">
        <v>335</v>
      </c>
      <c r="H58" t="s">
        <v>206</v>
      </c>
      <c r="I58" t="s">
        <v>454</v>
      </c>
      <c r="J58" s="65">
        <v>1.82</v>
      </c>
      <c r="K58" t="s">
        <v>101</v>
      </c>
      <c r="L58" s="66">
        <v>4.4999999999999998E-2</v>
      </c>
      <c r="M58" s="66">
        <v>5.1000000000000004E-3</v>
      </c>
      <c r="N58" s="65">
        <v>75916.67</v>
      </c>
      <c r="O58" s="65">
        <v>107.4</v>
      </c>
      <c r="P58" s="65">
        <v>0</v>
      </c>
      <c r="Q58" s="65">
        <v>81.534503580000006</v>
      </c>
      <c r="R58" s="66">
        <v>4.0000000000000002E-4</v>
      </c>
      <c r="S58" s="66">
        <v>6.6E-3</v>
      </c>
      <c r="T58" s="66">
        <v>5.0000000000000001E-4</v>
      </c>
    </row>
    <row r="59" spans="1:20">
      <c r="A59" t="s">
        <v>455</v>
      </c>
      <c r="B59" t="s">
        <v>456</v>
      </c>
      <c r="C59" t="s">
        <v>99</v>
      </c>
      <c r="D59" t="s">
        <v>122</v>
      </c>
      <c r="E59" t="s">
        <v>457</v>
      </c>
      <c r="F59" t="s">
        <v>330</v>
      </c>
      <c r="G59" t="s">
        <v>339</v>
      </c>
      <c r="H59" t="s">
        <v>206</v>
      </c>
      <c r="I59" t="s">
        <v>458</v>
      </c>
      <c r="J59" s="65">
        <v>1.7</v>
      </c>
      <c r="K59" t="s">
        <v>101</v>
      </c>
      <c r="L59" s="66">
        <v>4.5999999999999999E-2</v>
      </c>
      <c r="M59" s="66">
        <v>8.0999999999999996E-3</v>
      </c>
      <c r="N59" s="65">
        <v>59871</v>
      </c>
      <c r="O59" s="65">
        <v>107.7</v>
      </c>
      <c r="P59" s="65">
        <v>0</v>
      </c>
      <c r="Q59" s="65">
        <v>64.481066999999996</v>
      </c>
      <c r="R59" s="66">
        <v>2.9999999999999997E-4</v>
      </c>
      <c r="S59" s="66">
        <v>5.1999999999999998E-3</v>
      </c>
      <c r="T59" s="66">
        <v>4.0000000000000002E-4</v>
      </c>
    </row>
    <row r="60" spans="1:20">
      <c r="A60" t="s">
        <v>459</v>
      </c>
      <c r="B60" t="s">
        <v>460</v>
      </c>
      <c r="C60" t="s">
        <v>99</v>
      </c>
      <c r="D60" t="s">
        <v>122</v>
      </c>
      <c r="E60" t="s">
        <v>461</v>
      </c>
      <c r="F60" t="s">
        <v>462</v>
      </c>
      <c r="G60" t="s">
        <v>463</v>
      </c>
      <c r="H60" t="s">
        <v>149</v>
      </c>
      <c r="I60" t="s">
        <v>464</v>
      </c>
      <c r="J60" s="65">
        <v>3.35</v>
      </c>
      <c r="K60" t="s">
        <v>101</v>
      </c>
      <c r="L60" s="66">
        <v>2.5499999999999998E-2</v>
      </c>
      <c r="M60" s="66">
        <v>5.8999999999999999E-3</v>
      </c>
      <c r="N60" s="65">
        <v>26000</v>
      </c>
      <c r="O60" s="65">
        <v>106.8</v>
      </c>
      <c r="P60" s="65">
        <v>0</v>
      </c>
      <c r="Q60" s="65">
        <v>27.768000000000001</v>
      </c>
      <c r="R60" s="66">
        <v>0</v>
      </c>
      <c r="S60" s="66">
        <v>2.2000000000000001E-3</v>
      </c>
      <c r="T60" s="66">
        <v>2.0000000000000001E-4</v>
      </c>
    </row>
    <row r="61" spans="1:20">
      <c r="A61" t="s">
        <v>465</v>
      </c>
      <c r="B61" t="s">
        <v>466</v>
      </c>
      <c r="C61" t="s">
        <v>99</v>
      </c>
      <c r="D61" t="s">
        <v>122</v>
      </c>
      <c r="E61" t="s">
        <v>304</v>
      </c>
      <c r="F61" t="s">
        <v>300</v>
      </c>
      <c r="G61" t="s">
        <v>339</v>
      </c>
      <c r="H61" t="s">
        <v>206</v>
      </c>
      <c r="I61" t="s">
        <v>467</v>
      </c>
      <c r="J61" s="65">
        <v>0.35</v>
      </c>
      <c r="K61" t="s">
        <v>101</v>
      </c>
      <c r="L61" s="66">
        <v>1.43E-2</v>
      </c>
      <c r="M61" s="66">
        <v>5.7000000000000002E-3</v>
      </c>
      <c r="N61" s="65">
        <v>20000</v>
      </c>
      <c r="O61" s="65">
        <v>100.52</v>
      </c>
      <c r="P61" s="65">
        <v>0</v>
      </c>
      <c r="Q61" s="65">
        <v>20.103999999999999</v>
      </c>
      <c r="R61" s="66">
        <v>0</v>
      </c>
      <c r="S61" s="66">
        <v>1.6000000000000001E-3</v>
      </c>
      <c r="T61" s="66">
        <v>1E-4</v>
      </c>
    </row>
    <row r="62" spans="1:20">
      <c r="A62" t="s">
        <v>468</v>
      </c>
      <c r="B62" t="s">
        <v>469</v>
      </c>
      <c r="C62" t="s">
        <v>99</v>
      </c>
      <c r="D62" t="s">
        <v>122</v>
      </c>
      <c r="E62" t="s">
        <v>470</v>
      </c>
      <c r="F62" t="s">
        <v>471</v>
      </c>
      <c r="G62" t="s">
        <v>463</v>
      </c>
      <c r="H62" t="s">
        <v>149</v>
      </c>
      <c r="I62" t="s">
        <v>472</v>
      </c>
      <c r="J62" s="65">
        <v>3.41</v>
      </c>
      <c r="K62" t="s">
        <v>101</v>
      </c>
      <c r="L62" s="66">
        <v>2.9399999999999999E-2</v>
      </c>
      <c r="M62" s="66">
        <v>7.7999999999999996E-3</v>
      </c>
      <c r="N62" s="65">
        <v>42875</v>
      </c>
      <c r="O62" s="65">
        <v>107.4</v>
      </c>
      <c r="P62" s="65">
        <v>0</v>
      </c>
      <c r="Q62" s="65">
        <v>46.047750000000001</v>
      </c>
      <c r="R62" s="66">
        <v>1E-4</v>
      </c>
      <c r="S62" s="66">
        <v>3.7000000000000002E-3</v>
      </c>
      <c r="T62" s="66">
        <v>2.9999999999999997E-4</v>
      </c>
    </row>
    <row r="63" spans="1:20">
      <c r="A63" t="s">
        <v>473</v>
      </c>
      <c r="B63" t="s">
        <v>474</v>
      </c>
      <c r="C63" t="s">
        <v>99</v>
      </c>
      <c r="D63" t="s">
        <v>122</v>
      </c>
      <c r="E63" t="s">
        <v>475</v>
      </c>
      <c r="F63" t="s">
        <v>476</v>
      </c>
      <c r="G63" t="s">
        <v>463</v>
      </c>
      <c r="H63" t="s">
        <v>149</v>
      </c>
      <c r="I63" t="s">
        <v>477</v>
      </c>
      <c r="J63" s="65">
        <v>0.34</v>
      </c>
      <c r="K63" t="s">
        <v>101</v>
      </c>
      <c r="L63" s="66">
        <v>2.1700000000000001E-2</v>
      </c>
      <c r="M63" s="66">
        <v>8.9999999999999998E-4</v>
      </c>
      <c r="N63" s="65">
        <v>19251</v>
      </c>
      <c r="O63" s="65">
        <v>101.06</v>
      </c>
      <c r="P63" s="65">
        <v>0</v>
      </c>
      <c r="Q63" s="65">
        <v>19.455060599999999</v>
      </c>
      <c r="R63" s="66">
        <v>1E-4</v>
      </c>
      <c r="S63" s="66">
        <v>1.6000000000000001E-3</v>
      </c>
      <c r="T63" s="66">
        <v>1E-4</v>
      </c>
    </row>
    <row r="64" spans="1:20">
      <c r="A64" t="s">
        <v>478</v>
      </c>
      <c r="B64" t="s">
        <v>479</v>
      </c>
      <c r="C64" t="s">
        <v>99</v>
      </c>
      <c r="D64" t="s">
        <v>122</v>
      </c>
      <c r="E64" t="s">
        <v>480</v>
      </c>
      <c r="F64" t="s">
        <v>481</v>
      </c>
      <c r="G64" t="s">
        <v>339</v>
      </c>
      <c r="H64" t="s">
        <v>206</v>
      </c>
      <c r="I64" t="s">
        <v>482</v>
      </c>
      <c r="J64" s="65">
        <v>4.68</v>
      </c>
      <c r="K64" t="s">
        <v>101</v>
      </c>
      <c r="L64" s="66">
        <v>5.0900000000000001E-2</v>
      </c>
      <c r="M64" s="66">
        <v>1.0699999999999999E-2</v>
      </c>
      <c r="N64" s="65">
        <v>178470</v>
      </c>
      <c r="O64" s="65">
        <v>119.25</v>
      </c>
      <c r="P64" s="65">
        <v>29.923469999999998</v>
      </c>
      <c r="Q64" s="65">
        <v>242.74894499999999</v>
      </c>
      <c r="R64" s="66">
        <v>2.0000000000000001E-4</v>
      </c>
      <c r="S64" s="66">
        <v>1.9599999999999999E-2</v>
      </c>
      <c r="T64" s="66">
        <v>1.6000000000000001E-3</v>
      </c>
    </row>
    <row r="65" spans="1:20">
      <c r="A65" t="s">
        <v>483</v>
      </c>
      <c r="B65" t="s">
        <v>484</v>
      </c>
      <c r="C65" t="s">
        <v>99</v>
      </c>
      <c r="D65" t="s">
        <v>122</v>
      </c>
      <c r="E65" t="s">
        <v>381</v>
      </c>
      <c r="F65" t="s">
        <v>330</v>
      </c>
      <c r="G65" t="s">
        <v>374</v>
      </c>
      <c r="H65" t="s">
        <v>206</v>
      </c>
      <c r="I65" t="s">
        <v>315</v>
      </c>
      <c r="J65" s="65">
        <v>3.51</v>
      </c>
      <c r="K65" t="s">
        <v>101</v>
      </c>
      <c r="L65" s="66">
        <v>3.85E-2</v>
      </c>
      <c r="M65" s="66">
        <v>1.54E-2</v>
      </c>
      <c r="N65" s="65">
        <v>2859.3</v>
      </c>
      <c r="O65" s="65">
        <v>110.52</v>
      </c>
      <c r="P65" s="65">
        <v>0</v>
      </c>
      <c r="Q65" s="65">
        <v>3.1600983600000001</v>
      </c>
      <c r="R65" s="66">
        <v>0</v>
      </c>
      <c r="S65" s="66">
        <v>2.9999999999999997E-4</v>
      </c>
      <c r="T65" s="66">
        <v>0</v>
      </c>
    </row>
    <row r="66" spans="1:20">
      <c r="A66" t="s">
        <v>485</v>
      </c>
      <c r="B66" t="s">
        <v>486</v>
      </c>
      <c r="C66" t="s">
        <v>99</v>
      </c>
      <c r="D66" t="s">
        <v>122</v>
      </c>
      <c r="E66" t="s">
        <v>487</v>
      </c>
      <c r="F66" t="s">
        <v>111</v>
      </c>
      <c r="G66" t="s">
        <v>395</v>
      </c>
      <c r="H66" t="s">
        <v>149</v>
      </c>
      <c r="I66" t="s">
        <v>488</v>
      </c>
      <c r="J66" s="65">
        <v>3.84</v>
      </c>
      <c r="K66" t="s">
        <v>101</v>
      </c>
      <c r="L66" s="66">
        <v>1.8599999999999998E-2</v>
      </c>
      <c r="M66" s="66">
        <v>1.7600000000000001E-2</v>
      </c>
      <c r="N66" s="65">
        <v>1191</v>
      </c>
      <c r="O66" s="65">
        <v>102</v>
      </c>
      <c r="P66" s="65">
        <v>0</v>
      </c>
      <c r="Q66" s="65">
        <v>1.21482</v>
      </c>
      <c r="R66" s="66">
        <v>0</v>
      </c>
      <c r="S66" s="66">
        <v>1E-4</v>
      </c>
      <c r="T66" s="66">
        <v>0</v>
      </c>
    </row>
    <row r="67" spans="1:20">
      <c r="A67" t="s">
        <v>489</v>
      </c>
      <c r="B67" t="s">
        <v>490</v>
      </c>
      <c r="C67" t="s">
        <v>99</v>
      </c>
      <c r="D67" t="s">
        <v>122</v>
      </c>
      <c r="E67" t="s">
        <v>491</v>
      </c>
      <c r="F67" t="s">
        <v>462</v>
      </c>
      <c r="G67" t="s">
        <v>395</v>
      </c>
      <c r="H67" t="s">
        <v>149</v>
      </c>
      <c r="I67" t="s">
        <v>492</v>
      </c>
      <c r="J67" s="65">
        <v>5.58</v>
      </c>
      <c r="K67" t="s">
        <v>101</v>
      </c>
      <c r="L67" s="66">
        <v>1.7000000000000001E-2</v>
      </c>
      <c r="M67" s="66">
        <v>1.6400000000000001E-2</v>
      </c>
      <c r="N67" s="65">
        <v>250000</v>
      </c>
      <c r="O67" s="65">
        <v>100.75</v>
      </c>
      <c r="P67" s="65">
        <v>0</v>
      </c>
      <c r="Q67" s="65">
        <v>251.875</v>
      </c>
      <c r="R67" s="66">
        <v>1.1999999999999999E-3</v>
      </c>
      <c r="S67" s="66">
        <v>2.0299999999999999E-2</v>
      </c>
      <c r="T67" s="66">
        <v>1.6000000000000001E-3</v>
      </c>
    </row>
    <row r="68" spans="1:20" s="73" customFormat="1">
      <c r="A68" s="70" t="s">
        <v>493</v>
      </c>
      <c r="B68" s="70">
        <v>1141950</v>
      </c>
      <c r="C68" s="70" t="s">
        <v>99</v>
      </c>
      <c r="D68" s="70" t="s">
        <v>122</v>
      </c>
      <c r="E68" s="70" t="s">
        <v>494</v>
      </c>
      <c r="F68" s="70" t="s">
        <v>495</v>
      </c>
      <c r="G68" s="70" t="s">
        <v>400</v>
      </c>
      <c r="H68" s="70" t="s">
        <v>206</v>
      </c>
      <c r="I68" s="70" t="s">
        <v>496</v>
      </c>
      <c r="J68" s="71">
        <v>4.9400000000000004</v>
      </c>
      <c r="K68" s="70" t="s">
        <v>101</v>
      </c>
      <c r="L68" s="72">
        <v>2.6200000000000001E-2</v>
      </c>
      <c r="M68" s="72">
        <v>1.47E-2</v>
      </c>
      <c r="N68" s="71">
        <v>90948.75</v>
      </c>
      <c r="O68" s="71">
        <f>Q68/N68*100*1000</f>
        <v>106.08312950975136</v>
      </c>
      <c r="P68" s="71">
        <v>0</v>
      </c>
      <c r="Q68" s="71">
        <f>96.75128025-0.27</f>
        <v>96.481280249999998</v>
      </c>
      <c r="R68" s="72">
        <v>1E-4</v>
      </c>
      <c r="S68" s="72">
        <v>7.7999999999999996E-3</v>
      </c>
      <c r="T68" s="72">
        <v>5.9999999999999995E-4</v>
      </c>
    </row>
    <row r="69" spans="1:20">
      <c r="A69" t="s">
        <v>497</v>
      </c>
      <c r="B69" t="s">
        <v>498</v>
      </c>
      <c r="C69" t="s">
        <v>99</v>
      </c>
      <c r="D69" t="s">
        <v>122</v>
      </c>
      <c r="E69" t="s">
        <v>499</v>
      </c>
      <c r="F69" t="s">
        <v>481</v>
      </c>
      <c r="G69" t="s">
        <v>395</v>
      </c>
      <c r="H69" t="s">
        <v>149</v>
      </c>
      <c r="I69" t="s">
        <v>500</v>
      </c>
      <c r="J69" s="65">
        <v>3.76</v>
      </c>
      <c r="K69" t="s">
        <v>101</v>
      </c>
      <c r="L69" s="66">
        <v>1.7500000000000002E-2</v>
      </c>
      <c r="M69" s="66">
        <v>1.47E-2</v>
      </c>
      <c r="N69" s="65">
        <v>145000</v>
      </c>
      <c r="O69" s="65">
        <v>101.47</v>
      </c>
      <c r="P69" s="65">
        <v>0</v>
      </c>
      <c r="Q69" s="65">
        <v>147.13149999999999</v>
      </c>
      <c r="R69" s="66">
        <v>1.1999999999999999E-3</v>
      </c>
      <c r="S69" s="66">
        <v>1.1900000000000001E-2</v>
      </c>
      <c r="T69" s="66">
        <v>1E-3</v>
      </c>
    </row>
    <row r="70" spans="1:20">
      <c r="A70" t="s">
        <v>501</v>
      </c>
      <c r="B70" t="s">
        <v>502</v>
      </c>
      <c r="C70" t="s">
        <v>99</v>
      </c>
      <c r="D70" t="s">
        <v>122</v>
      </c>
      <c r="E70" t="s">
        <v>503</v>
      </c>
      <c r="F70" t="s">
        <v>124</v>
      </c>
      <c r="G70" t="s">
        <v>408</v>
      </c>
      <c r="H70" t="s">
        <v>149</v>
      </c>
      <c r="I70" t="s">
        <v>318</v>
      </c>
      <c r="J70" s="65">
        <v>6.78</v>
      </c>
      <c r="K70" t="s">
        <v>101</v>
      </c>
      <c r="L70" s="66">
        <v>2.5000000000000001E-3</v>
      </c>
      <c r="M70" s="66">
        <v>6.1000000000000004E-3</v>
      </c>
      <c r="N70" s="65">
        <v>348000</v>
      </c>
      <c r="O70" s="65">
        <v>97.6</v>
      </c>
      <c r="P70" s="65">
        <v>0</v>
      </c>
      <c r="Q70" s="65">
        <v>339.64800000000002</v>
      </c>
      <c r="R70" s="66">
        <v>6.9999999999999999E-4</v>
      </c>
      <c r="S70" s="66">
        <v>2.7400000000000001E-2</v>
      </c>
      <c r="T70" s="66">
        <v>2.2000000000000001E-3</v>
      </c>
    </row>
    <row r="71" spans="1:20" s="81" customFormat="1" ht="30.75" customHeight="1">
      <c r="A71" s="78" t="s">
        <v>504</v>
      </c>
      <c r="B71" s="78">
        <v>57603010</v>
      </c>
      <c r="C71" s="78" t="s">
        <v>99</v>
      </c>
      <c r="D71" s="78" t="s">
        <v>122</v>
      </c>
      <c r="E71" s="78" t="s">
        <v>403</v>
      </c>
      <c r="F71" s="78" t="s">
        <v>111</v>
      </c>
      <c r="G71" s="78" t="s">
        <v>404</v>
      </c>
      <c r="H71" s="78" t="s">
        <v>206</v>
      </c>
      <c r="I71" s="78" t="s">
        <v>306</v>
      </c>
      <c r="J71" s="79">
        <v>5.09</v>
      </c>
      <c r="K71" s="78" t="s">
        <v>101</v>
      </c>
      <c r="L71" s="80">
        <v>2.1999999999999999E-2</v>
      </c>
      <c r="M71" s="80">
        <v>2.9600000000000001E-2</v>
      </c>
      <c r="N71" s="79">
        <v>1800000</v>
      </c>
      <c r="O71" s="79">
        <f>Q71/N71*100*1000</f>
        <v>95.286111111111097</v>
      </c>
      <c r="P71" s="79">
        <v>0</v>
      </c>
      <c r="Q71" s="79">
        <f>1743.84-28.69</f>
        <v>1715.1499999999999</v>
      </c>
      <c r="R71" s="80">
        <v>1.1999999999999999E-3</v>
      </c>
      <c r="S71" s="80">
        <v>0.1406</v>
      </c>
      <c r="T71" s="80">
        <v>1.1299999999999999E-2</v>
      </c>
    </row>
    <row r="72" spans="1:20" s="73" customFormat="1">
      <c r="A72" s="70" t="s">
        <v>505</v>
      </c>
      <c r="B72" s="70">
        <v>70400820</v>
      </c>
      <c r="C72" s="70" t="s">
        <v>99</v>
      </c>
      <c r="D72" s="70" t="s">
        <v>122</v>
      </c>
      <c r="E72" s="70" t="s">
        <v>506</v>
      </c>
      <c r="F72" s="70" t="s">
        <v>111</v>
      </c>
      <c r="G72" s="70" t="s">
        <v>404</v>
      </c>
      <c r="H72" s="70" t="s">
        <v>206</v>
      </c>
      <c r="I72" s="70" t="s">
        <v>260</v>
      </c>
      <c r="J72" s="71">
        <v>4.07</v>
      </c>
      <c r="K72" s="70" t="s">
        <v>101</v>
      </c>
      <c r="L72" s="72">
        <v>2.63E-2</v>
      </c>
      <c r="M72" s="72">
        <v>2.8799999999999999E-2</v>
      </c>
      <c r="N72" s="71">
        <v>220000</v>
      </c>
      <c r="O72" s="71">
        <f>Q72/N72*100*1000</f>
        <v>98.020909090909086</v>
      </c>
      <c r="P72" s="71">
        <v>0</v>
      </c>
      <c r="Q72" s="71">
        <f>220.286-4.64</f>
        <v>215.64600000000002</v>
      </c>
      <c r="R72" s="72">
        <v>2.3E-3</v>
      </c>
      <c r="S72" s="72">
        <v>1.78E-2</v>
      </c>
      <c r="T72" s="72">
        <v>1.4E-3</v>
      </c>
    </row>
    <row r="73" spans="1:20">
      <c r="A73" t="s">
        <v>507</v>
      </c>
      <c r="B73" t="s">
        <v>508</v>
      </c>
      <c r="C73" t="s">
        <v>99</v>
      </c>
      <c r="D73" t="s">
        <v>122</v>
      </c>
      <c r="E73" t="s">
        <v>509</v>
      </c>
      <c r="F73" t="s">
        <v>476</v>
      </c>
      <c r="G73" t="s">
        <v>408</v>
      </c>
      <c r="H73" t="s">
        <v>149</v>
      </c>
      <c r="I73" t="s">
        <v>510</v>
      </c>
      <c r="J73" s="65">
        <v>4.17</v>
      </c>
      <c r="K73" t="s">
        <v>101</v>
      </c>
      <c r="L73" s="66">
        <v>4.99E-2</v>
      </c>
      <c r="M73" s="66">
        <v>4.24E-2</v>
      </c>
      <c r="N73" s="65">
        <v>116000</v>
      </c>
      <c r="O73" s="65">
        <v>103.99</v>
      </c>
      <c r="P73" s="65">
        <v>0</v>
      </c>
      <c r="Q73" s="65">
        <v>120.6284</v>
      </c>
      <c r="R73" s="66">
        <v>5.0000000000000001E-4</v>
      </c>
      <c r="S73" s="66">
        <v>9.7000000000000003E-3</v>
      </c>
      <c r="T73" s="66">
        <v>8.0000000000000004E-4</v>
      </c>
    </row>
    <row r="74" spans="1:20">
      <c r="A74" t="s">
        <v>511</v>
      </c>
      <c r="B74" t="s">
        <v>512</v>
      </c>
      <c r="C74" t="s">
        <v>99</v>
      </c>
      <c r="D74" t="s">
        <v>122</v>
      </c>
      <c r="E74" t="s">
        <v>513</v>
      </c>
      <c r="F74" t="s">
        <v>476</v>
      </c>
      <c r="G74" t="s">
        <v>404</v>
      </c>
      <c r="H74" t="s">
        <v>206</v>
      </c>
      <c r="I74" t="s">
        <v>514</v>
      </c>
      <c r="J74" s="65">
        <v>2.5299999999999998</v>
      </c>
      <c r="K74" t="s">
        <v>101</v>
      </c>
      <c r="L74" s="66">
        <v>5.5E-2</v>
      </c>
      <c r="M74" s="66">
        <v>4.4499999999999998E-2</v>
      </c>
      <c r="N74" s="65">
        <v>120000</v>
      </c>
      <c r="O74" s="65">
        <v>103.45</v>
      </c>
      <c r="P74" s="65">
        <v>0</v>
      </c>
      <c r="Q74" s="65">
        <v>124.14</v>
      </c>
      <c r="R74" s="66">
        <v>1.1999999999999999E-3</v>
      </c>
      <c r="S74" s="66">
        <v>0.01</v>
      </c>
      <c r="T74" s="66">
        <v>8.0000000000000004E-4</v>
      </c>
    </row>
    <row r="75" spans="1:20">
      <c r="A75" t="s">
        <v>515</v>
      </c>
      <c r="B75" t="s">
        <v>516</v>
      </c>
      <c r="C75" t="s">
        <v>99</v>
      </c>
      <c r="D75" t="s">
        <v>122</v>
      </c>
      <c r="E75" t="s">
        <v>517</v>
      </c>
      <c r="F75" t="s">
        <v>111</v>
      </c>
      <c r="G75" t="s">
        <v>518</v>
      </c>
      <c r="H75" t="s">
        <v>149</v>
      </c>
      <c r="I75" t="s">
        <v>390</v>
      </c>
      <c r="J75" s="65">
        <v>0.54</v>
      </c>
      <c r="K75" t="s">
        <v>101</v>
      </c>
      <c r="L75" s="66">
        <v>4.02E-2</v>
      </c>
      <c r="M75" s="66">
        <v>-2.0999999999999999E-3</v>
      </c>
      <c r="N75" s="65">
        <v>4375</v>
      </c>
      <c r="O75" s="65">
        <v>104</v>
      </c>
      <c r="P75" s="65">
        <v>0</v>
      </c>
      <c r="Q75" s="65">
        <v>4.55</v>
      </c>
      <c r="R75" s="66">
        <v>0</v>
      </c>
      <c r="S75" s="66">
        <v>4.0000000000000002E-4</v>
      </c>
      <c r="T75" s="66">
        <v>0</v>
      </c>
    </row>
    <row r="76" spans="1:20">
      <c r="A76" t="s">
        <v>519</v>
      </c>
      <c r="B76" t="s">
        <v>520</v>
      </c>
      <c r="C76" t="s">
        <v>99</v>
      </c>
      <c r="D76" t="s">
        <v>122</v>
      </c>
      <c r="E76" t="s">
        <v>521</v>
      </c>
      <c r="F76" t="s">
        <v>462</v>
      </c>
      <c r="G76" t="s">
        <v>215</v>
      </c>
      <c r="H76" t="s">
        <v>418</v>
      </c>
      <c r="I76" t="s">
        <v>522</v>
      </c>
      <c r="J76" s="65">
        <v>3.04</v>
      </c>
      <c r="K76" t="s">
        <v>101</v>
      </c>
      <c r="L76" s="66">
        <v>3.85E-2</v>
      </c>
      <c r="M76" s="66">
        <v>2.63E-2</v>
      </c>
      <c r="N76" s="65">
        <v>216000</v>
      </c>
      <c r="O76" s="65">
        <v>105.3</v>
      </c>
      <c r="P76" s="65">
        <v>0</v>
      </c>
      <c r="Q76" s="65">
        <v>227.44800000000001</v>
      </c>
      <c r="R76" s="66">
        <v>1.6999999999999999E-3</v>
      </c>
      <c r="S76" s="66">
        <v>1.83E-2</v>
      </c>
      <c r="T76" s="66">
        <v>1.5E-3</v>
      </c>
    </row>
    <row r="77" spans="1:20">
      <c r="A77" s="67" t="s">
        <v>290</v>
      </c>
      <c r="B77" s="14"/>
      <c r="C77" s="14"/>
      <c r="D77" s="14"/>
      <c r="E77" s="14"/>
      <c r="J77" s="69">
        <v>2.2400000000000002</v>
      </c>
      <c r="M77" s="68">
        <v>3.73E-2</v>
      </c>
      <c r="N77" s="69">
        <v>300138.89</v>
      </c>
      <c r="P77" s="69">
        <v>0</v>
      </c>
      <c r="Q77" s="69">
        <v>283.67191773600001</v>
      </c>
      <c r="S77" s="68">
        <v>2.29E-2</v>
      </c>
      <c r="T77" s="68">
        <v>1.8E-3</v>
      </c>
    </row>
    <row r="78" spans="1:20">
      <c r="A78" t="s">
        <v>523</v>
      </c>
      <c r="B78" t="s">
        <v>524</v>
      </c>
      <c r="C78" t="s">
        <v>99</v>
      </c>
      <c r="D78" t="s">
        <v>122</v>
      </c>
      <c r="E78" t="s">
        <v>525</v>
      </c>
      <c r="F78" t="s">
        <v>526</v>
      </c>
      <c r="G78" t="s">
        <v>339</v>
      </c>
      <c r="H78" t="s">
        <v>206</v>
      </c>
      <c r="I78" t="s">
        <v>527</v>
      </c>
      <c r="J78" s="65">
        <v>2.34</v>
      </c>
      <c r="K78" t="s">
        <v>101</v>
      </c>
      <c r="L78" s="66">
        <v>3.49E-2</v>
      </c>
      <c r="M78" s="66">
        <v>4.3999999999999997E-2</v>
      </c>
      <c r="N78" s="65">
        <v>77916.67</v>
      </c>
      <c r="O78" s="65">
        <v>94.98</v>
      </c>
      <c r="P78" s="65">
        <v>0</v>
      </c>
      <c r="Q78" s="65">
        <v>74.005253166000003</v>
      </c>
      <c r="R78" s="66">
        <v>0</v>
      </c>
      <c r="S78" s="66">
        <v>6.0000000000000001E-3</v>
      </c>
      <c r="T78" s="66">
        <v>5.0000000000000001E-4</v>
      </c>
    </row>
    <row r="79" spans="1:20">
      <c r="A79" t="s">
        <v>528</v>
      </c>
      <c r="B79" t="s">
        <v>529</v>
      </c>
      <c r="C79" t="s">
        <v>99</v>
      </c>
      <c r="D79" t="s">
        <v>122</v>
      </c>
      <c r="E79" t="s">
        <v>403</v>
      </c>
      <c r="F79" t="s">
        <v>111</v>
      </c>
      <c r="G79" t="s">
        <v>404</v>
      </c>
      <c r="H79" t="s">
        <v>206</v>
      </c>
      <c r="I79" t="s">
        <v>530</v>
      </c>
      <c r="J79" s="65">
        <v>2.2000000000000002</v>
      </c>
      <c r="K79" t="s">
        <v>101</v>
      </c>
      <c r="L79" s="66">
        <v>5.2499999999999998E-2</v>
      </c>
      <c r="M79" s="66">
        <v>3.5000000000000003E-2</v>
      </c>
      <c r="N79" s="65">
        <v>222222.22</v>
      </c>
      <c r="O79" s="65">
        <v>94.35</v>
      </c>
      <c r="P79" s="65">
        <v>0</v>
      </c>
      <c r="Q79" s="65">
        <v>209.66666456999999</v>
      </c>
      <c r="R79" s="66">
        <v>2.0000000000000001E-4</v>
      </c>
      <c r="S79" s="66">
        <v>1.6899999999999998E-2</v>
      </c>
      <c r="T79" s="66">
        <v>1.4E-3</v>
      </c>
    </row>
    <row r="80" spans="1:20">
      <c r="A80" s="67" t="s">
        <v>531</v>
      </c>
      <c r="B80" s="14"/>
      <c r="C80" s="14"/>
      <c r="D80" s="14"/>
      <c r="E80" s="14"/>
      <c r="J80" s="69">
        <v>0</v>
      </c>
      <c r="M80" s="68">
        <v>0</v>
      </c>
      <c r="N80" s="69">
        <v>0</v>
      </c>
      <c r="P80" s="69">
        <v>0</v>
      </c>
      <c r="Q80" s="69">
        <v>0</v>
      </c>
      <c r="S80" s="68">
        <v>0</v>
      </c>
      <c r="T80" s="68">
        <v>0</v>
      </c>
    </row>
    <row r="81" spans="1:20">
      <c r="A81" t="s">
        <v>215</v>
      </c>
      <c r="B81" t="s">
        <v>215</v>
      </c>
      <c r="C81" s="14"/>
      <c r="D81" s="14"/>
      <c r="E81" s="14"/>
      <c r="F81" t="s">
        <v>215</v>
      </c>
      <c r="G81" t="s">
        <v>215</v>
      </c>
      <c r="J81" s="65">
        <v>0</v>
      </c>
      <c r="K81" t="s">
        <v>215</v>
      </c>
      <c r="L81" s="66">
        <v>0</v>
      </c>
      <c r="M81" s="66">
        <v>0</v>
      </c>
      <c r="N81" s="65">
        <v>0</v>
      </c>
      <c r="O81" s="65">
        <v>0</v>
      </c>
      <c r="Q81" s="65">
        <v>0</v>
      </c>
      <c r="R81" s="66">
        <v>0</v>
      </c>
      <c r="S81" s="66">
        <v>0</v>
      </c>
      <c r="T81" s="66">
        <v>0</v>
      </c>
    </row>
    <row r="82" spans="1:20">
      <c r="A82" s="67" t="s">
        <v>220</v>
      </c>
      <c r="B82" s="14"/>
      <c r="C82" s="14"/>
      <c r="D82" s="14"/>
      <c r="E82" s="14"/>
      <c r="J82" s="69">
        <v>8.5500000000000007</v>
      </c>
      <c r="M82" s="68">
        <v>2.3800000000000002E-2</v>
      </c>
      <c r="N82" s="69">
        <v>150000</v>
      </c>
      <c r="P82" s="69">
        <v>0</v>
      </c>
      <c r="Q82" s="69">
        <v>536.86860509999997</v>
      </c>
      <c r="S82" s="68">
        <v>4.3299999999999998E-2</v>
      </c>
      <c r="T82" s="68">
        <v>3.5000000000000001E-3</v>
      </c>
    </row>
    <row r="83" spans="1:20">
      <c r="A83" s="67" t="s">
        <v>291</v>
      </c>
      <c r="B83" s="14"/>
      <c r="C83" s="14"/>
      <c r="D83" s="14"/>
      <c r="E83" s="14"/>
      <c r="J83" s="69">
        <v>0</v>
      </c>
      <c r="M83" s="68">
        <v>0</v>
      </c>
      <c r="N83" s="69">
        <v>0</v>
      </c>
      <c r="P83" s="69">
        <v>0</v>
      </c>
      <c r="Q83" s="69">
        <v>0</v>
      </c>
      <c r="S83" s="68">
        <v>0</v>
      </c>
      <c r="T83" s="68">
        <v>0</v>
      </c>
    </row>
    <row r="84" spans="1:20">
      <c r="A84" t="s">
        <v>215</v>
      </c>
      <c r="B84" t="s">
        <v>215</v>
      </c>
      <c r="C84" s="14"/>
      <c r="D84" s="14"/>
      <c r="E84" s="14"/>
      <c r="F84" t="s">
        <v>215</v>
      </c>
      <c r="G84" t="s">
        <v>215</v>
      </c>
      <c r="J84" s="65">
        <v>0</v>
      </c>
      <c r="K84" t="s">
        <v>215</v>
      </c>
      <c r="L84" s="66">
        <v>0</v>
      </c>
      <c r="M84" s="66">
        <v>0</v>
      </c>
      <c r="N84" s="65">
        <v>0</v>
      </c>
      <c r="O84" s="65">
        <v>0</v>
      </c>
      <c r="Q84" s="65">
        <v>0</v>
      </c>
      <c r="R84" s="66">
        <v>0</v>
      </c>
      <c r="S84" s="66">
        <v>0</v>
      </c>
      <c r="T84" s="66">
        <v>0</v>
      </c>
    </row>
    <row r="85" spans="1:20">
      <c r="A85" s="67" t="s">
        <v>292</v>
      </c>
      <c r="B85" s="14"/>
      <c r="C85" s="14"/>
      <c r="D85" s="14"/>
      <c r="E85" s="14"/>
      <c r="J85" s="69">
        <v>8.5500000000000007</v>
      </c>
      <c r="M85" s="68">
        <v>2.3800000000000002E-2</v>
      </c>
      <c r="N85" s="69">
        <v>150000</v>
      </c>
      <c r="P85" s="69">
        <v>0</v>
      </c>
      <c r="Q85" s="69">
        <v>536.86860509999997</v>
      </c>
      <c r="S85" s="68">
        <v>4.3299999999999998E-2</v>
      </c>
      <c r="T85" s="68">
        <v>3.5000000000000001E-3</v>
      </c>
    </row>
    <row r="86" spans="1:20">
      <c r="A86" t="s">
        <v>532</v>
      </c>
      <c r="B86" t="s">
        <v>533</v>
      </c>
      <c r="C86" t="s">
        <v>122</v>
      </c>
      <c r="D86" t="s">
        <v>534</v>
      </c>
      <c r="E86" t="s">
        <v>535</v>
      </c>
      <c r="F86" t="s">
        <v>536</v>
      </c>
      <c r="G86" t="s">
        <v>537</v>
      </c>
      <c r="H86" t="s">
        <v>538</v>
      </c>
      <c r="I86" t="s">
        <v>539</v>
      </c>
      <c r="J86" s="65">
        <v>8.6300000000000008</v>
      </c>
      <c r="K86" t="s">
        <v>105</v>
      </c>
      <c r="L86" s="66">
        <v>2.5399999999999999E-2</v>
      </c>
      <c r="M86" s="66">
        <v>2.1999999999999999E-2</v>
      </c>
      <c r="N86" s="65">
        <v>100000</v>
      </c>
      <c r="O86" s="65">
        <v>103.75185</v>
      </c>
      <c r="P86" s="65">
        <v>0</v>
      </c>
      <c r="Q86" s="65">
        <v>357.01011584999998</v>
      </c>
      <c r="R86" s="66">
        <v>0</v>
      </c>
      <c r="S86" s="66">
        <v>2.8799999999999999E-2</v>
      </c>
      <c r="T86" s="66">
        <v>2.3E-3</v>
      </c>
    </row>
    <row r="87" spans="1:20">
      <c r="A87" t="s">
        <v>540</v>
      </c>
      <c r="B87" t="s">
        <v>541</v>
      </c>
      <c r="C87" t="s">
        <v>122</v>
      </c>
      <c r="D87" t="s">
        <v>534</v>
      </c>
      <c r="E87" t="s">
        <v>542</v>
      </c>
      <c r="F87" t="s">
        <v>543</v>
      </c>
      <c r="G87" t="s">
        <v>544</v>
      </c>
      <c r="H87" t="s">
        <v>538</v>
      </c>
      <c r="I87" t="s">
        <v>231</v>
      </c>
      <c r="J87" s="65">
        <v>8.4</v>
      </c>
      <c r="K87" t="s">
        <v>105</v>
      </c>
      <c r="L87" s="66">
        <v>3.15E-2</v>
      </c>
      <c r="M87" s="66">
        <v>2.7400000000000001E-2</v>
      </c>
      <c r="N87" s="65">
        <v>50000</v>
      </c>
      <c r="O87" s="65">
        <v>104.5385</v>
      </c>
      <c r="P87" s="65">
        <v>0</v>
      </c>
      <c r="Q87" s="65">
        <v>179.85848924999999</v>
      </c>
      <c r="R87" s="66">
        <v>0</v>
      </c>
      <c r="S87" s="66">
        <v>1.4500000000000001E-2</v>
      </c>
      <c r="T87" s="66">
        <v>1.1999999999999999E-3</v>
      </c>
    </row>
    <row r="88" spans="1:20">
      <c r="A88" s="94" t="s">
        <v>222</v>
      </c>
      <c r="B88" s="14"/>
      <c r="C88" s="14"/>
      <c r="D88" s="14"/>
      <c r="E88" s="14"/>
    </row>
    <row r="89" spans="1:20">
      <c r="A89" s="94" t="s">
        <v>285</v>
      </c>
      <c r="B89" s="14"/>
      <c r="C89" s="14"/>
      <c r="D89" s="14"/>
      <c r="E89" s="14"/>
    </row>
    <row r="90" spans="1:20">
      <c r="A90" s="94" t="s">
        <v>286</v>
      </c>
      <c r="B90" s="14"/>
      <c r="C90" s="14"/>
      <c r="D90" s="14"/>
      <c r="E90" s="14"/>
    </row>
    <row r="91" spans="1:20">
      <c r="A91" s="94" t="s">
        <v>287</v>
      </c>
      <c r="B91" s="14"/>
      <c r="C91" s="14"/>
      <c r="D91" s="14"/>
      <c r="E91" s="14"/>
    </row>
    <row r="92" spans="1:20">
      <c r="A92" s="94" t="s">
        <v>288</v>
      </c>
      <c r="B92" s="14"/>
      <c r="C92" s="14"/>
      <c r="D92" s="14"/>
      <c r="E92" s="14"/>
    </row>
    <row r="93" spans="1:20" hidden="1">
      <c r="B93" s="14"/>
      <c r="C93" s="14"/>
      <c r="D93" s="14"/>
      <c r="E93" s="14"/>
    </row>
    <row r="94" spans="1:20" hidden="1">
      <c r="B94" s="14"/>
      <c r="C94" s="14"/>
      <c r="D94" s="14"/>
      <c r="E94" s="14"/>
    </row>
    <row r="95" spans="1:20" hidden="1">
      <c r="B95" s="14"/>
      <c r="C95" s="14"/>
      <c r="D95" s="14"/>
      <c r="E95" s="14"/>
    </row>
    <row r="96" spans="1:20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1:5" hidden="1">
      <c r="B753" s="14"/>
      <c r="C753" s="14"/>
      <c r="D753" s="14"/>
      <c r="E753" s="14"/>
    </row>
    <row r="754" spans="1:5" hidden="1">
      <c r="B754" s="14"/>
      <c r="C754" s="14"/>
      <c r="D754" s="14"/>
      <c r="E754" s="14"/>
    </row>
    <row r="755" spans="1:5" hidden="1">
      <c r="B755" s="14"/>
      <c r="C755" s="14"/>
      <c r="D755" s="14"/>
      <c r="E755" s="14"/>
    </row>
    <row r="756" spans="1:5" hidden="1">
      <c r="B756" s="14"/>
      <c r="C756" s="14"/>
      <c r="D756" s="14"/>
      <c r="E756" s="14"/>
    </row>
    <row r="757" spans="1:5" hidden="1">
      <c r="B757" s="14"/>
      <c r="C757" s="14"/>
      <c r="D757" s="14"/>
      <c r="E757" s="14"/>
    </row>
    <row r="758" spans="1:5" hidden="1">
      <c r="B758" s="14"/>
      <c r="C758" s="14"/>
      <c r="D758" s="14"/>
      <c r="E758" s="14"/>
    </row>
    <row r="759" spans="1:5" hidden="1">
      <c r="B759" s="14"/>
      <c r="C759" s="14"/>
      <c r="D759" s="14"/>
      <c r="E759" s="14"/>
    </row>
    <row r="760" spans="1:5" hidden="1">
      <c r="B760" s="14"/>
      <c r="C760" s="14"/>
      <c r="D760" s="14"/>
      <c r="E760" s="14"/>
    </row>
    <row r="761" spans="1:5" hidden="1">
      <c r="B761" s="14"/>
      <c r="C761" s="14"/>
      <c r="D761" s="14"/>
      <c r="E761" s="14"/>
    </row>
    <row r="762" spans="1:5" hidden="1">
      <c r="B762" s="14"/>
      <c r="C762" s="14"/>
      <c r="D762" s="14"/>
      <c r="E762" s="14"/>
    </row>
    <row r="763" spans="1:5" hidden="1">
      <c r="B763" s="14"/>
      <c r="C763" s="14"/>
      <c r="D763" s="14"/>
      <c r="E763" s="14"/>
    </row>
    <row r="764" spans="1:5" hidden="1">
      <c r="B764" s="14"/>
      <c r="C764" s="14"/>
      <c r="D764" s="14"/>
      <c r="E764" s="14"/>
    </row>
    <row r="765" spans="1:5" hidden="1">
      <c r="B765" s="14"/>
      <c r="C765" s="14"/>
      <c r="D765" s="14"/>
      <c r="E765" s="14"/>
    </row>
    <row r="766" spans="1:5" hidden="1">
      <c r="B766" s="14"/>
      <c r="C766" s="14"/>
      <c r="D766" s="14"/>
      <c r="E766" s="14"/>
    </row>
    <row r="767" spans="1:5" hidden="1">
      <c r="A767" s="14"/>
      <c r="B767" s="14"/>
      <c r="C767" s="14"/>
      <c r="D767" s="14"/>
      <c r="E767" s="14"/>
    </row>
    <row r="768" spans="1:5" hidden="1">
      <c r="A768" s="14"/>
      <c r="B768" s="14"/>
      <c r="C768" s="14"/>
      <c r="D768" s="14"/>
      <c r="E768" s="14"/>
    </row>
    <row r="769" spans="1:5" hidden="1">
      <c r="A769" s="16"/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B773" s="14"/>
      <c r="C773" s="14"/>
      <c r="D773" s="14"/>
      <c r="E773" s="14"/>
    </row>
    <row r="774" spans="1:5" hidden="1"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/>
  </sheetData>
  <dataValidations disablePrompts="1" count="5">
    <dataValidation allowBlank="1" showInputMessage="1" showErrorMessage="1" sqref="G2 P8"/>
    <dataValidation type="list" allowBlank="1" showInputMessage="1" showErrorMessage="1" sqref="K11:K799">
      <formula1>$BM$6:$BM$10</formula1>
    </dataValidation>
    <dataValidation type="list" allowBlank="1" showInputMessage="1" showErrorMessage="1" sqref="D11:D793">
      <formula1>$BH$6:$BH$10</formula1>
    </dataValidation>
    <dataValidation type="list" allowBlank="1" showInputMessage="1" showErrorMessage="1" sqref="H11:H799">
      <formula1>$BL$6:$BL$9</formula1>
    </dataValidation>
    <dataValidation type="list" allowBlank="1" showInputMessage="1" showErrorMessage="1" sqref="F11:F799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39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108" t="s">
        <v>67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  <c r="BI5" s="16"/>
    </row>
    <row r="6" spans="1:61" ht="26.25" customHeight="1">
      <c r="A6" s="108" t="s">
        <v>90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E6" s="16"/>
      <c r="BI6" s="16"/>
    </row>
    <row r="7" spans="1:61" s="16" customFormat="1" ht="20.25">
      <c r="A7" s="40" t="s">
        <v>47</v>
      </c>
      <c r="B7" s="41" t="s">
        <v>48</v>
      </c>
      <c r="C7" s="111" t="s">
        <v>69</v>
      </c>
      <c r="D7" s="111" t="s">
        <v>82</v>
      </c>
      <c r="E7" s="111" t="s">
        <v>49</v>
      </c>
      <c r="F7" s="111" t="s">
        <v>83</v>
      </c>
      <c r="G7" s="111" t="s">
        <v>52</v>
      </c>
      <c r="H7" s="102" t="s">
        <v>186</v>
      </c>
      <c r="I7" s="102" t="s">
        <v>187</v>
      </c>
      <c r="J7" s="102" t="s">
        <v>191</v>
      </c>
      <c r="K7" s="102" t="s">
        <v>55</v>
      </c>
      <c r="L7" s="102" t="s">
        <v>72</v>
      </c>
      <c r="M7" s="102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257068</v>
      </c>
      <c r="I10" s="7"/>
      <c r="J10" s="63">
        <v>0</v>
      </c>
      <c r="K10" s="63">
        <v>783.67479701639343</v>
      </c>
      <c r="L10" s="7"/>
      <c r="M10" s="64">
        <v>1</v>
      </c>
      <c r="N10" s="64">
        <v>5.1000000000000004E-3</v>
      </c>
      <c r="BE10" s="14"/>
      <c r="BF10" s="16"/>
      <c r="BG10" s="14"/>
      <c r="BI10" s="14"/>
    </row>
    <row r="11" spans="1:61">
      <c r="A11" s="67" t="s">
        <v>200</v>
      </c>
      <c r="D11" s="14"/>
      <c r="E11" s="14"/>
      <c r="F11" s="14"/>
      <c r="H11" s="69">
        <v>224068</v>
      </c>
      <c r="J11" s="69">
        <v>0</v>
      </c>
      <c r="K11" s="69">
        <v>469.9588270163934</v>
      </c>
      <c r="M11" s="68">
        <v>0.59970000000000001</v>
      </c>
      <c r="N11" s="68">
        <v>3.0999999999999999E-3</v>
      </c>
    </row>
    <row r="12" spans="1:61">
      <c r="A12" s="67" t="s">
        <v>545</v>
      </c>
      <c r="D12" s="14"/>
      <c r="E12" s="14"/>
      <c r="F12" s="14"/>
      <c r="H12" s="69">
        <v>5000</v>
      </c>
      <c r="J12" s="69">
        <v>0</v>
      </c>
      <c r="K12" s="69">
        <v>134</v>
      </c>
      <c r="M12" s="68">
        <v>0.17100000000000001</v>
      </c>
      <c r="N12" s="68">
        <v>8.9999999999999998E-4</v>
      </c>
    </row>
    <row r="13" spans="1:61">
      <c r="A13" t="s">
        <v>546</v>
      </c>
      <c r="B13" t="s">
        <v>547</v>
      </c>
      <c r="C13" t="s">
        <v>99</v>
      </c>
      <c r="D13" t="s">
        <v>122</v>
      </c>
      <c r="E13" t="s">
        <v>480</v>
      </c>
      <c r="F13" t="s">
        <v>481</v>
      </c>
      <c r="G13" t="s">
        <v>101</v>
      </c>
      <c r="H13" s="65">
        <v>5000</v>
      </c>
      <c r="I13" s="65">
        <v>2680</v>
      </c>
      <c r="J13" s="65">
        <v>0</v>
      </c>
      <c r="K13" s="65">
        <v>134</v>
      </c>
      <c r="L13" s="66">
        <v>0</v>
      </c>
      <c r="M13" s="66">
        <v>0.17100000000000001</v>
      </c>
      <c r="N13" s="66">
        <v>8.9999999999999998E-4</v>
      </c>
    </row>
    <row r="14" spans="1:61">
      <c r="A14" s="67" t="s">
        <v>548</v>
      </c>
      <c r="D14" s="14"/>
      <c r="E14" s="14"/>
      <c r="F14" s="14"/>
      <c r="H14" s="69">
        <v>0</v>
      </c>
      <c r="J14" s="69">
        <v>0</v>
      </c>
      <c r="K14" s="69">
        <v>0</v>
      </c>
      <c r="M14" s="68">
        <v>0</v>
      </c>
      <c r="N14" s="68">
        <v>0</v>
      </c>
    </row>
    <row r="15" spans="1:61">
      <c r="A15" t="s">
        <v>215</v>
      </c>
      <c r="B15" t="s">
        <v>215</v>
      </c>
      <c r="D15" s="14"/>
      <c r="E15" s="14"/>
      <c r="F15" t="s">
        <v>215</v>
      </c>
      <c r="G15" t="s">
        <v>215</v>
      </c>
      <c r="H15" s="65">
        <v>0</v>
      </c>
      <c r="I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1">
      <c r="A16" s="67" t="s">
        <v>549</v>
      </c>
      <c r="D16" s="14"/>
      <c r="E16" s="14"/>
      <c r="F16" s="14"/>
      <c r="H16" s="69">
        <v>219068</v>
      </c>
      <c r="J16" s="69">
        <v>0</v>
      </c>
      <c r="K16" s="69">
        <v>335.9588270163934</v>
      </c>
      <c r="M16" s="68">
        <v>0.42870000000000003</v>
      </c>
      <c r="N16" s="68">
        <v>2.2000000000000001E-3</v>
      </c>
    </row>
    <row r="17" spans="1:14">
      <c r="A17" t="s">
        <v>550</v>
      </c>
      <c r="B17">
        <v>10807200</v>
      </c>
      <c r="C17" t="s">
        <v>99</v>
      </c>
      <c r="D17" t="s">
        <v>122</v>
      </c>
      <c r="E17" t="s">
        <v>551</v>
      </c>
      <c r="F17" t="s">
        <v>552</v>
      </c>
      <c r="G17" t="s">
        <v>101</v>
      </c>
      <c r="H17" s="65">
        <v>40000</v>
      </c>
      <c r="I17" s="65">
        <f>K17/H17*100*1000</f>
        <v>371.82499999999999</v>
      </c>
      <c r="J17" s="65">
        <v>0</v>
      </c>
      <c r="K17" s="65">
        <f>154.44-5.71</f>
        <v>148.72999999999999</v>
      </c>
      <c r="L17" s="66">
        <v>5.9999999999999995E-4</v>
      </c>
      <c r="M17" s="66">
        <v>0.1971</v>
      </c>
      <c r="N17" s="66">
        <v>1E-3</v>
      </c>
    </row>
    <row r="18" spans="1:14">
      <c r="A18" t="s">
        <v>553</v>
      </c>
      <c r="B18">
        <v>11043630</v>
      </c>
      <c r="C18" t="s">
        <v>99</v>
      </c>
      <c r="D18" t="s">
        <v>122</v>
      </c>
      <c r="E18" t="s">
        <v>554</v>
      </c>
      <c r="F18" t="s">
        <v>555</v>
      </c>
      <c r="G18" t="s">
        <v>101</v>
      </c>
      <c r="H18" s="65">
        <v>30000</v>
      </c>
      <c r="I18" s="65">
        <v>198</v>
      </c>
      <c r="J18" s="65">
        <v>0</v>
      </c>
      <c r="K18" s="65">
        <v>59.4</v>
      </c>
      <c r="L18" s="66">
        <v>2.9999999999999997E-4</v>
      </c>
      <c r="M18" s="66">
        <v>7.5800000000000006E-2</v>
      </c>
      <c r="N18" s="66">
        <v>4.0000000000000002E-4</v>
      </c>
    </row>
    <row r="19" spans="1:14">
      <c r="A19" t="s">
        <v>556</v>
      </c>
      <c r="B19" t="s">
        <v>557</v>
      </c>
      <c r="C19" t="s">
        <v>99</v>
      </c>
      <c r="D19" t="s">
        <v>122</v>
      </c>
      <c r="E19" t="s">
        <v>558</v>
      </c>
      <c r="F19" t="s">
        <v>555</v>
      </c>
      <c r="G19" t="s">
        <v>101</v>
      </c>
      <c r="H19" s="65">
        <v>150000</v>
      </c>
      <c r="I19" s="65">
        <v>63.3</v>
      </c>
      <c r="J19" s="65">
        <v>0</v>
      </c>
      <c r="K19" s="65">
        <v>94.95</v>
      </c>
      <c r="L19" s="66">
        <v>4.0000000000000002E-4</v>
      </c>
      <c r="M19" s="66">
        <v>0.1212</v>
      </c>
      <c r="N19" s="66">
        <v>5.9999999999999995E-4</v>
      </c>
    </row>
    <row r="20" spans="1:14">
      <c r="A20" t="s">
        <v>559</v>
      </c>
      <c r="B20" t="s">
        <v>560</v>
      </c>
      <c r="C20" t="s">
        <v>99</v>
      </c>
      <c r="D20" t="s">
        <v>122</v>
      </c>
      <c r="E20" t="s">
        <v>561</v>
      </c>
      <c r="F20" t="s">
        <v>562</v>
      </c>
      <c r="G20" t="s">
        <v>101</v>
      </c>
      <c r="H20" s="65">
        <v>11928</v>
      </c>
      <c r="I20" s="65">
        <v>193.1</v>
      </c>
      <c r="J20" s="65">
        <v>0</v>
      </c>
      <c r="K20" s="65">
        <v>23.032968</v>
      </c>
      <c r="L20" s="66">
        <v>1.4E-3</v>
      </c>
      <c r="M20" s="66">
        <v>2.9399999999999999E-2</v>
      </c>
      <c r="N20" s="66">
        <v>1E-4</v>
      </c>
    </row>
    <row r="21" spans="1:14">
      <c r="A21" t="s">
        <v>563</v>
      </c>
      <c r="B21" t="s">
        <v>564</v>
      </c>
      <c r="C21" t="s">
        <v>99</v>
      </c>
      <c r="D21" t="s">
        <v>122</v>
      </c>
      <c r="E21" t="s">
        <v>565</v>
      </c>
      <c r="F21" t="s">
        <v>131</v>
      </c>
      <c r="G21" t="s">
        <v>101</v>
      </c>
      <c r="H21" s="65">
        <v>8900</v>
      </c>
      <c r="I21" s="65">
        <v>110.6</v>
      </c>
      <c r="J21" s="65">
        <v>0</v>
      </c>
      <c r="K21" s="65">
        <v>9.8434000000000008</v>
      </c>
      <c r="L21" s="66">
        <v>2.0000000000000001E-4</v>
      </c>
      <c r="M21" s="66">
        <v>1.26E-2</v>
      </c>
      <c r="N21" s="66">
        <v>1E-4</v>
      </c>
    </row>
    <row r="22" spans="1:14">
      <c r="A22" s="67" t="s">
        <v>566</v>
      </c>
      <c r="D22" s="14"/>
      <c r="E22" s="14"/>
      <c r="F22" s="14"/>
      <c r="H22" s="69">
        <v>0</v>
      </c>
      <c r="J22" s="69">
        <v>0</v>
      </c>
      <c r="K22" s="69">
        <v>0</v>
      </c>
      <c r="M22" s="68">
        <v>0</v>
      </c>
      <c r="N22" s="68">
        <v>0</v>
      </c>
    </row>
    <row r="23" spans="1:14">
      <c r="A23" t="s">
        <v>215</v>
      </c>
      <c r="B23" t="s">
        <v>215</v>
      </c>
      <c r="D23" s="14"/>
      <c r="E23" s="14"/>
      <c r="F23" t="s">
        <v>215</v>
      </c>
      <c r="G23" t="s">
        <v>215</v>
      </c>
      <c r="H23" s="65">
        <v>0</v>
      </c>
      <c r="I23" s="65">
        <v>0</v>
      </c>
      <c r="K23" s="65">
        <v>0</v>
      </c>
      <c r="L23" s="66">
        <v>0</v>
      </c>
      <c r="M23" s="66">
        <v>0</v>
      </c>
      <c r="N23" s="66">
        <v>0</v>
      </c>
    </row>
    <row r="24" spans="1:14">
      <c r="A24" s="67" t="s">
        <v>220</v>
      </c>
      <c r="D24" s="14"/>
      <c r="E24" s="14"/>
      <c r="F24" s="14"/>
      <c r="H24" s="69">
        <v>33000</v>
      </c>
      <c r="J24" s="69">
        <v>0</v>
      </c>
      <c r="K24" s="69">
        <v>313.71597000000003</v>
      </c>
      <c r="M24" s="68">
        <v>0.40029999999999999</v>
      </c>
      <c r="N24" s="68">
        <v>2E-3</v>
      </c>
    </row>
    <row r="25" spans="1:14">
      <c r="A25" s="67" t="s">
        <v>291</v>
      </c>
      <c r="D25" s="14"/>
      <c r="E25" s="14"/>
      <c r="F25" s="14"/>
      <c r="H25" s="69">
        <v>21000</v>
      </c>
      <c r="J25" s="69">
        <v>0</v>
      </c>
      <c r="K25" s="69">
        <v>279.65007000000003</v>
      </c>
      <c r="M25" s="68">
        <v>0.35680000000000001</v>
      </c>
      <c r="N25" s="68">
        <v>1.8E-3</v>
      </c>
    </row>
    <row r="26" spans="1:14">
      <c r="A26" t="s">
        <v>567</v>
      </c>
      <c r="B26" t="s">
        <v>568</v>
      </c>
      <c r="C26" t="s">
        <v>569</v>
      </c>
      <c r="D26" t="s">
        <v>534</v>
      </c>
      <c r="E26" t="s">
        <v>570</v>
      </c>
      <c r="F26" t="s">
        <v>543</v>
      </c>
      <c r="G26" t="s">
        <v>105</v>
      </c>
      <c r="H26" s="65">
        <v>21000</v>
      </c>
      <c r="I26" s="65">
        <v>387</v>
      </c>
      <c r="J26" s="65">
        <v>0</v>
      </c>
      <c r="K26" s="65">
        <v>279.65007000000003</v>
      </c>
      <c r="L26" s="66">
        <v>0</v>
      </c>
      <c r="M26" s="66">
        <v>0.35680000000000001</v>
      </c>
      <c r="N26" s="66">
        <v>1.8E-3</v>
      </c>
    </row>
    <row r="27" spans="1:14">
      <c r="A27" s="67" t="s">
        <v>292</v>
      </c>
      <c r="D27" s="14"/>
      <c r="E27" s="14"/>
      <c r="F27" s="14"/>
      <c r="H27" s="69">
        <v>12000</v>
      </c>
      <c r="J27" s="69">
        <v>0</v>
      </c>
      <c r="K27" s="69">
        <v>34.065899999999999</v>
      </c>
      <c r="M27" s="68">
        <v>4.3499999999999997E-2</v>
      </c>
      <c r="N27" s="68">
        <v>2.0000000000000001E-4</v>
      </c>
    </row>
    <row r="28" spans="1:14">
      <c r="A28" t="s">
        <v>571</v>
      </c>
      <c r="B28" t="s">
        <v>572</v>
      </c>
      <c r="C28" t="s">
        <v>122</v>
      </c>
      <c r="D28" t="s">
        <v>534</v>
      </c>
      <c r="E28" t="s">
        <v>573</v>
      </c>
      <c r="F28" t="s">
        <v>574</v>
      </c>
      <c r="G28" t="s">
        <v>105</v>
      </c>
      <c r="H28" s="65">
        <v>12000</v>
      </c>
      <c r="I28" s="65">
        <v>82.5</v>
      </c>
      <c r="J28" s="65">
        <v>0</v>
      </c>
      <c r="K28" s="65">
        <v>34.065899999999999</v>
      </c>
      <c r="L28" s="66">
        <v>0</v>
      </c>
      <c r="M28" s="66">
        <v>4.3499999999999997E-2</v>
      </c>
      <c r="N28" s="66">
        <v>2.0000000000000001E-4</v>
      </c>
    </row>
    <row r="29" spans="1:14">
      <c r="A29" s="94" t="s">
        <v>222</v>
      </c>
      <c r="D29" s="14"/>
      <c r="E29" s="14"/>
      <c r="F29" s="14"/>
    </row>
    <row r="30" spans="1:14">
      <c r="A30" s="94" t="s">
        <v>285</v>
      </c>
      <c r="D30" s="14"/>
      <c r="E30" s="14"/>
      <c r="F30" s="14"/>
    </row>
    <row r="31" spans="1:14">
      <c r="A31" s="94" t="s">
        <v>286</v>
      </c>
      <c r="D31" s="14"/>
      <c r="E31" s="14"/>
      <c r="F31" s="14"/>
    </row>
    <row r="32" spans="1:14">
      <c r="A32" s="94" t="s">
        <v>287</v>
      </c>
      <c r="D32" s="14"/>
      <c r="E32" s="14"/>
      <c r="F32" s="14"/>
    </row>
    <row r="33" spans="1:6">
      <c r="A33" s="94" t="s">
        <v>288</v>
      </c>
      <c r="D33" s="14"/>
      <c r="E33" s="14"/>
      <c r="F33" s="14"/>
    </row>
    <row r="34" spans="1:6" hidden="1">
      <c r="D34" s="14"/>
      <c r="E34" s="14"/>
      <c r="F34" s="14"/>
    </row>
    <row r="35" spans="1:6" hidden="1">
      <c r="D35" s="14"/>
      <c r="E35" s="14"/>
      <c r="F35" s="14"/>
    </row>
    <row r="36" spans="1:6" hidden="1">
      <c r="D36" s="14"/>
      <c r="E36" s="14"/>
      <c r="F36" s="14"/>
    </row>
    <row r="37" spans="1:6" hidden="1">
      <c r="D37" s="14"/>
      <c r="E37" s="14"/>
      <c r="F37" s="14"/>
    </row>
    <row r="38" spans="1:6" hidden="1">
      <c r="D38" s="14"/>
      <c r="E38" s="14"/>
      <c r="F38" s="14"/>
    </row>
    <row r="39" spans="1:6" hidden="1">
      <c r="D39" s="14"/>
      <c r="E39" s="14"/>
      <c r="F39" s="14"/>
    </row>
    <row r="40" spans="1:6" hidden="1">
      <c r="D40" s="14"/>
      <c r="E40" s="14"/>
      <c r="F40" s="14"/>
    </row>
    <row r="41" spans="1:6" hidden="1">
      <c r="D41" s="14"/>
      <c r="E41" s="14"/>
      <c r="F41" s="14"/>
    </row>
    <row r="42" spans="1:6" hidden="1">
      <c r="D42" s="14"/>
      <c r="E42" s="14"/>
      <c r="F42" s="14"/>
    </row>
    <row r="43" spans="1:6" hidden="1">
      <c r="D43" s="14"/>
      <c r="E43" s="14"/>
      <c r="F43" s="14"/>
    </row>
    <row r="44" spans="1:6" hidden="1">
      <c r="D44" s="14"/>
      <c r="E44" s="14"/>
      <c r="F44" s="14"/>
    </row>
    <row r="45" spans="1:6" hidden="1">
      <c r="D45" s="14"/>
      <c r="E45" s="14"/>
      <c r="F45" s="14"/>
    </row>
    <row r="46" spans="1:6" hidden="1">
      <c r="D46" s="14"/>
      <c r="E46" s="14"/>
      <c r="F46" s="14"/>
    </row>
    <row r="47" spans="1:6" hidden="1">
      <c r="D47" s="14"/>
      <c r="E47" s="14"/>
      <c r="F47" s="14"/>
    </row>
    <row r="48" spans="1:6" hidden="1">
      <c r="D48" s="14"/>
      <c r="E48" s="14"/>
      <c r="F48" s="14"/>
    </row>
    <row r="49" spans="4:6" hidden="1">
      <c r="D49" s="14"/>
      <c r="E49" s="14"/>
      <c r="F49" s="14"/>
    </row>
    <row r="50" spans="4:6" hidden="1">
      <c r="D50" s="14"/>
      <c r="E50" s="14"/>
      <c r="F50" s="14"/>
    </row>
    <row r="51" spans="4:6" hidden="1">
      <c r="D51" s="14"/>
      <c r="E51" s="14"/>
      <c r="F51" s="14"/>
    </row>
    <row r="52" spans="4:6" hidden="1">
      <c r="D52" s="14"/>
      <c r="E52" s="14"/>
      <c r="F52" s="14"/>
    </row>
    <row r="53" spans="4:6" hidden="1">
      <c r="D53" s="14"/>
      <c r="E53" s="14"/>
      <c r="F53" s="14"/>
    </row>
    <row r="54" spans="4:6" hidden="1">
      <c r="D54" s="14"/>
      <c r="E54" s="14"/>
      <c r="F54" s="14"/>
    </row>
    <row r="55" spans="4:6" hidden="1">
      <c r="D55" s="14"/>
      <c r="E55" s="14"/>
      <c r="F55" s="14"/>
    </row>
    <row r="56" spans="4:6" hidden="1">
      <c r="D56" s="14"/>
      <c r="E56" s="14"/>
      <c r="F56" s="14"/>
    </row>
    <row r="57" spans="4:6" hidden="1">
      <c r="D57" s="14"/>
      <c r="E57" s="14"/>
      <c r="F57" s="14"/>
    </row>
    <row r="58" spans="4:6" hidden="1">
      <c r="D58" s="14"/>
      <c r="E58" s="14"/>
      <c r="F58" s="14"/>
    </row>
    <row r="59" spans="4:6" hidden="1">
      <c r="D59" s="14"/>
      <c r="E59" s="14"/>
      <c r="F59" s="14"/>
    </row>
    <row r="60" spans="4:6" hidden="1">
      <c r="D60" s="14"/>
      <c r="E60" s="14"/>
      <c r="F60" s="14"/>
    </row>
    <row r="61" spans="4:6" hidden="1">
      <c r="D61" s="14"/>
      <c r="E61" s="14"/>
      <c r="F61" s="14"/>
    </row>
    <row r="62" spans="4:6" hidden="1">
      <c r="D62" s="14"/>
      <c r="E62" s="14"/>
      <c r="F62" s="14"/>
    </row>
    <row r="63" spans="4:6" hidden="1">
      <c r="D63" s="14"/>
      <c r="E63" s="14"/>
      <c r="F63" s="14"/>
    </row>
    <row r="64" spans="4:6" hidden="1">
      <c r="D64" s="14"/>
      <c r="E64" s="14"/>
      <c r="F64" s="14"/>
    </row>
    <row r="65" spans="4:6" hidden="1">
      <c r="D65" s="14"/>
      <c r="E65" s="14"/>
      <c r="F65" s="14"/>
    </row>
    <row r="66" spans="4:6" hidden="1">
      <c r="D66" s="14"/>
      <c r="E66" s="14"/>
      <c r="F66" s="14"/>
    </row>
    <row r="67" spans="4:6" hidden="1">
      <c r="D67" s="14"/>
      <c r="E67" s="14"/>
      <c r="F67" s="14"/>
    </row>
    <row r="68" spans="4:6" hidden="1">
      <c r="D68" s="14"/>
      <c r="E68" s="14"/>
      <c r="F68" s="14"/>
    </row>
    <row r="69" spans="4:6" hidden="1">
      <c r="D69" s="14"/>
      <c r="E69" s="14"/>
      <c r="F69" s="14"/>
    </row>
    <row r="70" spans="4:6" hidden="1">
      <c r="D70" s="14"/>
      <c r="E70" s="14"/>
      <c r="F70" s="14"/>
    </row>
    <row r="71" spans="4:6" hidden="1">
      <c r="D71" s="14"/>
      <c r="E71" s="14"/>
      <c r="F71" s="14"/>
    </row>
    <row r="72" spans="4:6" hidden="1">
      <c r="D72" s="14"/>
      <c r="E72" s="14"/>
      <c r="F72" s="14"/>
    </row>
    <row r="73" spans="4:6" hidden="1">
      <c r="D73" s="14"/>
      <c r="E73" s="14"/>
      <c r="F73" s="14"/>
    </row>
    <row r="74" spans="4:6" hidden="1">
      <c r="D74" s="14"/>
      <c r="E74" s="14"/>
      <c r="F74" s="14"/>
    </row>
    <row r="75" spans="4:6" hidden="1">
      <c r="D75" s="14"/>
      <c r="E75" s="14"/>
      <c r="F75" s="14"/>
    </row>
    <row r="76" spans="4:6" hidden="1">
      <c r="D76" s="14"/>
      <c r="E76" s="14"/>
      <c r="F76" s="14"/>
    </row>
    <row r="77" spans="4:6" hidden="1">
      <c r="D77" s="14"/>
      <c r="E77" s="14"/>
      <c r="F77" s="14"/>
    </row>
    <row r="78" spans="4:6" hidden="1">
      <c r="D78" s="14"/>
      <c r="E78" s="14"/>
      <c r="F78" s="14"/>
    </row>
    <row r="79" spans="4:6" hidden="1">
      <c r="D79" s="14"/>
      <c r="E79" s="14"/>
      <c r="F79" s="14"/>
    </row>
    <row r="80" spans="4:6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A248" s="14"/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6"/>
      <c r="D250" s="14"/>
      <c r="E250" s="14"/>
      <c r="F250" s="14"/>
    </row>
    <row r="251" spans="1:6" hidden="1"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A269" s="14"/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6"/>
      <c r="D271" s="14"/>
      <c r="E271" s="14"/>
      <c r="F271" s="14"/>
    </row>
    <row r="272" spans="1:6" hidden="1"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1:6" hidden="1">
      <c r="D321" s="14"/>
      <c r="E321" s="14"/>
      <c r="F321" s="14"/>
    </row>
    <row r="322" spans="1:6" hidden="1">
      <c r="D322" s="14"/>
      <c r="E322" s="14"/>
      <c r="F322" s="14"/>
    </row>
    <row r="323" spans="1:6" hidden="1">
      <c r="D323" s="14"/>
      <c r="E323" s="14"/>
      <c r="F323" s="14"/>
    </row>
    <row r="324" spans="1:6" hidden="1">
      <c r="D324" s="14"/>
      <c r="E324" s="14"/>
      <c r="F324" s="14"/>
    </row>
    <row r="325" spans="1:6" hidden="1">
      <c r="D325" s="14"/>
      <c r="E325" s="14"/>
      <c r="F325" s="14"/>
    </row>
    <row r="326" spans="1:6" hidden="1">
      <c r="D326" s="14"/>
      <c r="E326" s="14"/>
      <c r="F326" s="14"/>
    </row>
    <row r="327" spans="1:6" hidden="1">
      <c r="D327" s="14"/>
      <c r="E327" s="14"/>
      <c r="F327" s="14"/>
    </row>
    <row r="328" spans="1:6" hidden="1">
      <c r="D328" s="14"/>
      <c r="E328" s="14"/>
      <c r="F328" s="14"/>
    </row>
    <row r="329" spans="1:6" hidden="1">
      <c r="D329" s="14"/>
      <c r="E329" s="14"/>
      <c r="F329" s="14"/>
    </row>
    <row r="330" spans="1:6" hidden="1">
      <c r="D330" s="14"/>
      <c r="E330" s="14"/>
      <c r="F330" s="14"/>
    </row>
    <row r="331" spans="1:6" hidden="1">
      <c r="D331" s="14"/>
      <c r="E331" s="14"/>
      <c r="F331" s="14"/>
    </row>
    <row r="332" spans="1:6" hidden="1">
      <c r="D332" s="14"/>
      <c r="E332" s="14"/>
      <c r="F332" s="14"/>
    </row>
    <row r="333" spans="1:6" hidden="1">
      <c r="D333" s="14"/>
      <c r="E333" s="14"/>
      <c r="F333" s="14"/>
    </row>
    <row r="334" spans="1:6" hidden="1">
      <c r="D334" s="14"/>
      <c r="E334" s="14"/>
      <c r="F334" s="14"/>
    </row>
    <row r="335" spans="1:6" hidden="1">
      <c r="D335" s="14"/>
      <c r="E335" s="14"/>
      <c r="F335" s="14"/>
    </row>
    <row r="336" spans="1:6" hidden="1">
      <c r="A336" s="14"/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6"/>
    </row>
    <row r="339" spans="1:6" hidden="1"/>
  </sheetData>
  <dataValidations count="4">
    <dataValidation allowBlank="1" showInputMessage="1" showErrorMessage="1" sqref="J8"/>
    <dataValidation type="list" allowBlank="1" showInputMessage="1" showErrorMessage="1" sqref="F11:F338">
      <formula1>$BG$5:$BG$10</formula1>
    </dataValidation>
    <dataValidation type="list" allowBlank="1" showInputMessage="1" showErrorMessage="1" sqref="G11:G332">
      <formula1>$BI$5:$BI$10</formula1>
    </dataValidation>
    <dataValidation type="list" allowBlank="1" showInputMessage="1" showErrorMessage="1" sqref="D11:D332">
      <formula1>$BE$5:$BE$10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108" t="s">
        <v>67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0"/>
      <c r="BJ5" s="16"/>
    </row>
    <row r="6" spans="1:62" ht="26.25" customHeight="1">
      <c r="A6" s="108" t="s">
        <v>193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102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63">
        <v>0</v>
      </c>
      <c r="K10" s="7"/>
      <c r="L10" s="64">
        <v>0</v>
      </c>
      <c r="M10" s="64">
        <v>0</v>
      </c>
      <c r="N10" s="30"/>
      <c r="BG10" s="14"/>
      <c r="BH10" s="16"/>
      <c r="BJ10" s="14"/>
    </row>
    <row r="11" spans="1:62">
      <c r="A11" s="67" t="s">
        <v>200</v>
      </c>
      <c r="C11" s="14"/>
      <c r="D11" s="14"/>
      <c r="E11" s="14"/>
      <c r="F11" s="14"/>
      <c r="G11" s="69">
        <v>0</v>
      </c>
      <c r="I11" s="69">
        <v>0</v>
      </c>
      <c r="J11" s="69">
        <v>0</v>
      </c>
      <c r="L11" s="68">
        <v>0</v>
      </c>
      <c r="M11" s="68">
        <v>0</v>
      </c>
    </row>
    <row r="12" spans="1:62">
      <c r="A12" s="67" t="s">
        <v>575</v>
      </c>
      <c r="C12" s="14"/>
      <c r="D12" s="14"/>
      <c r="E12" s="14"/>
      <c r="F12" s="14"/>
      <c r="G12" s="69">
        <v>0</v>
      </c>
      <c r="I12" s="69">
        <v>0</v>
      </c>
      <c r="J12" s="69">
        <v>0</v>
      </c>
      <c r="L12" s="68">
        <v>0</v>
      </c>
      <c r="M12" s="68">
        <v>0</v>
      </c>
    </row>
    <row r="13" spans="1:62">
      <c r="A13" t="s">
        <v>215</v>
      </c>
      <c r="B13" t="s">
        <v>215</v>
      </c>
      <c r="C13" s="14"/>
      <c r="D13" s="14"/>
      <c r="E13" t="s">
        <v>215</v>
      </c>
      <c r="F13" t="s">
        <v>215</v>
      </c>
      <c r="G13" s="65">
        <v>0</v>
      </c>
      <c r="H13" s="65">
        <v>0</v>
      </c>
      <c r="J13" s="65">
        <v>0</v>
      </c>
      <c r="K13" s="66">
        <v>0</v>
      </c>
      <c r="L13" s="66">
        <v>0</v>
      </c>
      <c r="M13" s="66">
        <v>0</v>
      </c>
    </row>
    <row r="14" spans="1:62">
      <c r="A14" s="67" t="s">
        <v>576</v>
      </c>
      <c r="C14" s="14"/>
      <c r="D14" s="14"/>
      <c r="E14" s="14"/>
      <c r="F14" s="14"/>
      <c r="G14" s="69">
        <v>0</v>
      </c>
      <c r="I14" s="69">
        <v>0</v>
      </c>
      <c r="J14" s="69">
        <v>0</v>
      </c>
      <c r="L14" s="68">
        <v>0</v>
      </c>
      <c r="M14" s="68">
        <v>0</v>
      </c>
    </row>
    <row r="15" spans="1:62">
      <c r="A15" t="s">
        <v>215</v>
      </c>
      <c r="B15" t="s">
        <v>215</v>
      </c>
      <c r="C15" s="14"/>
      <c r="D15" s="14"/>
      <c r="E15" t="s">
        <v>215</v>
      </c>
      <c r="F15" t="s">
        <v>215</v>
      </c>
      <c r="G15" s="65">
        <v>0</v>
      </c>
      <c r="H15" s="65">
        <v>0</v>
      </c>
      <c r="J15" s="65">
        <v>0</v>
      </c>
      <c r="K15" s="66">
        <v>0</v>
      </c>
      <c r="L15" s="66">
        <v>0</v>
      </c>
      <c r="M15" s="66">
        <v>0</v>
      </c>
    </row>
    <row r="16" spans="1:62">
      <c r="A16" s="67" t="s">
        <v>577</v>
      </c>
      <c r="C16" s="14"/>
      <c r="D16" s="14"/>
      <c r="E16" s="14"/>
      <c r="F16" s="14"/>
      <c r="G16" s="69">
        <v>0</v>
      </c>
      <c r="I16" s="69">
        <v>0</v>
      </c>
      <c r="J16" s="69">
        <v>0</v>
      </c>
      <c r="L16" s="68">
        <v>0</v>
      </c>
      <c r="M16" s="68">
        <v>0</v>
      </c>
    </row>
    <row r="17" spans="1:13">
      <c r="A17" t="s">
        <v>215</v>
      </c>
      <c r="B17" t="s">
        <v>215</v>
      </c>
      <c r="C17" s="14"/>
      <c r="D17" s="14"/>
      <c r="E17" t="s">
        <v>215</v>
      </c>
      <c r="F17" t="s">
        <v>215</v>
      </c>
      <c r="G17" s="65">
        <v>0</v>
      </c>
      <c r="H17" s="65">
        <v>0</v>
      </c>
      <c r="J17" s="65">
        <v>0</v>
      </c>
      <c r="K17" s="66">
        <v>0</v>
      </c>
      <c r="L17" s="66">
        <v>0</v>
      </c>
      <c r="M17" s="66">
        <v>0</v>
      </c>
    </row>
    <row r="18" spans="1:13">
      <c r="A18" s="67" t="s">
        <v>578</v>
      </c>
      <c r="C18" s="14"/>
      <c r="D18" s="14"/>
      <c r="E18" s="14"/>
      <c r="F18" s="14"/>
      <c r="G18" s="69">
        <v>0</v>
      </c>
      <c r="I18" s="69">
        <v>0</v>
      </c>
      <c r="J18" s="69">
        <v>0</v>
      </c>
      <c r="L18" s="68">
        <v>0</v>
      </c>
      <c r="M18" s="68">
        <v>0</v>
      </c>
    </row>
    <row r="19" spans="1:13">
      <c r="A19" t="s">
        <v>215</v>
      </c>
      <c r="B19" t="s">
        <v>215</v>
      </c>
      <c r="C19" s="14"/>
      <c r="D19" s="14"/>
      <c r="E19" t="s">
        <v>215</v>
      </c>
      <c r="F19" t="s">
        <v>215</v>
      </c>
      <c r="G19" s="65">
        <v>0</v>
      </c>
      <c r="H19" s="65">
        <v>0</v>
      </c>
      <c r="J19" s="65">
        <v>0</v>
      </c>
      <c r="K19" s="66">
        <v>0</v>
      </c>
      <c r="L19" s="66">
        <v>0</v>
      </c>
      <c r="M19" s="66">
        <v>0</v>
      </c>
    </row>
    <row r="20" spans="1:13">
      <c r="A20" s="67" t="s">
        <v>531</v>
      </c>
      <c r="C20" s="14"/>
      <c r="D20" s="14"/>
      <c r="E20" s="14"/>
      <c r="F20" s="14"/>
      <c r="G20" s="69">
        <v>0</v>
      </c>
      <c r="I20" s="69">
        <v>0</v>
      </c>
      <c r="J20" s="69">
        <v>0</v>
      </c>
      <c r="L20" s="68">
        <v>0</v>
      </c>
      <c r="M20" s="68">
        <v>0</v>
      </c>
    </row>
    <row r="21" spans="1:13">
      <c r="A21" t="s">
        <v>215</v>
      </c>
      <c r="B21" t="s">
        <v>215</v>
      </c>
      <c r="C21" s="14"/>
      <c r="D21" s="14"/>
      <c r="E21" t="s">
        <v>215</v>
      </c>
      <c r="F21" t="s">
        <v>215</v>
      </c>
      <c r="G21" s="65">
        <v>0</v>
      </c>
      <c r="H21" s="65">
        <v>0</v>
      </c>
      <c r="J21" s="65">
        <v>0</v>
      </c>
      <c r="K21" s="66">
        <v>0</v>
      </c>
      <c r="L21" s="66">
        <v>0</v>
      </c>
      <c r="M21" s="66">
        <v>0</v>
      </c>
    </row>
    <row r="22" spans="1:13">
      <c r="A22" s="67" t="s">
        <v>579</v>
      </c>
      <c r="C22" s="14"/>
      <c r="D22" s="14"/>
      <c r="E22" s="14"/>
      <c r="F22" s="14"/>
      <c r="G22" s="69">
        <v>0</v>
      </c>
      <c r="I22" s="69">
        <v>0</v>
      </c>
      <c r="J22" s="69">
        <v>0</v>
      </c>
      <c r="L22" s="68">
        <v>0</v>
      </c>
      <c r="M22" s="68">
        <v>0</v>
      </c>
    </row>
    <row r="23" spans="1:13">
      <c r="A23" t="s">
        <v>215</v>
      </c>
      <c r="B23" t="s">
        <v>215</v>
      </c>
      <c r="C23" s="14"/>
      <c r="D23" s="14"/>
      <c r="E23" t="s">
        <v>215</v>
      </c>
      <c r="F23" t="s">
        <v>215</v>
      </c>
      <c r="G23" s="65">
        <v>0</v>
      </c>
      <c r="H23" s="65">
        <v>0</v>
      </c>
      <c r="J23" s="65">
        <v>0</v>
      </c>
      <c r="K23" s="66">
        <v>0</v>
      </c>
      <c r="L23" s="66">
        <v>0</v>
      </c>
      <c r="M23" s="66">
        <v>0</v>
      </c>
    </row>
    <row r="24" spans="1:13">
      <c r="A24" s="67" t="s">
        <v>220</v>
      </c>
      <c r="C24" s="14"/>
      <c r="D24" s="14"/>
      <c r="E24" s="14"/>
      <c r="F24" s="14"/>
      <c r="G24" s="69">
        <v>0</v>
      </c>
      <c r="I24" s="69">
        <v>0</v>
      </c>
      <c r="J24" s="69">
        <v>0</v>
      </c>
      <c r="L24" s="68">
        <v>0</v>
      </c>
      <c r="M24" s="68">
        <v>0</v>
      </c>
    </row>
    <row r="25" spans="1:13">
      <c r="A25" s="67" t="s">
        <v>580</v>
      </c>
      <c r="C25" s="14"/>
      <c r="D25" s="14"/>
      <c r="E25" s="14"/>
      <c r="F25" s="14"/>
      <c r="G25" s="69">
        <v>0</v>
      </c>
      <c r="I25" s="69">
        <v>0</v>
      </c>
      <c r="J25" s="69">
        <v>0</v>
      </c>
      <c r="L25" s="68">
        <v>0</v>
      </c>
      <c r="M25" s="68">
        <v>0</v>
      </c>
    </row>
    <row r="26" spans="1:13">
      <c r="A26" t="s">
        <v>215</v>
      </c>
      <c r="B26" t="s">
        <v>215</v>
      </c>
      <c r="C26" s="14"/>
      <c r="D26" s="14"/>
      <c r="E26" t="s">
        <v>215</v>
      </c>
      <c r="F26" t="s">
        <v>215</v>
      </c>
      <c r="G26" s="65">
        <v>0</v>
      </c>
      <c r="H26" s="65">
        <v>0</v>
      </c>
      <c r="J26" s="65">
        <v>0</v>
      </c>
      <c r="K26" s="66">
        <v>0</v>
      </c>
      <c r="L26" s="66">
        <v>0</v>
      </c>
      <c r="M26" s="66">
        <v>0</v>
      </c>
    </row>
    <row r="27" spans="1:13">
      <c r="A27" s="67" t="s">
        <v>581</v>
      </c>
      <c r="C27" s="14"/>
      <c r="D27" s="14"/>
      <c r="E27" s="14"/>
      <c r="F27" s="14"/>
      <c r="G27" s="69">
        <v>0</v>
      </c>
      <c r="I27" s="69">
        <v>0</v>
      </c>
      <c r="J27" s="69">
        <v>0</v>
      </c>
      <c r="L27" s="68">
        <v>0</v>
      </c>
      <c r="M27" s="68">
        <v>0</v>
      </c>
    </row>
    <row r="28" spans="1:13">
      <c r="A28" t="s">
        <v>215</v>
      </c>
      <c r="B28" t="s">
        <v>215</v>
      </c>
      <c r="C28" s="14"/>
      <c r="D28" s="14"/>
      <c r="E28" t="s">
        <v>215</v>
      </c>
      <c r="F28" t="s">
        <v>215</v>
      </c>
      <c r="G28" s="65">
        <v>0</v>
      </c>
      <c r="H28" s="65">
        <v>0</v>
      </c>
      <c r="J28" s="65">
        <v>0</v>
      </c>
      <c r="K28" s="66">
        <v>0</v>
      </c>
      <c r="L28" s="66">
        <v>0</v>
      </c>
      <c r="M28" s="66">
        <v>0</v>
      </c>
    </row>
    <row r="29" spans="1:13">
      <c r="A29" s="67" t="s">
        <v>531</v>
      </c>
      <c r="C29" s="14"/>
      <c r="D29" s="14"/>
      <c r="E29" s="14"/>
      <c r="F29" s="14"/>
      <c r="G29" s="69">
        <v>0</v>
      </c>
      <c r="I29" s="69">
        <v>0</v>
      </c>
      <c r="J29" s="69">
        <v>0</v>
      </c>
      <c r="L29" s="68">
        <v>0</v>
      </c>
      <c r="M29" s="68">
        <v>0</v>
      </c>
    </row>
    <row r="30" spans="1:13">
      <c r="A30" t="s">
        <v>215</v>
      </c>
      <c r="B30" t="s">
        <v>215</v>
      </c>
      <c r="C30" s="14"/>
      <c r="D30" s="14"/>
      <c r="E30" t="s">
        <v>215</v>
      </c>
      <c r="F30" t="s">
        <v>215</v>
      </c>
      <c r="G30" s="65">
        <v>0</v>
      </c>
      <c r="H30" s="65">
        <v>0</v>
      </c>
      <c r="J30" s="65">
        <v>0</v>
      </c>
      <c r="K30" s="66">
        <v>0</v>
      </c>
      <c r="L30" s="66">
        <v>0</v>
      </c>
      <c r="M30" s="66">
        <v>0</v>
      </c>
    </row>
    <row r="31" spans="1:13">
      <c r="A31" s="67" t="s">
        <v>579</v>
      </c>
      <c r="C31" s="14"/>
      <c r="D31" s="14"/>
      <c r="E31" s="14"/>
      <c r="F31" s="14"/>
      <c r="G31" s="69">
        <v>0</v>
      </c>
      <c r="I31" s="69">
        <v>0</v>
      </c>
      <c r="J31" s="69">
        <v>0</v>
      </c>
      <c r="L31" s="68">
        <v>0</v>
      </c>
      <c r="M31" s="68">
        <v>0</v>
      </c>
    </row>
    <row r="32" spans="1:13">
      <c r="A32" t="s">
        <v>215</v>
      </c>
      <c r="B32" t="s">
        <v>215</v>
      </c>
      <c r="C32" s="14"/>
      <c r="D32" s="14"/>
      <c r="E32" t="s">
        <v>215</v>
      </c>
      <c r="F32" t="s">
        <v>215</v>
      </c>
      <c r="G32" s="65">
        <v>0</v>
      </c>
      <c r="H32" s="65">
        <v>0</v>
      </c>
      <c r="J32" s="65">
        <v>0</v>
      </c>
      <c r="K32" s="66">
        <v>0</v>
      </c>
      <c r="L32" s="66">
        <v>0</v>
      </c>
      <c r="M32" s="66">
        <v>0</v>
      </c>
    </row>
    <row r="33" spans="1:6">
      <c r="A33" s="94" t="s">
        <v>222</v>
      </c>
      <c r="C33" s="14"/>
      <c r="D33" s="14"/>
      <c r="E33" s="14"/>
      <c r="F33" s="14"/>
    </row>
    <row r="34" spans="1:6">
      <c r="A34" s="94" t="s">
        <v>285</v>
      </c>
      <c r="C34" s="14"/>
      <c r="D34" s="14"/>
      <c r="E34" s="14"/>
      <c r="F34" s="14"/>
    </row>
    <row r="35" spans="1:6">
      <c r="A35" s="94" t="s">
        <v>286</v>
      </c>
      <c r="C35" s="14"/>
      <c r="D35" s="14"/>
      <c r="E35" s="14"/>
      <c r="F35" s="14"/>
    </row>
    <row r="36" spans="1:6">
      <c r="A36" s="94" t="s">
        <v>287</v>
      </c>
      <c r="C36" s="14"/>
      <c r="D36" s="14"/>
      <c r="E36" s="14"/>
      <c r="F36" s="14"/>
    </row>
    <row r="37" spans="1:6">
      <c r="A37" s="94" t="s">
        <v>288</v>
      </c>
      <c r="C37" s="14"/>
      <c r="D37" s="14"/>
      <c r="E37" s="14"/>
      <c r="F37" s="14"/>
    </row>
    <row r="38" spans="1:6" hidden="1">
      <c r="C38" s="14"/>
      <c r="D38" s="14"/>
      <c r="E38" s="14"/>
      <c r="F38" s="14"/>
    </row>
    <row r="39" spans="1:6" hidden="1">
      <c r="C39" s="14"/>
      <c r="D39" s="14"/>
      <c r="E39" s="14"/>
      <c r="F39" s="14"/>
    </row>
    <row r="40" spans="1:6" hidden="1">
      <c r="C40" s="14"/>
      <c r="D40" s="14"/>
      <c r="E40" s="14"/>
      <c r="F40" s="14"/>
    </row>
    <row r="41" spans="1:6" hidden="1">
      <c r="C41" s="14"/>
      <c r="D41" s="14"/>
      <c r="E41" s="14"/>
      <c r="F41" s="14"/>
    </row>
    <row r="42" spans="1:6" hidden="1">
      <c r="C42" s="14"/>
      <c r="D42" s="14"/>
      <c r="E42" s="14"/>
      <c r="F42" s="14"/>
    </row>
    <row r="43" spans="1:6" hidden="1">
      <c r="C43" s="14"/>
      <c r="D43" s="14"/>
      <c r="E43" s="14"/>
      <c r="F43" s="14"/>
    </row>
    <row r="44" spans="1:6" hidden="1">
      <c r="C44" s="14"/>
      <c r="D44" s="14"/>
      <c r="E44" s="14"/>
      <c r="F44" s="14"/>
    </row>
    <row r="45" spans="1:6" hidden="1">
      <c r="C45" s="14"/>
      <c r="D45" s="14"/>
      <c r="E45" s="14"/>
      <c r="F45" s="14"/>
    </row>
    <row r="46" spans="1:6" hidden="1">
      <c r="C46" s="14"/>
      <c r="D46" s="14"/>
      <c r="E46" s="14"/>
      <c r="F46" s="14"/>
    </row>
    <row r="47" spans="1:6" hidden="1">
      <c r="C47" s="14"/>
      <c r="D47" s="14"/>
      <c r="E47" s="14"/>
      <c r="F47" s="14"/>
    </row>
    <row r="48" spans="1:6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108" t="s">
        <v>67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</row>
    <row r="6" spans="1:64" ht="26.25" customHeight="1">
      <c r="A6" s="108" t="s">
        <v>92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112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5935700</v>
      </c>
      <c r="J10" s="7"/>
      <c r="K10" s="63">
        <v>7317.39732</v>
      </c>
      <c r="L10" s="7"/>
      <c r="M10" s="64">
        <v>1</v>
      </c>
      <c r="N10" s="64">
        <v>4.7600000000000003E-2</v>
      </c>
      <c r="O10" s="30"/>
      <c r="BF10" s="14"/>
      <c r="BG10" s="16"/>
      <c r="BH10" s="14"/>
      <c r="BL10" s="14"/>
    </row>
    <row r="11" spans="1:64">
      <c r="A11" s="67" t="s">
        <v>200</v>
      </c>
      <c r="B11" s="14"/>
      <c r="C11" s="14"/>
      <c r="D11" s="14"/>
      <c r="I11" s="69">
        <v>5935700</v>
      </c>
      <c r="K11" s="69">
        <v>7317.39732</v>
      </c>
      <c r="M11" s="68">
        <v>1</v>
      </c>
      <c r="N11" s="68">
        <v>4.7600000000000003E-2</v>
      </c>
    </row>
    <row r="12" spans="1:64">
      <c r="A12" s="67" t="s">
        <v>582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215</v>
      </c>
      <c r="B13" t="s">
        <v>215</v>
      </c>
      <c r="C13" s="14"/>
      <c r="D13" s="14"/>
      <c r="E13" t="s">
        <v>215</v>
      </c>
      <c r="F13" t="s">
        <v>215</v>
      </c>
      <c r="H13" t="s">
        <v>215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583</v>
      </c>
      <c r="B14" s="14"/>
      <c r="C14" s="14"/>
      <c r="D14" s="14"/>
      <c r="I14" s="69">
        <v>5541700</v>
      </c>
      <c r="K14" s="69">
        <v>6802.9909200000002</v>
      </c>
      <c r="M14" s="68">
        <v>0.92969999999999997</v>
      </c>
      <c r="N14" s="68">
        <v>4.4299999999999999E-2</v>
      </c>
    </row>
    <row r="15" spans="1:64">
      <c r="A15" t="s">
        <v>584</v>
      </c>
      <c r="B15" t="s">
        <v>585</v>
      </c>
      <c r="C15" t="s">
        <v>99</v>
      </c>
      <c r="D15" t="s">
        <v>586</v>
      </c>
      <c r="E15" t="s">
        <v>587</v>
      </c>
      <c r="F15" t="s">
        <v>588</v>
      </c>
      <c r="G15" t="s">
        <v>206</v>
      </c>
      <c r="H15" t="s">
        <v>101</v>
      </c>
      <c r="I15" s="65">
        <v>5541700</v>
      </c>
      <c r="J15" s="65">
        <v>122.76</v>
      </c>
      <c r="K15" s="65">
        <v>6802.9909200000002</v>
      </c>
      <c r="L15" s="66">
        <v>0</v>
      </c>
      <c r="M15" s="66">
        <v>0.92969999999999997</v>
      </c>
      <c r="N15" s="66">
        <v>4.4299999999999999E-2</v>
      </c>
    </row>
    <row r="16" spans="1:64">
      <c r="A16" s="67" t="s">
        <v>91</v>
      </c>
      <c r="B16" s="14"/>
      <c r="C16" s="14"/>
      <c r="D16" s="14"/>
      <c r="I16" s="69">
        <v>394000</v>
      </c>
      <c r="K16" s="69">
        <v>514.40639999999996</v>
      </c>
      <c r="M16" s="68">
        <v>7.0300000000000001E-2</v>
      </c>
      <c r="N16" s="68">
        <v>3.3E-3</v>
      </c>
    </row>
    <row r="17" spans="1:14">
      <c r="A17" t="s">
        <v>589</v>
      </c>
      <c r="B17" t="s">
        <v>590</v>
      </c>
      <c r="C17" t="s">
        <v>99</v>
      </c>
      <c r="D17" t="s">
        <v>586</v>
      </c>
      <c r="E17" t="s">
        <v>591</v>
      </c>
      <c r="F17" t="s">
        <v>404</v>
      </c>
      <c r="G17" t="s">
        <v>206</v>
      </c>
      <c r="H17" t="s">
        <v>101</v>
      </c>
      <c r="I17" s="65">
        <v>394000</v>
      </c>
      <c r="J17" s="65">
        <v>130.56</v>
      </c>
      <c r="K17" s="65">
        <v>514.40639999999996</v>
      </c>
      <c r="L17" s="66">
        <v>0</v>
      </c>
      <c r="M17" s="66">
        <v>7.0300000000000001E-2</v>
      </c>
      <c r="N17" s="66">
        <v>3.3E-3</v>
      </c>
    </row>
    <row r="18" spans="1:14">
      <c r="A18" s="67" t="s">
        <v>531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215</v>
      </c>
      <c r="B19" t="s">
        <v>215</v>
      </c>
      <c r="C19" s="14"/>
      <c r="D19" s="14"/>
      <c r="E19" t="s">
        <v>215</v>
      </c>
      <c r="F19" t="s">
        <v>215</v>
      </c>
      <c r="H19" t="s">
        <v>215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220</v>
      </c>
      <c r="B20" s="14"/>
      <c r="C20" s="14"/>
      <c r="D20" s="14"/>
      <c r="I20" s="69">
        <v>0</v>
      </c>
      <c r="K20" s="69">
        <v>0</v>
      </c>
      <c r="M20" s="68">
        <v>0</v>
      </c>
      <c r="N20" s="68">
        <v>0</v>
      </c>
    </row>
    <row r="21" spans="1:14">
      <c r="A21" s="67" t="s">
        <v>582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215</v>
      </c>
      <c r="B22" t="s">
        <v>215</v>
      </c>
      <c r="C22" s="14"/>
      <c r="D22" s="14"/>
      <c r="E22" t="s">
        <v>215</v>
      </c>
      <c r="F22" t="s">
        <v>215</v>
      </c>
      <c r="H22" t="s">
        <v>215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583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215</v>
      </c>
      <c r="B24" t="s">
        <v>215</v>
      </c>
      <c r="C24" s="14"/>
      <c r="D24" s="14"/>
      <c r="E24" t="s">
        <v>215</v>
      </c>
      <c r="F24" t="s">
        <v>215</v>
      </c>
      <c r="H24" t="s">
        <v>215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0</v>
      </c>
      <c r="K25" s="69">
        <v>0</v>
      </c>
      <c r="M25" s="68">
        <v>0</v>
      </c>
      <c r="N25" s="68">
        <v>0</v>
      </c>
    </row>
    <row r="26" spans="1:14">
      <c r="A26" t="s">
        <v>215</v>
      </c>
      <c r="B26" t="s">
        <v>215</v>
      </c>
      <c r="C26" s="14"/>
      <c r="D26" s="14"/>
      <c r="E26" t="s">
        <v>215</v>
      </c>
      <c r="F26" t="s">
        <v>215</v>
      </c>
      <c r="H26" t="s">
        <v>215</v>
      </c>
      <c r="I26" s="65">
        <v>0</v>
      </c>
      <c r="J26" s="65">
        <v>0</v>
      </c>
      <c r="K26" s="65">
        <v>0</v>
      </c>
      <c r="L26" s="66">
        <v>0</v>
      </c>
      <c r="M26" s="66">
        <v>0</v>
      </c>
      <c r="N26" s="66">
        <v>0</v>
      </c>
    </row>
    <row r="27" spans="1:14">
      <c r="A27" s="67" t="s">
        <v>531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215</v>
      </c>
      <c r="B28" t="s">
        <v>215</v>
      </c>
      <c r="C28" s="14"/>
      <c r="D28" s="14"/>
      <c r="E28" t="s">
        <v>215</v>
      </c>
      <c r="F28" t="s">
        <v>215</v>
      </c>
      <c r="H28" t="s">
        <v>215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94" t="s">
        <v>222</v>
      </c>
      <c r="B29" s="14"/>
      <c r="C29" s="14"/>
      <c r="D29" s="14"/>
    </row>
    <row r="30" spans="1:14">
      <c r="A30" s="94" t="s">
        <v>285</v>
      </c>
      <c r="B30" s="14"/>
      <c r="C30" s="14"/>
      <c r="D30" s="14"/>
    </row>
    <row r="31" spans="1:14">
      <c r="A31" s="94" t="s">
        <v>286</v>
      </c>
      <c r="B31" s="14"/>
      <c r="C31" s="14"/>
      <c r="D31" s="14"/>
    </row>
    <row r="32" spans="1:14">
      <c r="A32" s="94" t="s">
        <v>287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08" t="s">
        <v>67</v>
      </c>
      <c r="B5" s="109"/>
      <c r="C5" s="109"/>
      <c r="D5" s="109"/>
      <c r="E5" s="109"/>
      <c r="F5" s="109"/>
      <c r="G5" s="109"/>
      <c r="H5" s="109"/>
      <c r="I5" s="109"/>
      <c r="J5" s="109"/>
      <c r="K5" s="110"/>
    </row>
    <row r="6" spans="1:59" ht="26.25" customHeight="1">
      <c r="A6" s="108" t="s">
        <v>94</v>
      </c>
      <c r="B6" s="109"/>
      <c r="C6" s="109"/>
      <c r="D6" s="109"/>
      <c r="E6" s="109"/>
      <c r="F6" s="109"/>
      <c r="G6" s="109"/>
      <c r="H6" s="109"/>
      <c r="I6" s="109"/>
      <c r="J6" s="109"/>
      <c r="K6" s="110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B10" s="14"/>
      <c r="BC10" s="16"/>
      <c r="BD10" s="14"/>
      <c r="BF10" s="14"/>
    </row>
    <row r="11" spans="1:59">
      <c r="A11" s="67" t="s">
        <v>200</v>
      </c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59">
      <c r="A12" s="67" t="s">
        <v>592</v>
      </c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59">
      <c r="A13" t="s">
        <v>215</v>
      </c>
      <c r="B13" t="s">
        <v>215</v>
      </c>
      <c r="C13" s="14"/>
      <c r="D13" t="s">
        <v>215</v>
      </c>
      <c r="E13" t="s">
        <v>215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9">
      <c r="A14" s="67" t="s">
        <v>220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593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215</v>
      </c>
      <c r="B16" t="s">
        <v>215</v>
      </c>
      <c r="C16" s="14"/>
      <c r="D16" t="s">
        <v>215</v>
      </c>
      <c r="E16" t="s">
        <v>215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94" t="s">
        <v>222</v>
      </c>
      <c r="C17" s="14"/>
      <c r="D17" s="14"/>
    </row>
    <row r="18" spans="1:4">
      <c r="A18" s="94" t="s">
        <v>285</v>
      </c>
      <c r="C18" s="14"/>
      <c r="D18" s="14"/>
    </row>
    <row r="19" spans="1:4">
      <c r="A19" s="94" t="s">
        <v>286</v>
      </c>
      <c r="C19" s="14"/>
      <c r="D19" s="14"/>
    </row>
    <row r="20" spans="1:4">
      <c r="A20" s="94" t="s">
        <v>287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Order1 xmlns="1ca4df27-5183-4bee-9dbd-0c46c9c4aa40" xsi:nil="true"/>
    <PublishingStartDate xmlns="http://schemas.microsoft.com/sharepoint/v3" xsi:nil="true"/>
    <PublishingExpirationDat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765A51-AA0B-45DB-BA73-418E2262010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2.xml><?xml version="1.0" encoding="utf-8"?>
<ds:datastoreItem xmlns:ds="http://schemas.openxmlformats.org/officeDocument/2006/customXml" ds:itemID="{8CAE04F2-40EF-4CD0-884B-C0028F3C95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79C9BA-106F-4577-B84F-03F94981D4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520042177_b12936_0320</dc:title>
  <dc:creator>Yuli</dc:creator>
  <cp:lastModifiedBy>User</cp:lastModifiedBy>
  <dcterms:created xsi:type="dcterms:W3CDTF">2015-11-10T09:34:27Z</dcterms:created>
  <dcterms:modified xsi:type="dcterms:W3CDTF">2022-02-07T15:30:48Z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