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הקרן'!$B$6:$D$46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Q72" i="5" l="1"/>
  <c r="O72" i="5" s="1"/>
  <c r="Q74" i="5"/>
  <c r="O74" i="5" s="1"/>
  <c r="D13" i="1" l="1"/>
  <c r="I12" i="2"/>
  <c r="I11" i="2" l="1"/>
  <c r="I10" i="2" l="1"/>
  <c r="I9" i="2" l="1"/>
  <c r="J24" i="2" l="1"/>
  <c r="J18" i="2"/>
  <c r="J23" i="2"/>
  <c r="J17" i="2"/>
  <c r="J9" i="2"/>
  <c r="J27" i="2"/>
  <c r="J21" i="2"/>
  <c r="C11" i="1"/>
  <c r="C42" i="1" s="1"/>
  <c r="J22" i="2"/>
  <c r="J16" i="2"/>
  <c r="J15" i="2"/>
  <c r="J19" i="2"/>
  <c r="J13" i="2"/>
  <c r="J26" i="2"/>
  <c r="J20" i="2"/>
  <c r="J14" i="2"/>
  <c r="J25" i="2"/>
  <c r="J12" i="2"/>
  <c r="J11" i="2"/>
  <c r="J10" i="2"/>
  <c r="D41" i="1" l="1"/>
  <c r="D29" i="1"/>
  <c r="D16" i="1"/>
  <c r="K24" i="2"/>
  <c r="K18" i="2"/>
  <c r="D42" i="1"/>
  <c r="D28" i="1"/>
  <c r="D15" i="1"/>
  <c r="D40" i="1"/>
  <c r="D27" i="1"/>
  <c r="D14" i="1"/>
  <c r="K23" i="2"/>
  <c r="K17" i="2"/>
  <c r="D39" i="1"/>
  <c r="D26" i="1"/>
  <c r="D25" i="1"/>
  <c r="K22" i="2"/>
  <c r="K16" i="2"/>
  <c r="K21" i="2"/>
  <c r="D33" i="1"/>
  <c r="K20" i="2"/>
  <c r="D18" i="1"/>
  <c r="D17" i="1"/>
  <c r="D37" i="1"/>
  <c r="K15" i="2"/>
  <c r="D20" i="1"/>
  <c r="K14" i="2"/>
  <c r="K13" i="2"/>
  <c r="D36" i="1"/>
  <c r="D24" i="1"/>
  <c r="D22" i="1"/>
  <c r="D21" i="1"/>
  <c r="K26" i="2"/>
  <c r="K25" i="2"/>
  <c r="D35" i="1"/>
  <c r="K27" i="2"/>
  <c r="D34" i="1"/>
  <c r="D32" i="1"/>
  <c r="D19" i="1"/>
  <c r="D31" i="1"/>
  <c r="K19" i="2"/>
  <c r="D30" i="1"/>
  <c r="K12" i="2"/>
  <c r="K11" i="2"/>
  <c r="K10" i="2"/>
  <c r="K9" i="2"/>
  <c r="D11" i="1" s="1"/>
</calcChain>
</file>

<file path=xl/sharedStrings.xml><?xml version="1.0" encoding="utf-8"?>
<sst xmlns="http://schemas.openxmlformats.org/spreadsheetml/2006/main" count="3401" uniqueCount="755">
  <si>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</si>
  <si>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</si>
  <si>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</si>
  <si>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</si>
  <si>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</si>
  <si>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</si>
  <si>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</si>
  <si>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</si>
  <si>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</si>
  <si>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</si>
  <si>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</si>
  <si>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</si>
  <si>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</si>
  <si>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</si>
  <si>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</si>
  <si>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</si>
  <si>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</si>
  <si>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</si>
  <si>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</si>
  <si>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</si>
  <si>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</si>
  <si>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</si>
  <si>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</si>
  <si>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</si>
  <si>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</si>
  <si>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</si>
  <si>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</si>
  <si>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</si>
  <si>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</si>
  <si>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</si>
  <si>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</si>
  <si>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</si>
  <si>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</si>
  <si>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</si>
  <si>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</si>
  <si>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</si>
  <si>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</si>
  <si>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</si>
  <si>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</si>
  <si>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</si>
  <si>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</si>
  <si>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</si>
  <si>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</si>
  <si>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</si>
  <si>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</si>
  <si>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</si>
  <si>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</si>
  <si>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</si>
  <si>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</si>
  <si>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</si>
  <si>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</si>
  <si>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</si>
  <si>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</si>
  <si>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</si>
  <si>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</si>
  <si>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</si>
  <si>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</si>
  <si>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</si>
  <si>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</si>
  <si>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</si>
  <si>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</si>
  <si>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</si>
  <si>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</si>
  <si>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</si>
  <si>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</si>
  <si>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</si>
  <si>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</si>
  <si>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</si>
  <si>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</si>
  <si>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</si>
  <si>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</si>
  <si>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</si>
  <si>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</si>
  <si>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</si>
  <si>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</si>
  <si>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</si>
  <si>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</si>
  <si>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</si>
  <si>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</si>
  <si>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</si>
  <si>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</si>
  <si>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</si>
  <si>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</si>
  <si>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</si>
  <si>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</si>
  <si>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</si>
  <si>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</si>
  <si>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</si>
  <si>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</si>
  <si>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</si>
  <si>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</si>
  <si>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</si>
  <si>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</si>
  <si>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</si>
  <si>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</si>
  <si>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</si>
  <si>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</si>
  <si>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</si>
  <si>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</si>
  <si>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</si>
  <si>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</si>
  <si>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</si>
  <si>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</si>
  <si>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</si>
  <si>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</si>
  <si>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</si>
  <si>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</si>
  <si>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</si>
  <si>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</si>
  <si>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</si>
  <si>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</si>
  <si>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</si>
  <si>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</si>
  <si>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</si>
  <si>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</si>
  <si>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</si>
  <si>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</si>
  <si>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</si>
  <si>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</si>
  <si>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</si>
  <si>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</si>
  <si>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</si>
  <si>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</si>
  <si>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</si>
  <si>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</si>
  <si>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</si>
  <si>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</si>
  <si>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</si>
  <si>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</si>
  <si>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</si>
  <si>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</si>
  <si>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</si>
  <si>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</si>
  <si>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</si>
  <si>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</si>
  <si>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</si>
  <si>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</si>
  <si>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</si>
  <si>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</si>
  <si>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</si>
  <si>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</si>
  <si>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</si>
  <si>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</si>
  <si>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</si>
  <si>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</si>
  <si>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</si>
  <si>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</si>
  <si>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</si>
  <si>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</si>
  <si>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</si>
  <si>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</si>
  <si>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</si>
  <si>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</si>
  <si>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</si>
  <si>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</si>
  <si>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</si>
  <si>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</si>
  <si>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</si>
  <si>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</si>
  <si>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</si>
  <si>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</si>
  <si>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</si>
  <si>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</si>
  <si>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</si>
  <si>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</si>
  <si>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</si>
  <si>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</si>
  <si>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</si>
  <si>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</si>
  <si>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</si>
  <si>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</si>
  <si>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</si>
  <si>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</si>
  <si>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</si>
  <si>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</si>
  <si>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</si>
  <si>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</si>
  <si>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</si>
  <si>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</si>
  <si>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</si>
  <si>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</si>
  <si>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</si>
  <si>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</si>
  <si>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</si>
  <si>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</si>
  <si>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</si>
  <si>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</si>
  <si>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</si>
  <si>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</si>
  <si>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</si>
  <si>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</si>
  <si>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</si>
  <si>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</si>
  <si>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</si>
  <si>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</si>
  <si>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</si>
  <si>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</si>
  <si>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מור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</si>
  <si>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</si>
  <si>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</si>
  <si>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</si>
  <si>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</si>
  <si>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</si>
  <si>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</si>
  <si>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</si>
  <si>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</si>
  <si>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</si>
  <si>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</si>
  <si>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</si>
  <si>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</si>
  <si>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דולר סינגפורי-345- בנק מזרחי</t>
  </si>
  <si>
    <t>345- 20-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</si>
  <si>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</si>
  <si>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</si>
  <si>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</si>
  <si>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</si>
  <si>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</si>
  <si>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</si>
  <si>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</si>
  <si>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</si>
  <si>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</si>
  <si>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</si>
  <si>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</si>
  <si>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</si>
  <si>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</si>
  <si>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</si>
  <si>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04/11/20</t>
  </si>
  <si>
    <t>5904 גליל- האוצר - ממשלתית צמודה</t>
  </si>
  <si>
    <t>9590431</t>
  </si>
  <si>
    <t>30/06/21</t>
  </si>
  <si>
    <t>ממצמ 0536- האוצר - ממשלתית צמודה</t>
  </si>
  <si>
    <t>1097708</t>
  </si>
  <si>
    <t>16/06/20</t>
  </si>
  <si>
    <t>ממצמ0922- האוצר - ממשלתית צמודה</t>
  </si>
  <si>
    <t>1124056</t>
  </si>
  <si>
    <t>23/07/20</t>
  </si>
  <si>
    <t>ממצמ0923</t>
  </si>
  <si>
    <t>1128081</t>
  </si>
  <si>
    <t>26/11/20</t>
  </si>
  <si>
    <t>ממשל צמודה 0529- האוצר - ממשלתית צמודה</t>
  </si>
  <si>
    <t>1157023</t>
  </si>
  <si>
    <t>02/06/21</t>
  </si>
  <si>
    <t>ממשל צמודה 1025- האוצר - ממשלתית צמודה</t>
  </si>
  <si>
    <t>1135912</t>
  </si>
  <si>
    <t>11/10/20</t>
  </si>
  <si>
    <t>ממשל צמודה 1131- האוצר - ממשלתית צמודה</t>
  </si>
  <si>
    <t>1172220</t>
  </si>
  <si>
    <t>31/05/21</t>
  </si>
  <si>
    <t>ממשלתי צמוד 0527- האוצר - ממשלתית צמודה</t>
  </si>
  <si>
    <t>1140847</t>
  </si>
  <si>
    <t>29/09/20</t>
  </si>
  <si>
    <t>סה"כ לא צמודות</t>
  </si>
  <si>
    <t>סה"כ מלווה קצר מועד</t>
  </si>
  <si>
    <t>מ.ק.מ.711</t>
  </si>
  <si>
    <t>8210718</t>
  </si>
  <si>
    <t>14/07/20</t>
  </si>
  <si>
    <t>סה"כ שחר</t>
  </si>
  <si>
    <t>ממשל שקלי 0226</t>
  </si>
  <si>
    <t>1174697</t>
  </si>
  <si>
    <t>21/06/21</t>
  </si>
  <si>
    <t>ממשל שקלית 0327</t>
  </si>
  <si>
    <t>1139344</t>
  </si>
  <si>
    <t>07/06/21</t>
  </si>
  <si>
    <t>ממשל שקלית 0330- האוצר - ממשלתית שקלית</t>
  </si>
  <si>
    <t>1160985</t>
  </si>
  <si>
    <t>14/06/21</t>
  </si>
  <si>
    <t>ממשל שקלית 0347</t>
  </si>
  <si>
    <t>1140193</t>
  </si>
  <si>
    <t>14/12/20</t>
  </si>
  <si>
    <t>ממשל שקלית 0722- האוצר - ממשלתית שקלית</t>
  </si>
  <si>
    <t>1158104</t>
  </si>
  <si>
    <t>27/01/21</t>
  </si>
  <si>
    <t>ממשל שקלית 0928</t>
  </si>
  <si>
    <t>1150879</t>
  </si>
  <si>
    <t>24/09/20</t>
  </si>
  <si>
    <t>ממשלתי 0323</t>
  </si>
  <si>
    <t>1126747</t>
  </si>
  <si>
    <t>26/01/21</t>
  </si>
  <si>
    <t>ממשלתי 0324- האוצר - ממשלתית שקלית</t>
  </si>
  <si>
    <t>1130848</t>
  </si>
  <si>
    <t>30/12/20</t>
  </si>
  <si>
    <t>ממשלתי 0825- האוצר - ממשלתית שקלית</t>
  </si>
  <si>
    <t>1135557</t>
  </si>
  <si>
    <t>29/07/20</t>
  </si>
  <si>
    <t>ממשלתי שקלי 0425- האוצר - ממשלתית שקלית</t>
  </si>
  <si>
    <t>1162668</t>
  </si>
  <si>
    <t>ממשלתי שקלי 723</t>
  </si>
  <si>
    <t>1167105</t>
  </si>
  <si>
    <t>31/12/20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</si>
  <si>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</si>
  <si>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</si>
  <si>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</si>
  <si>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</si>
  <si>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</si>
  <si>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</si>
  <si>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</si>
  <si>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</si>
  <si>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</si>
  <si>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</si>
  <si>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</si>
  <si>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</si>
  <si>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</si>
  <si>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</si>
  <si>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</si>
  <si>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</si>
  <si>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</si>
  <si>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</si>
  <si>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</si>
  <si>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</si>
  <si>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בינל הנפק אגח יא- בינלאומי הנפקות</t>
  </si>
  <si>
    <t>1167048</t>
  </si>
  <si>
    <t>513141879</t>
  </si>
  <si>
    <t>בנקים</t>
  </si>
  <si>
    <t>23/06/20</t>
  </si>
  <si>
    <t>לאומי אג"ח 181- לאומי</t>
  </si>
  <si>
    <t>6040505</t>
  </si>
  <si>
    <t>520018078</t>
  </si>
  <si>
    <t>Aaa.il</t>
  </si>
  <si>
    <t>03/09/20</t>
  </si>
  <si>
    <t>מז טפ הנפק   46- מזרחי טפחות הנפק</t>
  </si>
  <si>
    <t>2310225</t>
  </si>
  <si>
    <t>520032046</t>
  </si>
  <si>
    <t>30/06/20</t>
  </si>
  <si>
    <t>מז טפ הנפק 51- מזרחי טפחות הנפק</t>
  </si>
  <si>
    <t>2310324</t>
  </si>
  <si>
    <t>20/01/21</t>
  </si>
  <si>
    <t>מזרחי  הנפקות אגח 38- מזרחי טפחות הנפק</t>
  </si>
  <si>
    <t>2310142</t>
  </si>
  <si>
    <t>15/01/20</t>
  </si>
  <si>
    <t>מזרחי טפחות  הנפקות אג"ח 44</t>
  </si>
  <si>
    <t>2310209</t>
  </si>
  <si>
    <t>02/02/21</t>
  </si>
  <si>
    <t>פועלים הנ אג34- פועלים הנפקות</t>
  </si>
  <si>
    <t>1940576</t>
  </si>
  <si>
    <t>520032640</t>
  </si>
  <si>
    <t>16/08/20</t>
  </si>
  <si>
    <t>פועלים הנפ אג32- פועלים הנפקות</t>
  </si>
  <si>
    <t>1940535</t>
  </si>
  <si>
    <t>פועלים הנפקות  אג"ח 36- פועלים הנפקות</t>
  </si>
  <si>
    <t>1940659</t>
  </si>
  <si>
    <t>30/09/20</t>
  </si>
  <si>
    <t>מז טפ הנפ אגח 57- מזרחי טפחות הנפק</t>
  </si>
  <si>
    <t>2310423</t>
  </si>
  <si>
    <t>בלומברג</t>
  </si>
  <si>
    <t>Aa1.il</t>
  </si>
  <si>
    <t>15/06/21</t>
  </si>
  <si>
    <t>מז טפ הנפ אגח 58- מזרחי טפחות הנפק</t>
  </si>
  <si>
    <t>2310431</t>
  </si>
  <si>
    <t>מז טפ הנפ אגח 59- מזרחי טפחות הנפק</t>
  </si>
  <si>
    <t>2310449</t>
  </si>
  <si>
    <t>נמלי ישראל אג"ח ב- נמלי ישראל</t>
  </si>
  <si>
    <t>1145572</t>
  </si>
  <si>
    <t>513569780</t>
  </si>
  <si>
    <t>נדלן מניב בישראל</t>
  </si>
  <si>
    <t>25/10/20</t>
  </si>
  <si>
    <t>עזריאלי אג"ח ה- קבוצת עזריאלי</t>
  </si>
  <si>
    <t>1156603</t>
  </si>
  <si>
    <t>510960719</t>
  </si>
  <si>
    <t>03/11/20</t>
  </si>
  <si>
    <t>עזריאלי אג2- קבוצת עזריאלי</t>
  </si>
  <si>
    <t>1134436</t>
  </si>
  <si>
    <t>ilAA+</t>
  </si>
  <si>
    <t>07/09/20</t>
  </si>
  <si>
    <t>פועלים הנפקות אגח 15- פועלים הנפקות</t>
  </si>
  <si>
    <t>1940543</t>
  </si>
  <si>
    <t>10/02/21</t>
  </si>
  <si>
    <t>ביג אגח טז</t>
  </si>
  <si>
    <t>1168442</t>
  </si>
  <si>
    <t>513623314</t>
  </si>
  <si>
    <t>ilAA</t>
  </si>
  <si>
    <t>ביג אגח יז</t>
  </si>
  <si>
    <t>1168459</t>
  </si>
  <si>
    <t>גזית גלוב אגח טו</t>
  </si>
  <si>
    <t>1260769</t>
  </si>
  <si>
    <t>520033234</t>
  </si>
  <si>
    <t>נדלן מניב בחו"ל</t>
  </si>
  <si>
    <t>28/10/20</t>
  </si>
  <si>
    <t>ישרס אג18- ישרס</t>
  </si>
  <si>
    <t>6130280</t>
  </si>
  <si>
    <t>520017807</t>
  </si>
  <si>
    <t>06/08/20</t>
  </si>
  <si>
    <t>מבני תעש אגח יח</t>
  </si>
  <si>
    <t>2260479</t>
  </si>
  <si>
    <t>520024126</t>
  </si>
  <si>
    <t>23/08/20</t>
  </si>
  <si>
    <t>מז טפ הנפק הת 54- מזרחי טפחות הנפק</t>
  </si>
  <si>
    <t>2310472</t>
  </si>
  <si>
    <t>Aa2.il</t>
  </si>
  <si>
    <t>מליסרון  אגח יד</t>
  </si>
  <si>
    <t>3230232</t>
  </si>
  <si>
    <t>520037789</t>
  </si>
  <si>
    <t>13/04/20</t>
  </si>
  <si>
    <t>מליסרון  אגח יט</t>
  </si>
  <si>
    <t>3230398</t>
  </si>
  <si>
    <t>18/08/20</t>
  </si>
  <si>
    <t>מליסרון אג8- מליסרון</t>
  </si>
  <si>
    <t>3230166</t>
  </si>
  <si>
    <t>ריט אג"ח 4- ריט1</t>
  </si>
  <si>
    <t>1129899</t>
  </si>
  <si>
    <t>513821488</t>
  </si>
  <si>
    <t>27/05/20</t>
  </si>
  <si>
    <t>אלוני חץ אג8- אלוני חץ</t>
  </si>
  <si>
    <t>3900271</t>
  </si>
  <si>
    <t>520038506</t>
  </si>
  <si>
    <t>ilAA-</t>
  </si>
  <si>
    <t>09/02/20</t>
  </si>
  <si>
    <t>ירושלים הנפקות אג"ח ט- ירושלים הנפקות</t>
  </si>
  <si>
    <t>1127422</t>
  </si>
  <si>
    <t>513682146</t>
  </si>
  <si>
    <t>24/02/20</t>
  </si>
  <si>
    <t>מזרחי טפחות שה 1</t>
  </si>
  <si>
    <t>6950083</t>
  </si>
  <si>
    <t>520000522</t>
  </si>
  <si>
    <t>23/01/20</t>
  </si>
  <si>
    <t>רבוע נדלן אגח ז- רבוע נדלן</t>
  </si>
  <si>
    <t>1140615</t>
  </si>
  <si>
    <t>513765859</t>
  </si>
  <si>
    <t>אשטרום נכ אגח 12- אשטרום נכסים</t>
  </si>
  <si>
    <t>2510279</t>
  </si>
  <si>
    <t>520036617</t>
  </si>
  <si>
    <t>ilA+</t>
  </si>
  <si>
    <t>אפריקה נכס אגחח- אפי נכסים</t>
  </si>
  <si>
    <t>1142231</t>
  </si>
  <si>
    <t>510560188</t>
  </si>
  <si>
    <t>A2.il</t>
  </si>
  <si>
    <t>מימון ישיר אג ב- מימון ישיר קב</t>
  </si>
  <si>
    <t>1168145</t>
  </si>
  <si>
    <t>513893123</t>
  </si>
  <si>
    <t>אשראי חוץ בנקאי</t>
  </si>
  <si>
    <t>14/09/20</t>
  </si>
  <si>
    <t>מגוריט אגח ב- מגוריט</t>
  </si>
  <si>
    <t>1168350</t>
  </si>
  <si>
    <t>515434074</t>
  </si>
  <si>
    <t>לא מדורג</t>
  </si>
  <si>
    <t>31/08/20</t>
  </si>
  <si>
    <t>מגוריט אגח ג- מגוריט</t>
  </si>
  <si>
    <t>1175975</t>
  </si>
  <si>
    <t>01/06/21</t>
  </si>
  <si>
    <t>משק אנרג  אגח א</t>
  </si>
  <si>
    <t>1169531</t>
  </si>
  <si>
    <t>516167343</t>
  </si>
  <si>
    <t>אנרגיה מתחדשת</t>
  </si>
  <si>
    <t>01/11/20</t>
  </si>
  <si>
    <t>דיסקונט מנפיקים אג"ח יג</t>
  </si>
  <si>
    <t>7480155</t>
  </si>
  <si>
    <t>520029935</t>
  </si>
  <si>
    <t>לאומי   אגח 178- לאומי</t>
  </si>
  <si>
    <t>6040323</t>
  </si>
  <si>
    <t>06/05/20</t>
  </si>
  <si>
    <t>מזרחי  טפ הנפק   40</t>
  </si>
  <si>
    <t>2310167</t>
  </si>
  <si>
    <t>18/05/20</t>
  </si>
  <si>
    <t>מזרחי הנפקות אג"ח   41- מזרחי טפחות הנפק</t>
  </si>
  <si>
    <t>2310175</t>
  </si>
  <si>
    <t>06/09/20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</si>
  <si>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</si>
  <si>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</si>
  <si>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</si>
  <si>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</si>
  <si>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</si>
  <si>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</si>
  <si>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25/05/21</t>
  </si>
  <si>
    <t>דיסקונט הת11- דיסקונט</t>
  </si>
  <si>
    <t>6910137</t>
  </si>
  <si>
    <t>520007030</t>
  </si>
  <si>
    <t>14/06/20</t>
  </si>
  <si>
    <t>פועלים הנפקות הת 16- פועלים הנפקות</t>
  </si>
  <si>
    <t>1940550</t>
  </si>
  <si>
    <t>26/04/20</t>
  </si>
  <si>
    <t>אקויטל אגח 3- אקויטל</t>
  </si>
  <si>
    <t>7550148</t>
  </si>
  <si>
    <t>520030859</t>
  </si>
  <si>
    <t>השקעה ואחזקות</t>
  </si>
  <si>
    <t>15/10/20</t>
  </si>
  <si>
    <t>וילאר אגח 7- וילאר</t>
  </si>
  <si>
    <t>4160149</t>
  </si>
  <si>
    <t>520038910</t>
  </si>
  <si>
    <t>05/04/20</t>
  </si>
  <si>
    <t>כיל       אגח ה</t>
  </si>
  <si>
    <t>2810299</t>
  </si>
  <si>
    <t>520027830</t>
  </si>
  <si>
    <t>כימיה, גומי ופלסטיק</t>
  </si>
  <si>
    <t>15/03/21</t>
  </si>
  <si>
    <t>שופרסל אג5- שופרסל</t>
  </si>
  <si>
    <t>7770209</t>
  </si>
  <si>
    <t>520022732</t>
  </si>
  <si>
    <t>מסחר</t>
  </si>
  <si>
    <t>19/05/20</t>
  </si>
  <si>
    <t>נמקו      אגח א- נמקו ריאלטי</t>
  </si>
  <si>
    <t>1139575</t>
  </si>
  <si>
    <t>1665</t>
  </si>
  <si>
    <t>15/11/20</t>
  </si>
  <si>
    <t>אמ.ג'יג'י אגח ב- אמ.ג'י.ג'י</t>
  </si>
  <si>
    <t>1160811</t>
  </si>
  <si>
    <t>1761</t>
  </si>
  <si>
    <t>אנרג'יקס אג ב</t>
  </si>
  <si>
    <t>1168483</t>
  </si>
  <si>
    <t>513901371</t>
  </si>
  <si>
    <t>ilA</t>
  </si>
  <si>
    <t>אפי נכסים אגח יב- אפי נכסים</t>
  </si>
  <si>
    <t>1173764</t>
  </si>
  <si>
    <t>09/03/21</t>
  </si>
  <si>
    <t>ג'נריישן קפ אגח א- ג'נריישן קפיטל</t>
  </si>
  <si>
    <t>1166222</t>
  </si>
  <si>
    <t>515846558</t>
  </si>
  <si>
    <t>אנרגיה</t>
  </si>
  <si>
    <t>12/05/20</t>
  </si>
  <si>
    <t>חברה לישראל אגח14- חברה לישראל</t>
  </si>
  <si>
    <t>5760301</t>
  </si>
  <si>
    <t>520028010</t>
  </si>
  <si>
    <t>יצוא אגח א</t>
  </si>
  <si>
    <t>7040082</t>
  </si>
  <si>
    <t>520025156</t>
  </si>
  <si>
    <t>05/08/20</t>
  </si>
  <si>
    <t>ספנסר  אג2- ספנסר אקוויטי</t>
  </si>
  <si>
    <t>1139898</t>
  </si>
  <si>
    <t>1838863</t>
  </si>
  <si>
    <t>24/11/20</t>
  </si>
  <si>
    <t>קופרליין  אגח ג</t>
  </si>
  <si>
    <t>1167881</t>
  </si>
  <si>
    <t>1648</t>
  </si>
  <si>
    <t>09/08/20</t>
  </si>
  <si>
    <t>אסאר אקורד אגח א- אס.אר אקורד</t>
  </si>
  <si>
    <t>520038670</t>
  </si>
  <si>
    <t>A3.il</t>
  </si>
  <si>
    <t>11/05/21</t>
  </si>
  <si>
    <t>נאוויטס פטרו אגח ב- נאוויטס פטרו</t>
  </si>
  <si>
    <t>1169614</t>
  </si>
  <si>
    <t>550263107</t>
  </si>
  <si>
    <t>חיפושי נפט וגז</t>
  </si>
  <si>
    <t>ilA-</t>
  </si>
  <si>
    <t>10/11/20</t>
  </si>
  <si>
    <t>אקסטל  אגח ג- אקסטל לימיטד</t>
  </si>
  <si>
    <t>1622</t>
  </si>
  <si>
    <t>בנייה</t>
  </si>
  <si>
    <t>Baa1.il</t>
  </si>
  <si>
    <t>08/06/21</t>
  </si>
  <si>
    <t>חג'ג'  אג י- חג'ג' נדלן</t>
  </si>
  <si>
    <t>8230294</t>
  </si>
  <si>
    <t>520033309</t>
  </si>
  <si>
    <t>ilBBB+</t>
  </si>
  <si>
    <t>01/02/21</t>
  </si>
  <si>
    <t>מלרן אגח2- מלרן פרוייקטים</t>
  </si>
  <si>
    <t>1170323</t>
  </si>
  <si>
    <t>514097591</t>
  </si>
  <si>
    <t>11/04/21</t>
  </si>
  <si>
    <t>פתאל החזק  אג 1</t>
  </si>
  <si>
    <t>1169721</t>
  </si>
  <si>
    <t>512607888</t>
  </si>
  <si>
    <t>מלונאות ותיירות</t>
  </si>
  <si>
    <t>12/11/20</t>
  </si>
  <si>
    <t>אאורה אגח טו- אאורה</t>
  </si>
  <si>
    <t>3730504</t>
  </si>
  <si>
    <t>520038274</t>
  </si>
  <si>
    <t>ilBBB</t>
  </si>
  <si>
    <t>גיבוי אחזקות אגח א- גיבוי אחזקות בע"מ</t>
  </si>
  <si>
    <t>4480133</t>
  </si>
  <si>
    <t>520039314</t>
  </si>
  <si>
    <t>Baa2.il</t>
  </si>
  <si>
    <t>17/06/21</t>
  </si>
  <si>
    <t>לוזון קבוצה אג10</t>
  </si>
  <si>
    <t>4730206</t>
  </si>
  <si>
    <t>520039660</t>
  </si>
  <si>
    <t>רותם שני  אגח א- רותם שני</t>
  </si>
  <si>
    <t>1173996</t>
  </si>
  <si>
    <t>512287517</t>
  </si>
  <si>
    <t>10/03/21</t>
  </si>
  <si>
    <t>ישראמקו אג1- ישראמקו יהש</t>
  </si>
  <si>
    <t>2320174</t>
  </si>
  <si>
    <t>550010003</t>
  </si>
  <si>
    <t>25/03/20</t>
  </si>
  <si>
    <t>חברה לישראל אג"ח 11</t>
  </si>
  <si>
    <t>5760244</t>
  </si>
  <si>
    <t>07/05/20</t>
  </si>
  <si>
    <t>סה"כ אחר</t>
  </si>
  <si>
    <t>DOX 2.538 15/06/30</t>
  </si>
  <si>
    <t>US02342TAE91</t>
  </si>
  <si>
    <t>5113</t>
  </si>
  <si>
    <t>Technology Hardware &amp; Equip</t>
  </si>
  <si>
    <t>Baa2</t>
  </si>
  <si>
    <t>Moodys</t>
  </si>
  <si>
    <t>17/06/20</t>
  </si>
  <si>
    <t>PRGO 3.15 15/06/30</t>
  </si>
  <si>
    <t>US71429MAC91</t>
  </si>
  <si>
    <t>5221</t>
  </si>
  <si>
    <t>Pharma &amp; Biotechnology</t>
  </si>
  <si>
    <t>BBB-</t>
  </si>
  <si>
    <t>S&amp;P</t>
  </si>
  <si>
    <t>סה"כ תל אביב 35</t>
  </si>
  <si>
    <t>שופרסל- שופרסל</t>
  </si>
  <si>
    <t>777037</t>
  </si>
  <si>
    <t>סה"כ תל אביב 90</t>
  </si>
  <si>
    <t>סה"כ מניות היתר</t>
  </si>
  <si>
    <t>מיט-טק- מיט-טק 3 די</t>
  </si>
  <si>
    <t>1080720</t>
  </si>
  <si>
    <t>520041955</t>
  </si>
  <si>
    <t>פודטק</t>
  </si>
  <si>
    <t>פנאקסיה ישראל- פנאקסיה ישראל</t>
  </si>
  <si>
    <t>1104363</t>
  </si>
  <si>
    <t>513673970</t>
  </si>
  <si>
    <t>קנאביס</t>
  </si>
  <si>
    <t>איאלדי (ALD)- אי.אל.די</t>
  </si>
  <si>
    <t>1084003</t>
  </si>
  <si>
    <t>511029373</t>
  </si>
  <si>
    <t>שרותי מידע</t>
  </si>
  <si>
    <t>סה"כ call 001 אופציות</t>
  </si>
  <si>
    <t>Protalix Biotherapeutics Inc</t>
  </si>
  <si>
    <t>US74365A3095</t>
  </si>
  <si>
    <t>NYSE</t>
  </si>
  <si>
    <t>1554</t>
  </si>
  <si>
    <t>PRIME US REIT</t>
  </si>
  <si>
    <t>SGXC75818630</t>
  </si>
  <si>
    <t>5197</t>
  </si>
  <si>
    <t>Real Estate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</si>
  <si>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</si>
  <si>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</si>
  <si>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</si>
  <si>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</si>
  <si>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</si>
  <si>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</si>
  <si>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</si>
  <si>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</si>
  <si>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</si>
  <si>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מור (!) אג"ח הזדמנויות- מור קרנות נאמנות</t>
  </si>
  <si>
    <t>5124342</t>
  </si>
  <si>
    <t>514884485</t>
  </si>
  <si>
    <t>אג"ח</t>
  </si>
  <si>
    <t>מור השקעות קרן גמישה- מור קרנות נאמנות</t>
  </si>
  <si>
    <t>5127725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</si>
  <si>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</si>
  <si>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</si>
  <si>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</si>
  <si>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</si>
  <si>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</si>
  <si>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</si>
  <si>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</si>
  <si>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</si>
  <si>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</si>
  <si>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</si>
  <si>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</si>
  <si>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</si>
  <si>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</si>
  <si>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</si>
  <si>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</si>
  <si>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</si>
  <si>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</si>
  <si>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</si>
  <si>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</si>
  <si>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</si>
  <si>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</si>
  <si>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</si>
  <si>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</si>
  <si>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</si>
  <si>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</si>
  <si>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</si>
  <si>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</si>
  <si>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ביטחוניות</t>
  </si>
  <si>
    <t>04/05/21</t>
  </si>
  <si>
    <t>תשת אנרג אגא-רמ</t>
  </si>
  <si>
    <t>1168087</t>
  </si>
  <si>
    <t>520027293</t>
  </si>
  <si>
    <t>17/08/20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</si>
  <si>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</si>
  <si>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</si>
  <si>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</si>
  <si>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</si>
  <si>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</si>
  <si>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</si>
  <si>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880326081</t>
  </si>
  <si>
    <t>01/07/20</t>
  </si>
  <si>
    <t>לידר  אגח ח- רמ- לידר השקעות</t>
  </si>
  <si>
    <t>3180361</t>
  </si>
  <si>
    <t>520037664</t>
  </si>
  <si>
    <t>A1.il</t>
  </si>
  <si>
    <t>28/02/21</t>
  </si>
  <si>
    <t>ביטוח ישיר אג"ח 11</t>
  </si>
  <si>
    <t>1138825</t>
  </si>
  <si>
    <t>520044439</t>
  </si>
  <si>
    <t>27/04/20</t>
  </si>
  <si>
    <t>ארפורט נעמ ח-ל- איירפורט סיטי</t>
  </si>
  <si>
    <t>1156496</t>
  </si>
  <si>
    <t>511659401</t>
  </si>
  <si>
    <t>19/04/21</t>
  </si>
  <si>
    <t>אורמת אגח 3 -רמ</t>
  </si>
  <si>
    <t>1139179</t>
  </si>
  <si>
    <t>11/05/20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</si>
  <si>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</si>
  <si>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</si>
  <si>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</si>
  <si>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</si>
  <si>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</si>
  <si>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</si>
  <si>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</si>
  <si>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</si>
  <si>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</si>
  <si>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18/03/20</t>
  </si>
  <si>
    <t>שיח מדיקל אופציה ב' לא סחירה 10/07/22- שיח מדיקל</t>
  </si>
  <si>
    <t>24901111</t>
  </si>
  <si>
    <t>פארמה</t>
  </si>
  <si>
    <t>10/06/20</t>
  </si>
  <si>
    <t>מיט-טק אופציה לא סחירה 18/05/2023- מיט-טק 3 די</t>
  </si>
  <si>
    <t>10807201</t>
  </si>
  <si>
    <t>פנאקסיה ישראל אופציה לא סחירה 09/03/2022- פנאקסיה ישראל</t>
  </si>
  <si>
    <t>11043631</t>
  </si>
  <si>
    <t>11/03/20</t>
  </si>
  <si>
    <t>איאלדי (ALD) אופציה לא סחירה 15/02/24- אי.אל.די</t>
  </si>
  <si>
    <t>10840031</t>
  </si>
  <si>
    <t>17/02/20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</si>
  <si>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</si>
  <si>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</si>
  <si>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</si>
  <si>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</si>
  <si>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</si>
  <si>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</si>
  <si>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</si>
  <si>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</si>
  <si>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</si>
  <si>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</si>
  <si>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</si>
  <si>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</si>
  <si>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</si>
  <si>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</si>
  <si>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</si>
  <si>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</si>
  <si>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</si>
  <si>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</si>
  <si>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עמודה1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</si>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</sst>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4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43" tableBorderDxfId="442">
  <autoFilter ref="B7:D43">
    <filterColumn colId="0" hiddenButton="1"/>
    <filterColumn colId="1" hiddenButton="1"/>
    <filterColumn colId="2" hiddenButton="1"/>
  </autoFilter>
  <tableColumns count="3">
    <tableColumn id="1" name="עמודה1" dataDxfId="441" dataCellStyle="Normal_2007-16618"/>
    <tableColumn id="2" name="שווי הוגן" dataDxfId="440"/>
    <tableColumn id="3" name="שעור מנכסי השקעה*" dataDxfId="4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8" totalsRowShown="0" headerRowDxfId="438" headerRowBorderDxfId="437" tableBorderDxfId="436" headerRowCellStyle="Normal_2007-16618">
  <autoFilter ref="C45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1" totalsRowShown="0" headerRowDxfId="435" dataDxfId="433" headerRowBorderDxfId="434" tableBorderDxfId="432">
  <autoFilter ref="A6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31"/>
    <tableColumn id="2" name="מספר ני&quot;ע" dataDxfId="430"/>
    <tableColumn id="3" name="מספר מנפיק" dataDxfId="429"/>
    <tableColumn id="4" name="דירוג" dataDxfId="428"/>
    <tableColumn id="5" name="שם מדרג" dataDxfId="427"/>
    <tableColumn id="6" name="סוג מטבע" dataDxfId="426"/>
    <tableColumn id="7" name="שיעור ריבית" dataDxfId="425"/>
    <tableColumn id="8" name="תשואה לפידיון" dataDxfId="424"/>
    <tableColumn id="9" name="שווי שוק" dataDxfId="423"/>
    <tableColumn id="10" name="שעור מנכסי אפיק ההשקעה" dataDxfId="422"/>
    <tableColumn id="11" name="שעור מסך נכסי השקעה" dataDxfId="4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8" totalsRowShown="0" headerRowDxfId="420" dataDxfId="418" headerRowBorderDxfId="419" tableBorderDxfId="417">
  <autoFilter ref="A7:Q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16"/>
    <tableColumn id="2" name="מספר ני&quot;ע" dataDxfId="415"/>
    <tableColumn id="3" name="זירת מסחר" dataDxfId="414"/>
    <tableColumn id="4" name="דירוג" dataDxfId="413"/>
    <tableColumn id="5" name="שם מדרג" dataDxfId="412"/>
    <tableColumn id="6" name="תאריך רכישה" dataDxfId="411"/>
    <tableColumn id="7" name="מח&quot;מ" dataDxfId="410"/>
    <tableColumn id="8" name="סוג מטבע" dataDxfId="409"/>
    <tableColumn id="9" name="שיעור ריבית" dataDxfId="408"/>
    <tableColumn id="10" name="תשואה לפידיון" dataDxfId="407"/>
    <tableColumn id="11" name="ערך נקוב****" dataDxfId="406"/>
    <tableColumn id="12" name="שער***" dataDxfId="405"/>
    <tableColumn id="13" name="פדיון/ריבית/דיבידנד לקבל*****  " dataDxfId="404"/>
    <tableColumn id="14" name="שווי שוק" dataDxfId="403"/>
    <tableColumn id="15" name="שעור מערך נקוב**** מונפק" dataDxfId="402"/>
    <tableColumn id="16" name="שעור מנכסי אפיק ההשקעה" dataDxfId="401"/>
    <tableColumn id="17" name="שעור מסך נכסי השקעה**" dataDxfId="4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99" dataDxfId="397" headerRowBorderDxfId="398" tableBorderDxfId="39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95"/>
    <tableColumn id="2" name="מספר ני&quot;ע" dataDxfId="394"/>
    <tableColumn id="3" name="זירת מסחר" dataDxfId="393"/>
    <tableColumn id="4" name="ספק מידע" dataDxfId="392"/>
    <tableColumn id="5" name="מספר מנפיק" dataDxfId="391"/>
    <tableColumn id="6" name="ענף מסחר" dataDxfId="390"/>
    <tableColumn id="7" name="דירוג" dataDxfId="389"/>
    <tableColumn id="8" name="שם מדרג" dataDxfId="388"/>
    <tableColumn id="9" name="תאריך רכישה" dataDxfId="387"/>
    <tableColumn id="10" name="מח&quot;מ" dataDxfId="386"/>
    <tableColumn id="11" name="סוג מטבע" dataDxfId="385"/>
    <tableColumn id="12" name="שיעור ריבית" dataDxfId="384"/>
    <tableColumn id="13" name="תשואה לפידיון" dataDxfId="383"/>
    <tableColumn id="14" name="ערך נקוב****" dataDxfId="382"/>
    <tableColumn id="15" name="שער***" dataDxfId="381"/>
    <tableColumn id="16" name="פדיון/ריבית/דיבידנד לקבל*****  " dataDxfId="380"/>
    <tableColumn id="17" name="שווי שוק" dataDxfId="379"/>
    <tableColumn id="18" name="שעור מערך נקוב מונפק" dataDxfId="378"/>
    <tableColumn id="19" name="שעור מנכסי אפיק ההשקעה" dataDxfId="377"/>
    <tableColumn id="20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92" totalsRowShown="0" headerRowDxfId="375" dataDxfId="373" headerRowBorderDxfId="374" tableBorderDxfId="372">
  <autoFilter ref="A7:T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71"/>
    <tableColumn id="4" name="ספק מידע" dataDxfId="370"/>
    <tableColumn id="5" name="מספר מנפיק" dataDxfId="369"/>
    <tableColumn id="6" name="ענף מסחר"/>
    <tableColumn id="7" name="דירוג"/>
    <tableColumn id="8" name="שם מדרג" dataDxfId="368"/>
    <tableColumn id="9" name="תאריך רכישה" dataDxfId="367"/>
    <tableColumn id="10" name="מח&quot;מ" dataDxfId="366"/>
    <tableColumn id="11" name="סוג מטבע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/>
    <tableColumn id="17" name="שווי שוק" dataDxfId="361"/>
    <tableColumn id="18" name="שעור מערך נקוב מונפק" dataDxfId="360"/>
    <tableColumn id="19" name="שעור מנכסי אפיק ההשקעה" dataDxfId="359"/>
    <tableColumn id="20" name="שעור מסך נכסי השקעה**" dataDxfId="3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6" totalsRowShown="0" headerRowDxfId="357" dataDxfId="355" headerRowBorderDxfId="356" tableBorderDxfId="354">
  <autoFilter ref="A7:N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53"/>
    <tableColumn id="2" name="מספר ני&quot;ע" dataDxfId="352"/>
    <tableColumn id="3" name="זירת מסחר" dataDxfId="351"/>
    <tableColumn id="4" name="ספק מידע" dataDxfId="350"/>
    <tableColumn id="5" name="מספר מנפיק" dataDxfId="349"/>
    <tableColumn id="6" name="ענף מסחר" dataDxfId="348"/>
    <tableColumn id="7" name="סוג מטבע" dataDxfId="347"/>
    <tableColumn id="8" name="ערך נקוב****" dataDxfId="346"/>
    <tableColumn id="9" name="שער***" dataDxfId="345"/>
    <tableColumn id="10" name="פדיון/ריבית/דיבידנד לקבל*****  " dataDxfId="344"/>
    <tableColumn id="11" name="שווי שוק" dataDxfId="343"/>
    <tableColumn id="12" name="שעור מערך נקוב מונפק" dataDxfId="342"/>
    <tableColumn id="13" name="שעור מנכסי אפיק ההשקעה" dataDxfId="341"/>
    <tableColumn id="14" name="שעור מסך נכסי השקעה**" dataDxfId="3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39" dataDxfId="337" headerRowBorderDxfId="338" tableBorderDxfId="336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35"/>
    <tableColumn id="4" name="מספר מנפיק" dataDxfId="334"/>
    <tableColumn id="5" name="ענף מסחר"/>
    <tableColumn id="6" name="סוג מטבע"/>
    <tableColumn id="7" name="ערך נקוב****" dataDxfId="333"/>
    <tableColumn id="8" name="שער***" dataDxfId="332"/>
    <tableColumn id="9" name="פדיון/ריבית/דיבידנד לקבל*****  " dataDxfId="331"/>
    <tableColumn id="10" name="שווי שוק" dataDxfId="330"/>
    <tableColumn id="11" name="שעור מערך נקוב מונפק" dataDxfId="329"/>
    <tableColumn id="12" name="שעור מנכסי אפיק ההשקעה" dataDxfId="328"/>
    <tableColumn id="13" name="שעור מסך נכסי השקעה**" dataDxfId="3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26" dataDxfId="324" headerRowBorderDxfId="325" tableBorderDxfId="323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22"/>
    <tableColumn id="4" name="מספר מנפיק" dataDxfId="321"/>
    <tableColumn id="5" name="ענף מסחר"/>
    <tableColumn id="6" name="דירוג"/>
    <tableColumn id="7" name="שם מדרג" dataDxfId="320"/>
    <tableColumn id="8" name="סוג מטבע"/>
    <tableColumn id="9" name="ערך נקוב****" dataDxfId="319"/>
    <tableColumn id="10" name="שער***" dataDxfId="318"/>
    <tableColumn id="11" name="שווי שוק" dataDxfId="317"/>
    <tableColumn id="12" name="שעור מערך נקוב מונפק" dataDxfId="316"/>
    <tableColumn id="13" name="שעור מנכסי אפיק ההשקעה" dataDxfId="315"/>
    <tableColumn id="14" name="שעור מסך נכסי השקעה**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13" dataDxfId="311" headerRowBorderDxfId="312" tableBorderDxfId="310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309"/>
    <tableColumn id="2" name="מספר ני&quot;ע" dataDxfId="308"/>
    <tableColumn id="3" name="זירת מסחר" dataDxfId="307"/>
    <tableColumn id="4" name="ענף מסחר" dataDxfId="306"/>
    <tableColumn id="5" name="סוג מטבע" dataDxfId="305"/>
    <tableColumn id="6" name="ערך נקוב****" dataDxfId="304"/>
    <tableColumn id="7" name="שער***" dataDxfId="303"/>
    <tableColumn id="8" name="שווי שוק" dataDxfId="302"/>
    <tableColumn id="9" name="שעור מערך נקוב מונפק" dataDxfId="301"/>
    <tableColumn id="10" name="שעור מנכסי אפיק ההשקעה" dataDxfId="300"/>
    <tableColumn id="11" name="שעור מסך נכסי השקעה**" dataDxfId="2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8" dataDxfId="296" headerRowBorderDxfId="297" tableBorderDxfId="295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4"/>
    <tableColumn id="4" name="ענף מסחר"/>
    <tableColumn id="5" name="סוג מטבע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87" headerRowBorderDxfId="286" tableBorderDxfId="28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84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83" dataDxfId="281" headerRowBorderDxfId="282" tableBorderDxfId="28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9"/>
    <tableColumn id="4" name="דירוג"/>
    <tableColumn id="5" name="שם מדרג" dataDxfId="278"/>
    <tableColumn id="6" name="תאריך רכישה" dataDxfId="277"/>
    <tableColumn id="7" name="מח&quot;מ" dataDxfId="276"/>
    <tableColumn id="8" name="סוג מטבע"/>
    <tableColumn id="9" name="שיעור ריבית" dataDxfId="275"/>
    <tableColumn id="10" name="תשואה לפידיון" dataDxfId="274"/>
    <tableColumn id="11" name="ערך נקוב****" dataDxfId="273"/>
    <tableColumn id="12" name="שער***" dataDxfId="272"/>
    <tableColumn id="13" name="שווי שוק" dataDxfId="271"/>
    <tableColumn id="14" name="שעור מערך נקוב מונפק" dataDxfId="270"/>
    <tableColumn id="15" name="שעור מנכסי אפיק ההשקעה" dataDxfId="269"/>
    <tableColumn id="16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67" dataDxfId="265" headerRowBorderDxfId="266" tableBorderDxfId="264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63"/>
    <tableColumn id="2" name="מספר ני&quot;ע" dataDxfId="262"/>
    <tableColumn id="3" name="דירוג" dataDxfId="261"/>
    <tableColumn id="4" name="שם מדרג" dataDxfId="260"/>
    <tableColumn id="5" name="תאריך רכישה" dataDxfId="259"/>
    <tableColumn id="6" name="מח&quot;מ" dataDxfId="258"/>
    <tableColumn id="7" name="סוג מטבע" dataDxfId="257"/>
    <tableColumn id="8" name="שיעור ריבית" dataDxfId="256"/>
    <tableColumn id="9" name="תשואה לפידיון" dataDxfId="255"/>
    <tableColumn id="10" name="ערך נקוב****" dataDxfId="254"/>
    <tableColumn id="11" name="שער***" dataDxfId="253"/>
    <tableColumn id="12" name="שווי הוגן" dataDxfId="252"/>
    <tableColumn id="13" name="שעור מערך נקוב מונפק" dataDxfId="251"/>
    <tableColumn id="14" name="שעור מנכסי אפיק ההשקעה" dataDxfId="250"/>
    <tableColumn id="15" name="שעור מסך נכסי השקעה**" dataDxfId="2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48" dataDxfId="246" headerRowBorderDxfId="247" tableBorderDxfId="245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44"/>
    <tableColumn id="2" name="מספר ני&quot;ע" dataDxfId="243"/>
    <tableColumn id="3" name="ספק המידע" dataDxfId="242"/>
    <tableColumn id="4" name="מספר מנפיק" dataDxfId="241"/>
    <tableColumn id="5" name="ענף מסחר" dataDxfId="240"/>
    <tableColumn id="6" name="דירוג" dataDxfId="239"/>
    <tableColumn id="7" name="שם מדרג" dataDxfId="238"/>
    <tableColumn id="8" name="תאריך רכישה" dataDxfId="237"/>
    <tableColumn id="9" name="מח&quot;מ" dataDxfId="236"/>
    <tableColumn id="10" name="סוג מטבע" dataDxfId="235"/>
    <tableColumn id="11" name="שיעור ריבית" dataDxfId="234"/>
    <tableColumn id="12" name="תשואה לפידיון" dataDxfId="233"/>
    <tableColumn id="13" name="ערך נקוב****" dataDxfId="232"/>
    <tableColumn id="14" name="שער***" dataDxfId="231"/>
    <tableColumn id="15" name="שווי הוגן" dataDxfId="230"/>
    <tableColumn id="16" name="שעור מערך נקוב מונפק" dataDxfId="229"/>
    <tableColumn id="17" name="שעור מנכסי אפיק ההשקעה" dataDxfId="228"/>
    <tableColumn id="18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0" totalsRowShown="0" headerRowDxfId="226" dataDxfId="224" headerRowBorderDxfId="225" tableBorderDxfId="223">
  <autoFilter ref="A7:R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204" dataDxfId="202" headerRowBorderDxfId="203" tableBorderDxfId="201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סוג מטבע" dataDxfId="195"/>
    <tableColumn id="7" name="ערך נקוב****" dataDxfId="194"/>
    <tableColumn id="8" name="שער***" dataDxfId="193"/>
    <tableColumn id="9" name="שווי הוגן" dataDxfId="192"/>
    <tableColumn id="10" name="שעור מערך נקוב מונפק" dataDxfId="191"/>
    <tableColumn id="11" name="שעור מנכסי אפיק ההשקעה" dataDxfId="190"/>
    <tableColumn id="12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88" dataDxfId="186" headerRowBorderDxfId="187" tableBorderDxfId="185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84"/>
    <tableColumn id="5" name="ערך נקוב****" dataDxfId="183"/>
    <tableColumn id="6" name="שער***" dataDxfId="182"/>
    <tableColumn id="7" name="שווי הוגן" dataDxfId="181"/>
    <tableColumn id="8" name="שעור מערך נקוב מונפק" dataDxfId="180"/>
    <tableColumn id="9" name="שעור מנכסי אפיק ההשקעה" dataDxfId="179"/>
    <tableColumn id="10" name="שעור מסך נכסי השקעה**" dataDxfId="1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9" totalsRowShown="0" headerRowDxfId="177" dataDxfId="175" headerRowBorderDxfId="176" tableBorderDxfId="174">
  <autoFilter ref="A7:K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73"/>
    <tableColumn id="7" name="שער***" dataDxfId="172"/>
    <tableColumn id="8" name="שווי הוגן" dataDxfId="171"/>
    <tableColumn id="9" name="שעור מערך נקוב מונפק" dataDxfId="170"/>
    <tableColumn id="10" name="שעור מנכסי אפיק ההשקעה" dataDxfId="169"/>
    <tableColumn id="11" name="שעור מסך נכסי השקעה**" dataDxfId="1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7" dataDxfId="165" headerRowBorderDxfId="166" tableBorderDxfId="16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3"/>
    <tableColumn id="6" name="ערך נקוב****" dataDxfId="162"/>
    <tableColumn id="7" name="שער***" dataDxfId="161"/>
    <tableColumn id="8" name="שווי הוגן" dataDxfId="160"/>
    <tableColumn id="9" name="שעור מערך נקוב מונפק" dataDxfId="159"/>
    <tableColumn id="10" name="שעור מנכסי אפיק ההשקעה" dataDxfId="158"/>
    <tableColumn id="11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56" dataDxfId="154" headerRowBorderDxfId="155" tableBorderDxfId="153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 dataDxfId="151"/>
    <tableColumn id="7" name="שער***" dataDxfId="150"/>
    <tableColumn id="8" name="שווי הוגן" dataDxfId="149"/>
    <tableColumn id="9" name="שעור מנכסי אפיק ההשקעה" dataDxfId="148"/>
    <tableColumn id="10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46" dataDxfId="144" headerRowBorderDxfId="145" tableBorderDxfId="14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42"/>
    <tableColumn id="4" name="דירוג"/>
    <tableColumn id="5" name="שם מדרג" dataDxfId="141"/>
    <tableColumn id="6" name="תאריך רכישה" dataDxfId="140"/>
    <tableColumn id="7" name="מח&quot;מ" dataDxfId="139"/>
    <tableColumn id="8" name="סוג מטבע"/>
    <tableColumn id="9" name="שיעור ריבית" dataDxfId="138"/>
    <tableColumn id="10" name="תשואה לפידיון" dataDxfId="137"/>
    <tableColumn id="11" name="ערך נקוב****" dataDxfId="136"/>
    <tableColumn id="12" name="שער***" dataDxfId="135"/>
    <tableColumn id="13" name="שווי הוגן" dataDxfId="134"/>
    <tableColumn id="14" name="שעור מערך נקוב מונפק" dataDxfId="133"/>
    <tableColumn id="15" name="שעור מנכסי אפיק ההשקעה" dataDxfId="132"/>
    <tableColumn id="16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30" dataDxfId="128" headerRowBorderDxfId="129" tableBorderDxfId="127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6"/>
    <tableColumn id="3" name="מספר ני&quot;ע"/>
    <tableColumn id="4" name="מספר מנפיק" dataDxfId="125"/>
    <tableColumn id="5" name="דירוג"/>
    <tableColumn id="6" name="תאריך רכישה" dataDxfId="124"/>
    <tableColumn id="7" name="שם מדרג" dataDxfId="123"/>
    <tableColumn id="8" name="מח&quot;מ" dataDxfId="122"/>
    <tableColumn id="9" name="ענף משק"/>
    <tableColumn id="10" name="סוג מטבע"/>
    <tableColumn id="11" name="שיעור ריבית ממוצע" dataDxfId="121"/>
    <tableColumn id="12" name="תשואה לפידיון" dataDxfId="120"/>
    <tableColumn id="13" name="ערך נקוב****" dataDxfId="119"/>
    <tableColumn id="14" name="שער***" dataDxfId="118"/>
    <tableColumn id="15" name="שווי הוגן" dataDxfId="117"/>
    <tableColumn id="16" name="שעור מנכסי אפיק ההשקעה" dataDxfId="116"/>
    <tableColumn id="17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4" dataDxfId="112" headerRowBorderDxfId="113" tableBorderDxfId="11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10"/>
    <tableColumn id="4" name="דירוג"/>
    <tableColumn id="5" name="שם מדרג" dataDxfId="109"/>
    <tableColumn id="6" name="מח&quot;מ" dataDxfId="108"/>
    <tableColumn id="7" name="סוג מטבע"/>
    <tableColumn id="8" name="תנאי ושיעור ריבית" dataDxfId="107"/>
    <tableColumn id="9" name="תשואה לפידיון" dataDxfId="106"/>
    <tableColumn id="10" name="ערך נקוב****" dataDxfId="105"/>
    <tableColumn id="11" name="שער***" dataDxfId="104"/>
    <tableColumn id="12" name="שווי הוגן" dataDxfId="103"/>
    <tableColumn id="13" name="שעור מנכסי אפיק ההשקעה" dataDxfId="102"/>
    <tableColumn id="14" name="שעור מסך נכסי השקעה**" dataDxfId="1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100" dataDxfId="98" headerRowBorderDxfId="99" tableBorderDxfId="97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6"/>
    <tableColumn id="2" name="תאריך שערוך אחרון" dataDxfId="95"/>
    <tableColumn id="3" name="אופי הנכס" dataDxfId="94"/>
    <tableColumn id="4" name="שעור תשואה במהלך התקופה" dataDxfId="93"/>
    <tableColumn id="5" name="סוג מטבע" dataDxfId="92"/>
    <tableColumn id="6" name="שווי משוערך" dataDxfId="91"/>
    <tableColumn id="7" name="שעור מנכסי אפיק ההשקעה" dataDxfId="90"/>
    <tableColumn id="8" name="שעור מסך נכסי השקעה" dataDxfId="89"/>
    <tableColumn id="9" name="כתובת הנכס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7" dataDxfId="85" headerRowBorderDxfId="86" tableBorderDxfId="84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3"/>
    <tableColumn id="2" name="מספר מנפיק" dataDxfId="82"/>
    <tableColumn id="3" name="דירוג" dataDxfId="81"/>
    <tableColumn id="4" name="שם המדרג" dataDxfId="80"/>
    <tableColumn id="5" name="שעור הריבית" dataDxfId="79"/>
    <tableColumn id="6" name="סוג מטבע" dataDxfId="78"/>
    <tableColumn id="7" name="תשואה לפדיון" dataDxfId="77"/>
    <tableColumn id="8" name="שווי הוגן" dataDxfId="76"/>
    <tableColumn id="9" name="שעור מנכסי אפיק ההשקעה" dataDxfId="75"/>
    <tableColumn id="10" name="שעור מסך נכסי השקעה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73" dataDxfId="71" headerRowBorderDxfId="72" tableBorderDxfId="70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69"/>
    <tableColumn id="2" name="מספר ני&quot;ע" dataDxfId="68"/>
    <tableColumn id="3" name="דירוג" dataDxfId="67"/>
    <tableColumn id="4" name="שם המדרג" dataDxfId="66"/>
    <tableColumn id="5" name="שעור הריבית" dataDxfId="65"/>
    <tableColumn id="6" name="סוג מטבע" dataDxfId="64"/>
    <tableColumn id="7" name="תשואה לפדיון" dataDxfId="63"/>
    <tableColumn id="8" name="שווי הוגן" dataDxfId="62"/>
    <tableColumn id="9" name="שעור מנכסי אפיק ההשקעה" dataDxfId="61"/>
    <tableColumn id="10" name="שעור מסך נכסי השקעה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B7" sqref="B7"/>
    </sheetView>
  </sheetViews>
  <sheetFormatPr defaultColWidth="0" defaultRowHeight="18" zeroHeight="1"/>
  <cols>
    <col min="1" max="1" width="30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/>
    <row r="6" spans="1:36" ht="26.25" customHeight="1">
      <c r="B6" s="70" t="s">
        <v>4</v>
      </c>
      <c r="C6" s="71"/>
      <c r="D6" s="72"/>
    </row>
    <row r="7" spans="1:36" s="3" customFormat="1">
      <c r="B7" s="40" t="s">
        <v>726</v>
      </c>
      <c r="C7" s="73" t="s">
        <v>5</v>
      </c>
      <c r="D7" s="74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727</v>
      </c>
      <c r="B11" s="57" t="s">
        <v>13</v>
      </c>
      <c r="C11" s="63">
        <f>מזומנים!I9</f>
        <v>8637.6962191600014</v>
      </c>
      <c r="D11" s="64">
        <f>מזומנים!K9</f>
        <v>4.7693406331324878E-2</v>
      </c>
    </row>
    <row r="12" spans="1:36">
      <c r="B12" s="57" t="s">
        <v>14</v>
      </c>
      <c r="C12" s="50"/>
      <c r="D12" s="50"/>
    </row>
    <row r="13" spans="1:36">
      <c r="A13" s="9" t="s">
        <v>728</v>
      </c>
      <c r="B13" s="58" t="s">
        <v>15</v>
      </c>
      <c r="C13" s="65">
        <v>138988.00140730001</v>
      </c>
      <c r="D13" s="66">
        <f>C13/$C$42</f>
        <v>0.76742814960234285</v>
      </c>
    </row>
    <row r="14" spans="1:36">
      <c r="A14" s="9" t="s">
        <v>729</v>
      </c>
      <c r="B14" s="58" t="s">
        <v>16</v>
      </c>
      <c r="C14" s="65">
        <v>0</v>
      </c>
      <c r="D14" s="66">
        <f t="shared" ref="D14:D22" si="0">C14/$C$42</f>
        <v>0</v>
      </c>
    </row>
    <row r="15" spans="1:36">
      <c r="A15" s="9" t="s">
        <v>730</v>
      </c>
      <c r="B15" s="58" t="s">
        <v>17</v>
      </c>
      <c r="C15" s="65">
        <v>19463.843160960507</v>
      </c>
      <c r="D15" s="66">
        <f t="shared" si="0"/>
        <v>0.10747043622415599</v>
      </c>
    </row>
    <row r="16" spans="1:36">
      <c r="A16" s="9" t="s">
        <v>629</v>
      </c>
      <c r="B16" s="58" t="s">
        <v>18</v>
      </c>
      <c r="C16" s="65">
        <v>442.27264833999999</v>
      </c>
      <c r="D16" s="66">
        <f t="shared" si="0"/>
        <v>2.4420272016190533E-3</v>
      </c>
    </row>
    <row r="17" spans="1:4">
      <c r="A17" s="9" t="s">
        <v>731</v>
      </c>
      <c r="B17" s="58" t="s">
        <v>194</v>
      </c>
      <c r="C17" s="65">
        <v>0</v>
      </c>
      <c r="D17" s="66">
        <f t="shared" si="0"/>
        <v>0</v>
      </c>
    </row>
    <row r="18" spans="1:4">
      <c r="A18" s="9" t="s">
        <v>732</v>
      </c>
      <c r="B18" s="58" t="s">
        <v>19</v>
      </c>
      <c r="C18" s="65">
        <v>9057.2053899999992</v>
      </c>
      <c r="D18" s="66">
        <f t="shared" si="0"/>
        <v>5.0009744025652232E-2</v>
      </c>
    </row>
    <row r="19" spans="1:4">
      <c r="A19" s="9" t="s">
        <v>733</v>
      </c>
      <c r="B19" s="58" t="s">
        <v>20</v>
      </c>
      <c r="C19" s="65">
        <v>0</v>
      </c>
      <c r="D19" s="66">
        <f t="shared" si="0"/>
        <v>0</v>
      </c>
    </row>
    <row r="20" spans="1:4">
      <c r="A20" s="9" t="s">
        <v>734</v>
      </c>
      <c r="B20" s="58" t="s">
        <v>21</v>
      </c>
      <c r="C20" s="65">
        <v>0</v>
      </c>
      <c r="D20" s="66">
        <f t="shared" si="0"/>
        <v>0</v>
      </c>
    </row>
    <row r="21" spans="1:4">
      <c r="A21" s="9" t="s">
        <v>735</v>
      </c>
      <c r="B21" s="58" t="s">
        <v>22</v>
      </c>
      <c r="C21" s="65">
        <v>0</v>
      </c>
      <c r="D21" s="66">
        <f t="shared" si="0"/>
        <v>0</v>
      </c>
    </row>
    <row r="22" spans="1:4">
      <c r="A22" s="9" t="s">
        <v>736</v>
      </c>
      <c r="B22" s="58" t="s">
        <v>23</v>
      </c>
      <c r="C22" s="65">
        <v>0</v>
      </c>
      <c r="D22" s="66">
        <f t="shared" si="0"/>
        <v>0</v>
      </c>
    </row>
    <row r="23" spans="1:4">
      <c r="B23" s="57" t="s">
        <v>24</v>
      </c>
      <c r="C23" s="50"/>
      <c r="D23" s="50"/>
    </row>
    <row r="24" spans="1:4">
      <c r="A24" s="9" t="s">
        <v>737</v>
      </c>
      <c r="B24" s="58" t="s">
        <v>25</v>
      </c>
      <c r="C24" s="65">
        <v>0</v>
      </c>
      <c r="D24" s="66">
        <f t="shared" ref="D24:D37" si="1">C24/$C$42</f>
        <v>0</v>
      </c>
    </row>
    <row r="25" spans="1:4">
      <c r="A25" s="9" t="s">
        <v>738</v>
      </c>
      <c r="B25" s="58" t="s">
        <v>26</v>
      </c>
      <c r="C25" s="65">
        <v>0</v>
      </c>
      <c r="D25" s="66">
        <f t="shared" si="1"/>
        <v>0</v>
      </c>
    </row>
    <row r="26" spans="1:4">
      <c r="A26" s="9" t="s">
        <v>739</v>
      </c>
      <c r="B26" s="58" t="s">
        <v>17</v>
      </c>
      <c r="C26" s="65">
        <v>4484.5413899719997</v>
      </c>
      <c r="D26" s="66">
        <f t="shared" si="1"/>
        <v>2.4761585646777787E-2</v>
      </c>
    </row>
    <row r="27" spans="1:4">
      <c r="A27" s="9" t="s">
        <v>740</v>
      </c>
      <c r="B27" s="58" t="s">
        <v>27</v>
      </c>
      <c r="C27" s="65">
        <v>0</v>
      </c>
      <c r="D27" s="66">
        <f t="shared" si="1"/>
        <v>0</v>
      </c>
    </row>
    <row r="28" spans="1:4">
      <c r="A28" s="9" t="s">
        <v>741</v>
      </c>
      <c r="B28" s="58" t="s">
        <v>28</v>
      </c>
      <c r="C28" s="65">
        <v>0</v>
      </c>
      <c r="D28" s="66">
        <f t="shared" si="1"/>
        <v>0</v>
      </c>
    </row>
    <row r="29" spans="1:4">
      <c r="A29" s="9" t="s">
        <v>742</v>
      </c>
      <c r="B29" s="58" t="s">
        <v>29</v>
      </c>
      <c r="C29" s="65">
        <v>35.253005829949998</v>
      </c>
      <c r="D29" s="66">
        <f t="shared" si="1"/>
        <v>1.9465096812722556E-4</v>
      </c>
    </row>
    <row r="30" spans="1:4">
      <c r="A30" s="9" t="s">
        <v>743</v>
      </c>
      <c r="B30" s="58" t="s">
        <v>30</v>
      </c>
      <c r="C30" s="65">
        <v>0</v>
      </c>
      <c r="D30" s="66">
        <f t="shared" si="1"/>
        <v>0</v>
      </c>
    </row>
    <row r="31" spans="1:4">
      <c r="A31" s="9" t="s">
        <v>744</v>
      </c>
      <c r="B31" s="58" t="s">
        <v>31</v>
      </c>
      <c r="C31" s="65">
        <v>0</v>
      </c>
      <c r="D31" s="66">
        <f t="shared" si="1"/>
        <v>0</v>
      </c>
    </row>
    <row r="32" spans="1:4">
      <c r="A32" s="9" t="s">
        <v>745</v>
      </c>
      <c r="B32" s="58" t="s">
        <v>32</v>
      </c>
      <c r="C32" s="65">
        <v>0</v>
      </c>
      <c r="D32" s="66">
        <f t="shared" si="1"/>
        <v>0</v>
      </c>
    </row>
    <row r="33" spans="1:4">
      <c r="A33" s="9" t="s">
        <v>746</v>
      </c>
      <c r="B33" s="57" t="s">
        <v>33</v>
      </c>
      <c r="C33" s="65">
        <v>0</v>
      </c>
      <c r="D33" s="66">
        <f t="shared" si="1"/>
        <v>0</v>
      </c>
    </row>
    <row r="34" spans="1:4">
      <c r="A34" s="9" t="s">
        <v>747</v>
      </c>
      <c r="B34" s="57" t="s">
        <v>34</v>
      </c>
      <c r="C34" s="65">
        <v>0</v>
      </c>
      <c r="D34" s="66">
        <f t="shared" si="1"/>
        <v>0</v>
      </c>
    </row>
    <row r="35" spans="1:4">
      <c r="A35" s="9" t="s">
        <v>748</v>
      </c>
      <c r="B35" s="57" t="s">
        <v>35</v>
      </c>
      <c r="C35" s="65">
        <v>0</v>
      </c>
      <c r="D35" s="66">
        <f t="shared" si="1"/>
        <v>0</v>
      </c>
    </row>
    <row r="36" spans="1:4">
      <c r="A36" s="9" t="s">
        <v>749</v>
      </c>
      <c r="B36" s="57" t="s">
        <v>36</v>
      </c>
      <c r="C36" s="65">
        <v>0</v>
      </c>
      <c r="D36" s="66">
        <f t="shared" si="1"/>
        <v>0</v>
      </c>
    </row>
    <row r="37" spans="1:4">
      <c r="A37" s="9" t="s">
        <v>750</v>
      </c>
      <c r="B37" s="57" t="s">
        <v>37</v>
      </c>
      <c r="C37" s="65">
        <v>0</v>
      </c>
      <c r="D37" s="66">
        <f t="shared" si="1"/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751</v>
      </c>
      <c r="B39" s="60" t="s">
        <v>39</v>
      </c>
      <c r="C39" s="65">
        <v>0</v>
      </c>
      <c r="D39" s="66">
        <f t="shared" ref="D39:D42" si="2">C39/$C$42</f>
        <v>0</v>
      </c>
    </row>
    <row r="40" spans="1:4">
      <c r="A40" s="9" t="s">
        <v>752</v>
      </c>
      <c r="B40" s="60" t="s">
        <v>40</v>
      </c>
      <c r="C40" s="65">
        <v>0</v>
      </c>
      <c r="D40" s="66">
        <f t="shared" si="2"/>
        <v>0</v>
      </c>
    </row>
    <row r="41" spans="1:4">
      <c r="A41" s="9" t="s">
        <v>753</v>
      </c>
      <c r="B41" s="60" t="s">
        <v>41</v>
      </c>
      <c r="C41" s="65">
        <v>0</v>
      </c>
      <c r="D41" s="66">
        <f t="shared" si="2"/>
        <v>0</v>
      </c>
    </row>
    <row r="42" spans="1:4">
      <c r="B42" s="60" t="s">
        <v>42</v>
      </c>
      <c r="C42" s="65">
        <f>SUM(C11:C41)</f>
        <v>181108.81322156245</v>
      </c>
      <c r="D42" s="66">
        <f t="shared" si="2"/>
        <v>1</v>
      </c>
    </row>
    <row r="43" spans="1:4">
      <c r="A43" s="9" t="s">
        <v>754</v>
      </c>
      <c r="B43" s="61" t="s">
        <v>43</v>
      </c>
      <c r="C43" s="65">
        <v>0</v>
      </c>
      <c r="D43" s="66">
        <v>0</v>
      </c>
    </row>
    <row r="44" spans="1:4">
      <c r="B44" s="10" t="s">
        <v>198</v>
      </c>
    </row>
    <row r="45" spans="1:4">
      <c r="C45" s="75" t="s">
        <v>44</v>
      </c>
      <c r="D45" s="74" t="s">
        <v>45</v>
      </c>
    </row>
    <row r="46" spans="1:4">
      <c r="C46" s="12" t="s">
        <v>9</v>
      </c>
      <c r="D46" s="12" t="s">
        <v>10</v>
      </c>
    </row>
    <row r="47" spans="1:4">
      <c r="C47" t="s">
        <v>122</v>
      </c>
      <c r="D47">
        <v>2.4260000000000002</v>
      </c>
    </row>
    <row r="48" spans="1:4">
      <c r="C48" t="s">
        <v>105</v>
      </c>
      <c r="D48">
        <v>3.26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 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 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4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8637.6962191600014</v>
      </c>
      <c r="J9" s="64">
        <f>I9/$I$9</f>
        <v>1</v>
      </c>
      <c r="K9" s="64">
        <f>I9/'סכום נכסי הקרן'!$C$42</f>
        <v>4.7693406331324878E-2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8637.6962191600014</v>
      </c>
      <c r="J10" s="68">
        <f t="shared" ref="J10:J27" si="0">I10/$I$9</f>
        <v>1</v>
      </c>
      <c r="K10" s="68">
        <f>I10/'סכום נכסי הקרן'!$C$42</f>
        <v>4.7693406331324878E-2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8488.0091300000022</v>
      </c>
      <c r="J11" s="68">
        <f t="shared" si="0"/>
        <v>0.98267048465678086</v>
      </c>
      <c r="K11" s="68">
        <f>I11/'סכום נכסי הקרן'!$C$42</f>
        <v>4.6866902714535801E-2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13880.36731-891.233999999997</f>
        <v>12989.133310000003</v>
      </c>
      <c r="J12" s="66">
        <f t="shared" si="0"/>
        <v>1.5037728788363398</v>
      </c>
      <c r="K12" s="66">
        <f>I12/'סכום נכסי הקרן'!$C$42</f>
        <v>7.1720050940367722E-2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-4501.1241799999998</v>
      </c>
      <c r="J13" s="66">
        <f t="shared" si="0"/>
        <v>-0.52110239417955884</v>
      </c>
      <c r="K13" s="66">
        <f>I13/'סכום נכסי הקרן'!$C$42</f>
        <v>-2.4853148225831921E-2</v>
      </c>
    </row>
    <row r="14" spans="1:12">
      <c r="A14" s="67" t="s">
        <v>207</v>
      </c>
      <c r="C14" s="14"/>
      <c r="H14" s="68">
        <v>0</v>
      </c>
      <c r="I14" s="69">
        <v>149.68708916</v>
      </c>
      <c r="J14" s="68">
        <f t="shared" si="0"/>
        <v>1.7329515343219231E-2</v>
      </c>
      <c r="K14" s="68">
        <f>I14/'סכום נכסי הקרן'!$C$42</f>
        <v>8.2650361678908381E-4</v>
      </c>
    </row>
    <row r="15" spans="1:12">
      <c r="A15" t="s">
        <v>208</v>
      </c>
      <c r="B15" t="s">
        <v>209</v>
      </c>
      <c r="C15" t="s">
        <v>203</v>
      </c>
      <c r="D15" t="s">
        <v>204</v>
      </c>
      <c r="E15" t="s">
        <v>205</v>
      </c>
      <c r="F15" t="s">
        <v>105</v>
      </c>
      <c r="G15" s="66">
        <v>0</v>
      </c>
      <c r="H15" s="66">
        <v>0</v>
      </c>
      <c r="I15" s="65">
        <v>147.33736260000001</v>
      </c>
      <c r="J15" s="66">
        <f t="shared" si="0"/>
        <v>1.7057483715759603E-2</v>
      </c>
      <c r="K15" s="66">
        <f>I15/'סכום נכסי הקרן'!$C$42</f>
        <v>8.1352950184568004E-4</v>
      </c>
    </row>
    <row r="16" spans="1:12">
      <c r="A16" t="s">
        <v>210</v>
      </c>
      <c r="B16" t="s">
        <v>211</v>
      </c>
      <c r="C16" t="s">
        <v>203</v>
      </c>
      <c r="D16" t="s">
        <v>204</v>
      </c>
      <c r="E16" t="s">
        <v>205</v>
      </c>
      <c r="F16" t="s">
        <v>122</v>
      </c>
      <c r="G16" s="66">
        <v>0</v>
      </c>
      <c r="H16" s="66">
        <v>0</v>
      </c>
      <c r="I16" s="65">
        <v>2.3497265600000001</v>
      </c>
      <c r="J16" s="66">
        <f t="shared" si="0"/>
        <v>2.720316274596314E-4</v>
      </c>
      <c r="K16" s="66">
        <f>I16/'סכום נכסי הקרן'!$C$42</f>
        <v>1.2974114943403796E-5</v>
      </c>
    </row>
    <row r="17" spans="1:11">
      <c r="A17" s="67" t="s">
        <v>212</v>
      </c>
      <c r="C17" s="14"/>
      <c r="H17" s="68">
        <v>0</v>
      </c>
      <c r="I17" s="69">
        <v>0</v>
      </c>
      <c r="J17" s="68">
        <f t="shared" si="0"/>
        <v>0</v>
      </c>
      <c r="K17" s="68">
        <f>I17/'סכום נכסי הקרן'!$C$42</f>
        <v>0</v>
      </c>
    </row>
    <row r="18" spans="1:11">
      <c r="A18" t="s">
        <v>213</v>
      </c>
      <c r="B18" t="s">
        <v>213</v>
      </c>
      <c r="C18" s="14"/>
      <c r="D18" t="s">
        <v>213</v>
      </c>
      <c r="F18" t="s">
        <v>213</v>
      </c>
      <c r="G18" s="66">
        <v>0</v>
      </c>
      <c r="H18" s="66">
        <v>0</v>
      </c>
      <c r="I18" s="65">
        <v>0</v>
      </c>
      <c r="J18" s="66">
        <f t="shared" si="0"/>
        <v>0</v>
      </c>
      <c r="K18" s="66">
        <f>I18/'סכום נכסי הקרן'!$C$42</f>
        <v>0</v>
      </c>
    </row>
    <row r="19" spans="1:11">
      <c r="A19" s="67" t="s">
        <v>214</v>
      </c>
      <c r="C19" s="14"/>
      <c r="H19" s="68">
        <v>0</v>
      </c>
      <c r="I19" s="69">
        <v>0</v>
      </c>
      <c r="J19" s="68">
        <f t="shared" si="0"/>
        <v>0</v>
      </c>
      <c r="K19" s="68">
        <f>I19/'סכום נכסי הקרן'!$C$42</f>
        <v>0</v>
      </c>
    </row>
    <row r="20" spans="1:11">
      <c r="A20" t="s">
        <v>213</v>
      </c>
      <c r="B20" t="s">
        <v>213</v>
      </c>
      <c r="C20" s="14"/>
      <c r="D20" t="s">
        <v>213</v>
      </c>
      <c r="F20" t="s">
        <v>213</v>
      </c>
      <c r="G20" s="66">
        <v>0</v>
      </c>
      <c r="H20" s="66">
        <v>0</v>
      </c>
      <c r="I20" s="65">
        <v>0</v>
      </c>
      <c r="J20" s="66">
        <f t="shared" si="0"/>
        <v>0</v>
      </c>
      <c r="K20" s="66">
        <f>I20/'סכום נכסי הקרן'!$C$42</f>
        <v>0</v>
      </c>
    </row>
    <row r="21" spans="1:11">
      <c r="A21" s="67" t="s">
        <v>215</v>
      </c>
      <c r="C21" s="14"/>
      <c r="H21" s="68">
        <v>0</v>
      </c>
      <c r="I21" s="69">
        <v>0</v>
      </c>
      <c r="J21" s="68">
        <f t="shared" si="0"/>
        <v>0</v>
      </c>
      <c r="K21" s="68">
        <f>I21/'סכום נכסי הקרן'!$C$42</f>
        <v>0</v>
      </c>
    </row>
    <row r="22" spans="1:11">
      <c r="A22" t="s">
        <v>213</v>
      </c>
      <c r="B22" t="s">
        <v>213</v>
      </c>
      <c r="C22" s="14"/>
      <c r="D22" t="s">
        <v>213</v>
      </c>
      <c r="F22" t="s">
        <v>213</v>
      </c>
      <c r="G22" s="66">
        <v>0</v>
      </c>
      <c r="H22" s="66">
        <v>0</v>
      </c>
      <c r="I22" s="65">
        <v>0</v>
      </c>
      <c r="J22" s="66">
        <f t="shared" si="0"/>
        <v>0</v>
      </c>
      <c r="K22" s="66">
        <f>I22/'סכום נכסי הקרן'!$C$42</f>
        <v>0</v>
      </c>
    </row>
    <row r="23" spans="1:11">
      <c r="A23" s="67" t="s">
        <v>216</v>
      </c>
      <c r="C23" s="14"/>
      <c r="H23" s="68">
        <v>0</v>
      </c>
      <c r="I23" s="69">
        <v>0</v>
      </c>
      <c r="J23" s="68">
        <f t="shared" si="0"/>
        <v>0</v>
      </c>
      <c r="K23" s="68">
        <f>I23/'סכום נכסי הקרן'!$C$42</f>
        <v>0</v>
      </c>
    </row>
    <row r="24" spans="1:11">
      <c r="A24" t="s">
        <v>213</v>
      </c>
      <c r="B24" t="s">
        <v>213</v>
      </c>
      <c r="C24" s="14"/>
      <c r="D24" t="s">
        <v>213</v>
      </c>
      <c r="F24" t="s">
        <v>213</v>
      </c>
      <c r="G24" s="66">
        <v>0</v>
      </c>
      <c r="H24" s="66">
        <v>0</v>
      </c>
      <c r="I24" s="65">
        <v>0</v>
      </c>
      <c r="J24" s="66">
        <f t="shared" si="0"/>
        <v>0</v>
      </c>
      <c r="K24" s="66">
        <f>I24/'סכום נכסי הקרן'!$C$42</f>
        <v>0</v>
      </c>
    </row>
    <row r="25" spans="1:11">
      <c r="A25" s="67" t="s">
        <v>217</v>
      </c>
      <c r="C25" s="14"/>
      <c r="H25" s="68">
        <v>0</v>
      </c>
      <c r="I25" s="69">
        <v>0</v>
      </c>
      <c r="J25" s="68">
        <f t="shared" si="0"/>
        <v>0</v>
      </c>
      <c r="K25" s="68">
        <f>I25/'סכום נכסי הקרן'!$C$42</f>
        <v>0</v>
      </c>
    </row>
    <row r="26" spans="1:11">
      <c r="A26" t="s">
        <v>213</v>
      </c>
      <c r="B26" t="s">
        <v>213</v>
      </c>
      <c r="C26" s="14"/>
      <c r="D26" t="s">
        <v>213</v>
      </c>
      <c r="F26" t="s">
        <v>213</v>
      </c>
      <c r="G26" s="66">
        <v>0</v>
      </c>
      <c r="H26" s="66">
        <v>0</v>
      </c>
      <c r="I26" s="65">
        <v>0</v>
      </c>
      <c r="J26" s="66">
        <f t="shared" si="0"/>
        <v>0</v>
      </c>
      <c r="K26" s="66">
        <f>I26/'סכום נכסי הקרן'!$C$42</f>
        <v>0</v>
      </c>
    </row>
    <row r="27" spans="1:11">
      <c r="A27" s="67" t="s">
        <v>218</v>
      </c>
      <c r="C27" s="14"/>
      <c r="H27" s="68">
        <v>0</v>
      </c>
      <c r="I27" s="69">
        <v>0</v>
      </c>
      <c r="J27" s="68">
        <f t="shared" si="0"/>
        <v>0</v>
      </c>
      <c r="K27" s="68">
        <f>I27/'סכום נכסי הקרן'!$C$42</f>
        <v>0</v>
      </c>
    </row>
    <row r="28" spans="1:11">
      <c r="A28" s="67" t="s">
        <v>219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213</v>
      </c>
      <c r="B29" t="s">
        <v>213</v>
      </c>
      <c r="C29" s="14"/>
      <c r="D29" t="s">
        <v>213</v>
      </c>
      <c r="F29" t="s">
        <v>213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217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213</v>
      </c>
      <c r="B31" t="s">
        <v>213</v>
      </c>
      <c r="C31" s="14"/>
      <c r="D31" t="s">
        <v>213</v>
      </c>
      <c r="F31" t="s">
        <v>213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t="s">
        <v>220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0" t="s">
        <v>67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</row>
    <row r="6" spans="1:52" ht="27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6" t="s">
        <v>191</v>
      </c>
      <c r="N7" s="41" t="s">
        <v>55</v>
      </c>
      <c r="O7" s="41" t="s">
        <v>188</v>
      </c>
      <c r="P7" s="41" t="s">
        <v>56</v>
      </c>
      <c r="Q7" s="87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4.45</v>
      </c>
      <c r="H10" s="7"/>
      <c r="I10" s="7"/>
      <c r="J10" s="64">
        <v>-1E-3</v>
      </c>
      <c r="K10" s="63">
        <v>123660425</v>
      </c>
      <c r="L10" s="7"/>
      <c r="M10" s="63">
        <v>0</v>
      </c>
      <c r="N10" s="63">
        <v>138988.00140730001</v>
      </c>
      <c r="O10" s="7"/>
      <c r="P10" s="64">
        <v>1</v>
      </c>
      <c r="Q10" s="64">
        <v>0.76370000000000005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4.45</v>
      </c>
      <c r="J11" s="68">
        <v>-1E-3</v>
      </c>
      <c r="K11" s="69">
        <v>123660425</v>
      </c>
      <c r="M11" s="69">
        <v>0</v>
      </c>
      <c r="N11" s="69">
        <v>138988.00140730001</v>
      </c>
      <c r="P11" s="68">
        <v>1</v>
      </c>
      <c r="Q11" s="68">
        <v>0.76370000000000005</v>
      </c>
    </row>
    <row r="12" spans="1:52">
      <c r="A12" s="67" t="s">
        <v>221</v>
      </c>
      <c r="B12" s="14"/>
      <c r="C12" s="14"/>
      <c r="G12" s="69">
        <v>3.84</v>
      </c>
      <c r="J12" s="68">
        <v>-1.06E-2</v>
      </c>
      <c r="K12" s="69">
        <v>45662040</v>
      </c>
      <c r="M12" s="69">
        <v>0</v>
      </c>
      <c r="N12" s="69">
        <v>55230.5039961</v>
      </c>
      <c r="P12" s="68">
        <v>0.39739999999999998</v>
      </c>
      <c r="Q12" s="68">
        <v>0.30349999999999999</v>
      </c>
    </row>
    <row r="13" spans="1:52">
      <c r="A13" s="67" t="s">
        <v>222</v>
      </c>
      <c r="B13" s="14"/>
      <c r="C13" s="14"/>
      <c r="G13" s="69">
        <v>3.84</v>
      </c>
      <c r="J13" s="68">
        <v>-1.06E-2</v>
      </c>
      <c r="K13" s="69">
        <v>45662040</v>
      </c>
      <c r="M13" s="69">
        <v>0</v>
      </c>
      <c r="N13" s="69">
        <v>55230.5039961</v>
      </c>
      <c r="P13" s="68">
        <v>0.39739999999999998</v>
      </c>
      <c r="Q13" s="68">
        <v>0.30349999999999999</v>
      </c>
    </row>
    <row r="14" spans="1:52">
      <c r="A14" t="s">
        <v>223</v>
      </c>
      <c r="B14" t="s">
        <v>224</v>
      </c>
      <c r="C14" t="s">
        <v>99</v>
      </c>
      <c r="D14" t="s">
        <v>225</v>
      </c>
      <c r="F14" t="s">
        <v>226</v>
      </c>
      <c r="G14" s="65">
        <v>0.08</v>
      </c>
      <c r="H14" t="s">
        <v>101</v>
      </c>
      <c r="I14" s="66">
        <v>0.04</v>
      </c>
      <c r="J14" s="66">
        <v>1.24E-2</v>
      </c>
      <c r="K14" s="65">
        <v>5724461</v>
      </c>
      <c r="L14" s="65">
        <v>137.53</v>
      </c>
      <c r="M14" s="65">
        <v>0</v>
      </c>
      <c r="N14" s="65">
        <v>7872.8512133000004</v>
      </c>
      <c r="O14" s="66">
        <v>5.9999999999999995E-4</v>
      </c>
      <c r="P14" s="66">
        <v>5.6599999999999998E-2</v>
      </c>
      <c r="Q14" s="66">
        <v>4.3299999999999998E-2</v>
      </c>
    </row>
    <row r="15" spans="1:52">
      <c r="A15" t="s">
        <v>227</v>
      </c>
      <c r="B15" t="s">
        <v>228</v>
      </c>
      <c r="C15" t="s">
        <v>99</v>
      </c>
      <c r="D15" t="s">
        <v>225</v>
      </c>
      <c r="F15" t="s">
        <v>229</v>
      </c>
      <c r="G15" s="65">
        <v>2.89</v>
      </c>
      <c r="H15" t="s">
        <v>101</v>
      </c>
      <c r="I15" s="66">
        <v>0.04</v>
      </c>
      <c r="J15" s="66">
        <v>-1.6E-2</v>
      </c>
      <c r="K15" s="65">
        <v>4320247</v>
      </c>
      <c r="L15" s="65">
        <v>152.28</v>
      </c>
      <c r="M15" s="65">
        <v>0</v>
      </c>
      <c r="N15" s="65">
        <v>6578.8721316000001</v>
      </c>
      <c r="O15" s="66">
        <v>2.9999999999999997E-4</v>
      </c>
      <c r="P15" s="66">
        <v>4.7300000000000002E-2</v>
      </c>
      <c r="Q15" s="66">
        <v>3.61E-2</v>
      </c>
    </row>
    <row r="16" spans="1:52">
      <c r="A16" t="s">
        <v>230</v>
      </c>
      <c r="B16" t="s">
        <v>231</v>
      </c>
      <c r="C16" t="s">
        <v>99</v>
      </c>
      <c r="D16" t="s">
        <v>225</v>
      </c>
      <c r="F16" t="s">
        <v>232</v>
      </c>
      <c r="G16" s="65">
        <v>12.34</v>
      </c>
      <c r="H16" t="s">
        <v>101</v>
      </c>
      <c r="I16" s="66">
        <v>0.04</v>
      </c>
      <c r="J16" s="66">
        <v>-2.3E-3</v>
      </c>
      <c r="K16" s="65">
        <v>695849</v>
      </c>
      <c r="L16" s="65">
        <v>198.59</v>
      </c>
      <c r="M16" s="65">
        <v>0</v>
      </c>
      <c r="N16" s="65">
        <v>1381.8865291</v>
      </c>
      <c r="O16" s="66">
        <v>0</v>
      </c>
      <c r="P16" s="66">
        <v>9.9000000000000008E-3</v>
      </c>
      <c r="Q16" s="66">
        <v>7.6E-3</v>
      </c>
    </row>
    <row r="17" spans="1:17">
      <c r="A17" t="s">
        <v>233</v>
      </c>
      <c r="B17" t="s">
        <v>234</v>
      </c>
      <c r="C17" t="s">
        <v>99</v>
      </c>
      <c r="D17" t="s">
        <v>225</v>
      </c>
      <c r="F17" t="s">
        <v>235</v>
      </c>
      <c r="G17" s="65">
        <v>1.23</v>
      </c>
      <c r="H17" t="s">
        <v>101</v>
      </c>
      <c r="I17" s="66">
        <v>2.75E-2</v>
      </c>
      <c r="J17" s="66">
        <v>-1.89E-2</v>
      </c>
      <c r="K17" s="65">
        <v>5056000</v>
      </c>
      <c r="L17" s="65">
        <v>113.53</v>
      </c>
      <c r="M17" s="65">
        <v>0</v>
      </c>
      <c r="N17" s="65">
        <v>5740.0767999999998</v>
      </c>
      <c r="O17" s="66">
        <v>2.9999999999999997E-4</v>
      </c>
      <c r="P17" s="66">
        <v>4.1300000000000003E-2</v>
      </c>
      <c r="Q17" s="66">
        <v>3.15E-2</v>
      </c>
    </row>
    <row r="18" spans="1:17">
      <c r="A18" t="s">
        <v>236</v>
      </c>
      <c r="B18" t="s">
        <v>237</v>
      </c>
      <c r="C18" t="s">
        <v>99</v>
      </c>
      <c r="D18" t="s">
        <v>225</v>
      </c>
      <c r="F18" t="s">
        <v>238</v>
      </c>
      <c r="G18" s="65">
        <v>2.2000000000000002</v>
      </c>
      <c r="H18" t="s">
        <v>101</v>
      </c>
      <c r="I18" s="66">
        <v>1.7500000000000002E-2</v>
      </c>
      <c r="J18" s="66">
        <v>-1.7500000000000002E-2</v>
      </c>
      <c r="K18" s="65">
        <v>8765000</v>
      </c>
      <c r="L18" s="65">
        <v>112.94</v>
      </c>
      <c r="M18" s="65">
        <v>0</v>
      </c>
      <c r="N18" s="65">
        <v>9899.1910000000007</v>
      </c>
      <c r="O18" s="66">
        <v>5.0000000000000001E-4</v>
      </c>
      <c r="P18" s="66">
        <v>7.1199999999999999E-2</v>
      </c>
      <c r="Q18" s="66">
        <v>5.4399999999999997E-2</v>
      </c>
    </row>
    <row r="19" spans="1:17">
      <c r="A19" t="s">
        <v>239</v>
      </c>
      <c r="B19" t="s">
        <v>240</v>
      </c>
      <c r="C19" t="s">
        <v>99</v>
      </c>
      <c r="D19" t="s">
        <v>225</v>
      </c>
      <c r="F19" t="s">
        <v>241</v>
      </c>
      <c r="G19" s="65">
        <v>7.79</v>
      </c>
      <c r="H19" t="s">
        <v>101</v>
      </c>
      <c r="I19" s="66">
        <v>5.0000000000000001E-3</v>
      </c>
      <c r="J19" s="66">
        <v>-8.3999999999999995E-3</v>
      </c>
      <c r="K19" s="65">
        <v>4840000</v>
      </c>
      <c r="L19" s="65">
        <v>112.75</v>
      </c>
      <c r="M19" s="65">
        <v>0</v>
      </c>
      <c r="N19" s="65">
        <v>5457.1</v>
      </c>
      <c r="O19" s="66">
        <v>2.0000000000000001E-4</v>
      </c>
      <c r="P19" s="66">
        <v>3.9300000000000002E-2</v>
      </c>
      <c r="Q19" s="66">
        <v>0.03</v>
      </c>
    </row>
    <row r="20" spans="1:17">
      <c r="A20" t="s">
        <v>242</v>
      </c>
      <c r="B20" t="s">
        <v>243</v>
      </c>
      <c r="C20" t="s">
        <v>99</v>
      </c>
      <c r="D20" t="s">
        <v>225</v>
      </c>
      <c r="F20" t="s">
        <v>244</v>
      </c>
      <c r="G20" s="65">
        <v>4.2699999999999996</v>
      </c>
      <c r="H20" t="s">
        <v>101</v>
      </c>
      <c r="I20" s="66">
        <v>7.4999999999999997E-3</v>
      </c>
      <c r="J20" s="66">
        <v>-1.44E-2</v>
      </c>
      <c r="K20" s="65">
        <v>8905000</v>
      </c>
      <c r="L20" s="65">
        <v>112.46</v>
      </c>
      <c r="M20" s="65">
        <v>0</v>
      </c>
      <c r="N20" s="65">
        <v>10014.563</v>
      </c>
      <c r="O20" s="66">
        <v>4.0000000000000002E-4</v>
      </c>
      <c r="P20" s="66">
        <v>7.2099999999999997E-2</v>
      </c>
      <c r="Q20" s="66">
        <v>5.5E-2</v>
      </c>
    </row>
    <row r="21" spans="1:17">
      <c r="A21" t="s">
        <v>245</v>
      </c>
      <c r="B21" t="s">
        <v>246</v>
      </c>
      <c r="C21" t="s">
        <v>99</v>
      </c>
      <c r="D21" t="s">
        <v>225</v>
      </c>
      <c r="F21" t="s">
        <v>247</v>
      </c>
      <c r="G21" s="65">
        <v>10.37</v>
      </c>
      <c r="H21" t="s">
        <v>101</v>
      </c>
      <c r="I21" s="66">
        <v>1E-3</v>
      </c>
      <c r="J21" s="66">
        <v>-5.4999999999999997E-3</v>
      </c>
      <c r="K21" s="65">
        <v>2600000</v>
      </c>
      <c r="L21" s="65">
        <v>108.59</v>
      </c>
      <c r="M21" s="65">
        <v>0</v>
      </c>
      <c r="N21" s="65">
        <v>2823.34</v>
      </c>
      <c r="O21" s="66">
        <v>4.0000000000000002E-4</v>
      </c>
      <c r="P21" s="66">
        <v>2.0299999999999999E-2</v>
      </c>
      <c r="Q21" s="66">
        <v>1.55E-2</v>
      </c>
    </row>
    <row r="22" spans="1:17">
      <c r="A22" t="s">
        <v>248</v>
      </c>
      <c r="B22" t="s">
        <v>249</v>
      </c>
      <c r="C22" t="s">
        <v>99</v>
      </c>
      <c r="D22" t="s">
        <v>225</v>
      </c>
      <c r="F22" t="s">
        <v>250</v>
      </c>
      <c r="G22" s="65">
        <v>5.82</v>
      </c>
      <c r="H22" t="s">
        <v>101</v>
      </c>
      <c r="I22" s="66">
        <v>7.4999999999999997E-3</v>
      </c>
      <c r="J22" s="66">
        <v>-1.61E-2</v>
      </c>
      <c r="K22" s="65">
        <v>4755483</v>
      </c>
      <c r="L22" s="65">
        <v>114.87</v>
      </c>
      <c r="M22" s="65">
        <v>0</v>
      </c>
      <c r="N22" s="65">
        <v>5462.6233221000002</v>
      </c>
      <c r="O22" s="66">
        <v>2.0000000000000001E-4</v>
      </c>
      <c r="P22" s="66">
        <v>3.9300000000000002E-2</v>
      </c>
      <c r="Q22" s="66">
        <v>0.03</v>
      </c>
    </row>
    <row r="23" spans="1:17">
      <c r="A23" s="67" t="s">
        <v>251</v>
      </c>
      <c r="B23" s="14"/>
      <c r="C23" s="14"/>
      <c r="G23" s="69">
        <v>4.8499999999999996</v>
      </c>
      <c r="J23" s="68">
        <v>5.4000000000000003E-3</v>
      </c>
      <c r="K23" s="69">
        <v>77998385</v>
      </c>
      <c r="M23" s="69">
        <v>0</v>
      </c>
      <c r="N23" s="69">
        <v>83757.497411200005</v>
      </c>
      <c r="P23" s="68">
        <v>0.60260000000000002</v>
      </c>
      <c r="Q23" s="68">
        <v>0.4602</v>
      </c>
    </row>
    <row r="24" spans="1:17">
      <c r="A24" s="67" t="s">
        <v>252</v>
      </c>
      <c r="B24" s="14"/>
      <c r="C24" s="14"/>
      <c r="G24" s="69">
        <v>0.02</v>
      </c>
      <c r="J24" s="68">
        <v>0</v>
      </c>
      <c r="K24" s="69">
        <v>500000</v>
      </c>
      <c r="M24" s="69">
        <v>0</v>
      </c>
      <c r="N24" s="69">
        <v>500</v>
      </c>
      <c r="P24" s="68">
        <v>3.5999999999999999E-3</v>
      </c>
      <c r="Q24" s="68">
        <v>2.7000000000000001E-3</v>
      </c>
    </row>
    <row r="25" spans="1:17">
      <c r="A25" t="s">
        <v>253</v>
      </c>
      <c r="B25" t="s">
        <v>254</v>
      </c>
      <c r="C25" t="s">
        <v>99</v>
      </c>
      <c r="D25" t="s">
        <v>225</v>
      </c>
      <c r="F25" t="s">
        <v>255</v>
      </c>
      <c r="G25" s="65">
        <v>0.02</v>
      </c>
      <c r="H25" t="s">
        <v>101</v>
      </c>
      <c r="I25" s="66">
        <v>0</v>
      </c>
      <c r="J25" s="66">
        <v>0</v>
      </c>
      <c r="K25" s="65">
        <v>500000</v>
      </c>
      <c r="L25" s="65">
        <v>100</v>
      </c>
      <c r="M25" s="65">
        <v>0</v>
      </c>
      <c r="N25" s="65">
        <v>500</v>
      </c>
      <c r="O25" s="66">
        <v>1E-4</v>
      </c>
      <c r="P25" s="66">
        <v>3.5999999999999999E-3</v>
      </c>
      <c r="Q25" s="66">
        <v>2.7000000000000001E-3</v>
      </c>
    </row>
    <row r="26" spans="1:17">
      <c r="A26" s="67" t="s">
        <v>256</v>
      </c>
      <c r="B26" s="14"/>
      <c r="C26" s="14"/>
      <c r="G26" s="69">
        <v>4.88</v>
      </c>
      <c r="J26" s="68">
        <v>5.4000000000000003E-3</v>
      </c>
      <c r="K26" s="69">
        <v>77498385</v>
      </c>
      <c r="M26" s="69">
        <v>0</v>
      </c>
      <c r="N26" s="69">
        <v>83257.497411200005</v>
      </c>
      <c r="P26" s="68">
        <v>0.59899999999999998</v>
      </c>
      <c r="Q26" s="68">
        <v>0.45750000000000002</v>
      </c>
    </row>
    <row r="27" spans="1:17">
      <c r="A27" t="s">
        <v>257</v>
      </c>
      <c r="B27" t="s">
        <v>258</v>
      </c>
      <c r="C27" t="s">
        <v>99</v>
      </c>
      <c r="D27" t="s">
        <v>225</v>
      </c>
      <c r="F27" t="s">
        <v>259</v>
      </c>
      <c r="G27" s="65">
        <v>4.62</v>
      </c>
      <c r="H27" t="s">
        <v>101</v>
      </c>
      <c r="I27" s="66">
        <v>5.0000000000000001E-3</v>
      </c>
      <c r="J27" s="66">
        <v>4.4000000000000003E-3</v>
      </c>
      <c r="K27" s="65">
        <v>10760000</v>
      </c>
      <c r="L27" s="65">
        <v>100.38</v>
      </c>
      <c r="M27" s="65">
        <v>0</v>
      </c>
      <c r="N27" s="65">
        <v>10800.888000000001</v>
      </c>
      <c r="O27" s="66">
        <v>2E-3</v>
      </c>
      <c r="P27" s="66">
        <v>7.7700000000000005E-2</v>
      </c>
      <c r="Q27" s="66">
        <v>5.9299999999999999E-2</v>
      </c>
    </row>
    <row r="28" spans="1:17">
      <c r="A28" t="s">
        <v>260</v>
      </c>
      <c r="B28" t="s">
        <v>261</v>
      </c>
      <c r="C28" t="s">
        <v>99</v>
      </c>
      <c r="D28" t="s">
        <v>225</v>
      </c>
      <c r="F28" t="s">
        <v>262</v>
      </c>
      <c r="G28" s="65">
        <v>5.48</v>
      </c>
      <c r="H28" t="s">
        <v>101</v>
      </c>
      <c r="I28" s="66">
        <v>0.02</v>
      </c>
      <c r="J28" s="66">
        <v>6.0000000000000001E-3</v>
      </c>
      <c r="K28" s="65">
        <v>7945548</v>
      </c>
      <c r="L28" s="65">
        <v>108.39</v>
      </c>
      <c r="M28" s="65">
        <v>0</v>
      </c>
      <c r="N28" s="65">
        <v>8612.1794771999994</v>
      </c>
      <c r="O28" s="66">
        <v>4.0000000000000002E-4</v>
      </c>
      <c r="P28" s="66">
        <v>6.2E-2</v>
      </c>
      <c r="Q28" s="66">
        <v>4.7300000000000002E-2</v>
      </c>
    </row>
    <row r="29" spans="1:17">
      <c r="A29" t="s">
        <v>263</v>
      </c>
      <c r="B29" t="s">
        <v>264</v>
      </c>
      <c r="C29" t="s">
        <v>99</v>
      </c>
      <c r="D29" t="s">
        <v>225</v>
      </c>
      <c r="F29" t="s">
        <v>265</v>
      </c>
      <c r="G29" s="65">
        <v>8.4</v>
      </c>
      <c r="H29" t="s">
        <v>101</v>
      </c>
      <c r="I29" s="66">
        <v>0.01</v>
      </c>
      <c r="J29" s="66">
        <v>1.1299999999999999E-2</v>
      </c>
      <c r="K29" s="65">
        <v>11095001</v>
      </c>
      <c r="L29" s="65">
        <v>99.34</v>
      </c>
      <c r="M29" s="65">
        <v>0</v>
      </c>
      <c r="N29" s="65">
        <v>11021.7739934</v>
      </c>
      <c r="O29" s="66">
        <v>5.0000000000000001E-4</v>
      </c>
      <c r="P29" s="66">
        <v>7.9299999999999995E-2</v>
      </c>
      <c r="Q29" s="66">
        <v>6.0600000000000001E-2</v>
      </c>
    </row>
    <row r="30" spans="1:17">
      <c r="A30" t="s">
        <v>266</v>
      </c>
      <c r="B30" t="s">
        <v>267</v>
      </c>
      <c r="C30" t="s">
        <v>99</v>
      </c>
      <c r="D30" t="s">
        <v>225</v>
      </c>
      <c r="F30" t="s">
        <v>268</v>
      </c>
      <c r="G30" s="65">
        <v>17.96</v>
      </c>
      <c r="H30" t="s">
        <v>101</v>
      </c>
      <c r="I30" s="66">
        <v>3.7499999999999999E-2</v>
      </c>
      <c r="J30" s="66">
        <v>2.2700000000000001E-2</v>
      </c>
      <c r="K30" s="65">
        <v>500000</v>
      </c>
      <c r="L30" s="65">
        <v>129.58000000000001</v>
      </c>
      <c r="M30" s="65">
        <v>0</v>
      </c>
      <c r="N30" s="65">
        <v>647.9</v>
      </c>
      <c r="O30" s="66">
        <v>0</v>
      </c>
      <c r="P30" s="66">
        <v>4.7000000000000002E-3</v>
      </c>
      <c r="Q30" s="66">
        <v>3.5999999999999999E-3</v>
      </c>
    </row>
    <row r="31" spans="1:17">
      <c r="A31" t="s">
        <v>269</v>
      </c>
      <c r="B31" t="s">
        <v>270</v>
      </c>
      <c r="C31" t="s">
        <v>99</v>
      </c>
      <c r="D31" t="s">
        <v>225</v>
      </c>
      <c r="F31" t="s">
        <v>271</v>
      </c>
      <c r="G31" s="65">
        <v>1.08</v>
      </c>
      <c r="H31" t="s">
        <v>101</v>
      </c>
      <c r="I31" s="66">
        <v>7.4999999999999997E-3</v>
      </c>
      <c r="J31" s="66">
        <v>2.0000000000000001E-4</v>
      </c>
      <c r="K31" s="65">
        <v>12925000</v>
      </c>
      <c r="L31" s="65">
        <v>101.48</v>
      </c>
      <c r="M31" s="65">
        <v>0</v>
      </c>
      <c r="N31" s="65">
        <v>13116.29</v>
      </c>
      <c r="O31" s="66">
        <v>8.0000000000000004E-4</v>
      </c>
      <c r="P31" s="66">
        <v>9.4399999999999998E-2</v>
      </c>
      <c r="Q31" s="66">
        <v>7.2099999999999997E-2</v>
      </c>
    </row>
    <row r="32" spans="1:17">
      <c r="A32" t="s">
        <v>272</v>
      </c>
      <c r="B32" t="s">
        <v>273</v>
      </c>
      <c r="C32" t="s">
        <v>99</v>
      </c>
      <c r="D32" t="s">
        <v>225</v>
      </c>
      <c r="F32" t="s">
        <v>274</v>
      </c>
      <c r="G32" s="65">
        <v>6.7</v>
      </c>
      <c r="H32" t="s">
        <v>101</v>
      </c>
      <c r="I32" s="66">
        <v>2.2499999999999999E-2</v>
      </c>
      <c r="J32" s="66">
        <v>8.5000000000000006E-3</v>
      </c>
      <c r="K32" s="65">
        <v>6248700</v>
      </c>
      <c r="L32" s="65">
        <v>111.45</v>
      </c>
      <c r="M32" s="65">
        <v>0</v>
      </c>
      <c r="N32" s="65">
        <v>6964.1761500000002</v>
      </c>
      <c r="O32" s="66">
        <v>2.9999999999999997E-4</v>
      </c>
      <c r="P32" s="66">
        <v>5.0099999999999999E-2</v>
      </c>
      <c r="Q32" s="66">
        <v>3.8300000000000001E-2</v>
      </c>
    </row>
    <row r="33" spans="1:17">
      <c r="A33" t="s">
        <v>275</v>
      </c>
      <c r="B33" t="s">
        <v>276</v>
      </c>
      <c r="C33" t="s">
        <v>99</v>
      </c>
      <c r="D33" t="s">
        <v>225</v>
      </c>
      <c r="F33" t="s">
        <v>277</v>
      </c>
      <c r="G33" s="65">
        <v>1.71</v>
      </c>
      <c r="H33" t="s">
        <v>101</v>
      </c>
      <c r="I33" s="66">
        <v>4.2500000000000003E-2</v>
      </c>
      <c r="J33" s="66">
        <v>8.9999999999999998E-4</v>
      </c>
      <c r="K33" s="65">
        <v>8260270</v>
      </c>
      <c r="L33" s="65">
        <v>108.33</v>
      </c>
      <c r="M33" s="65">
        <v>0</v>
      </c>
      <c r="N33" s="65">
        <v>8948.3504909999992</v>
      </c>
      <c r="O33" s="66">
        <v>4.0000000000000002E-4</v>
      </c>
      <c r="P33" s="66">
        <v>6.4399999999999999E-2</v>
      </c>
      <c r="Q33" s="66">
        <v>4.9200000000000001E-2</v>
      </c>
    </row>
    <row r="34" spans="1:17">
      <c r="A34" t="s">
        <v>278</v>
      </c>
      <c r="B34" t="s">
        <v>279</v>
      </c>
      <c r="C34" t="s">
        <v>99</v>
      </c>
      <c r="D34" t="s">
        <v>225</v>
      </c>
      <c r="F34" t="s">
        <v>280</v>
      </c>
      <c r="G34" s="65">
        <v>2.65</v>
      </c>
      <c r="H34" t="s">
        <v>101</v>
      </c>
      <c r="I34" s="66">
        <v>3.7499999999999999E-2</v>
      </c>
      <c r="J34" s="66">
        <v>1.9E-3</v>
      </c>
      <c r="K34" s="65">
        <v>2000000</v>
      </c>
      <c r="L34" s="65">
        <v>110.69</v>
      </c>
      <c r="M34" s="65">
        <v>0</v>
      </c>
      <c r="N34" s="65">
        <v>2213.8000000000002</v>
      </c>
      <c r="O34" s="66">
        <v>1E-4</v>
      </c>
      <c r="P34" s="66">
        <v>1.5900000000000001E-2</v>
      </c>
      <c r="Q34" s="66">
        <v>1.2200000000000001E-2</v>
      </c>
    </row>
    <row r="35" spans="1:17">
      <c r="A35" t="s">
        <v>281</v>
      </c>
      <c r="B35" t="s">
        <v>282</v>
      </c>
      <c r="C35" t="s">
        <v>99</v>
      </c>
      <c r="D35" t="s">
        <v>225</v>
      </c>
      <c r="F35" t="s">
        <v>283</v>
      </c>
      <c r="G35" s="65">
        <v>4.01</v>
      </c>
      <c r="H35" t="s">
        <v>101</v>
      </c>
      <c r="I35" s="66">
        <v>1.7500000000000002E-2</v>
      </c>
      <c r="J35" s="66">
        <v>3.5000000000000001E-3</v>
      </c>
      <c r="K35" s="65">
        <v>3258268</v>
      </c>
      <c r="L35" s="65">
        <v>107.19</v>
      </c>
      <c r="M35" s="65">
        <v>0</v>
      </c>
      <c r="N35" s="65">
        <v>3492.5374692</v>
      </c>
      <c r="O35" s="66">
        <v>2.0000000000000001E-4</v>
      </c>
      <c r="P35" s="66">
        <v>2.5100000000000001E-2</v>
      </c>
      <c r="Q35" s="66">
        <v>1.9199999999999998E-2</v>
      </c>
    </row>
    <row r="36" spans="1:17">
      <c r="A36" t="s">
        <v>284</v>
      </c>
      <c r="B36" t="s">
        <v>285</v>
      </c>
      <c r="C36" t="s">
        <v>99</v>
      </c>
      <c r="D36" t="s">
        <v>225</v>
      </c>
      <c r="F36" t="s">
        <v>247</v>
      </c>
      <c r="G36" s="65">
        <v>3.81</v>
      </c>
      <c r="H36" t="s">
        <v>101</v>
      </c>
      <c r="I36" s="66">
        <v>5.0000000000000001E-3</v>
      </c>
      <c r="J36" s="66">
        <v>3.2000000000000002E-3</v>
      </c>
      <c r="K36" s="65">
        <v>6009942</v>
      </c>
      <c r="L36" s="65">
        <v>100.75</v>
      </c>
      <c r="M36" s="65">
        <v>0</v>
      </c>
      <c r="N36" s="65">
        <v>6055.0165649999999</v>
      </c>
      <c r="O36" s="66">
        <v>2.9999999999999997E-4</v>
      </c>
      <c r="P36" s="66">
        <v>4.36E-2</v>
      </c>
      <c r="Q36" s="66">
        <v>3.3300000000000003E-2</v>
      </c>
    </row>
    <row r="37" spans="1:17">
      <c r="A37" t="s">
        <v>286</v>
      </c>
      <c r="B37" t="s">
        <v>287</v>
      </c>
      <c r="C37" t="s">
        <v>99</v>
      </c>
      <c r="D37" t="s">
        <v>225</v>
      </c>
      <c r="F37" t="s">
        <v>288</v>
      </c>
      <c r="G37" s="65">
        <v>2.08</v>
      </c>
      <c r="H37" t="s">
        <v>101</v>
      </c>
      <c r="I37" s="66">
        <v>1.5E-3</v>
      </c>
      <c r="J37" s="66">
        <v>1.1000000000000001E-3</v>
      </c>
      <c r="K37" s="65">
        <v>2000000</v>
      </c>
      <c r="L37" s="65">
        <v>100.21</v>
      </c>
      <c r="M37" s="65">
        <v>0</v>
      </c>
      <c r="N37" s="65">
        <v>2004.2</v>
      </c>
      <c r="O37" s="66">
        <v>1E-4</v>
      </c>
      <c r="P37" s="66">
        <v>1.44E-2</v>
      </c>
      <c r="Q37" s="66">
        <v>1.0999999999999999E-2</v>
      </c>
    </row>
    <row r="38" spans="1:17">
      <c r="A38" t="s">
        <v>289</v>
      </c>
      <c r="B38" t="s">
        <v>290</v>
      </c>
      <c r="C38" t="s">
        <v>99</v>
      </c>
      <c r="D38" t="s">
        <v>225</v>
      </c>
      <c r="F38" t="s">
        <v>255</v>
      </c>
      <c r="G38" s="65">
        <v>4.6399999999999997</v>
      </c>
      <c r="H38" t="s">
        <v>101</v>
      </c>
      <c r="I38" s="66">
        <v>6.25E-2</v>
      </c>
      <c r="J38" s="66">
        <v>5.0000000000000001E-3</v>
      </c>
      <c r="K38" s="65">
        <v>4028206</v>
      </c>
      <c r="L38" s="65">
        <v>134.34</v>
      </c>
      <c r="M38" s="65">
        <v>0</v>
      </c>
      <c r="N38" s="65">
        <v>5411.4919404000002</v>
      </c>
      <c r="O38" s="66">
        <v>2.0000000000000001E-4</v>
      </c>
      <c r="P38" s="66">
        <v>3.8899999999999997E-2</v>
      </c>
      <c r="Q38" s="66">
        <v>2.9700000000000001E-2</v>
      </c>
    </row>
    <row r="39" spans="1:17">
      <c r="A39" t="s">
        <v>291</v>
      </c>
      <c r="B39" t="s">
        <v>292</v>
      </c>
      <c r="C39" t="s">
        <v>99</v>
      </c>
      <c r="D39" t="s">
        <v>225</v>
      </c>
      <c r="F39" t="s">
        <v>226</v>
      </c>
      <c r="G39" s="65">
        <v>14.31</v>
      </c>
      <c r="H39" t="s">
        <v>101</v>
      </c>
      <c r="I39" s="66">
        <v>5.5E-2</v>
      </c>
      <c r="J39" s="66">
        <v>0.02</v>
      </c>
      <c r="K39" s="65">
        <v>2467450</v>
      </c>
      <c r="L39" s="65">
        <v>160.85</v>
      </c>
      <c r="M39" s="65">
        <v>0</v>
      </c>
      <c r="N39" s="65">
        <v>3968.893325</v>
      </c>
      <c r="O39" s="66">
        <v>1E-4</v>
      </c>
      <c r="P39" s="66">
        <v>2.86E-2</v>
      </c>
      <c r="Q39" s="66">
        <v>2.18E-2</v>
      </c>
    </row>
    <row r="40" spans="1:17">
      <c r="A40" s="67" t="s">
        <v>293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213</v>
      </c>
      <c r="B41" t="s">
        <v>213</v>
      </c>
      <c r="C41" s="14"/>
      <c r="D41" t="s">
        <v>213</v>
      </c>
      <c r="G41" s="65">
        <v>0</v>
      </c>
      <c r="H41" t="s">
        <v>213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67" t="s">
        <v>294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213</v>
      </c>
      <c r="B43" t="s">
        <v>213</v>
      </c>
      <c r="C43" s="14"/>
      <c r="D43" t="s">
        <v>213</v>
      </c>
      <c r="G43" s="65">
        <v>0</v>
      </c>
      <c r="H43" t="s">
        <v>213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67" t="s">
        <v>218</v>
      </c>
      <c r="B44" s="14"/>
      <c r="C44" s="14"/>
      <c r="G44" s="69">
        <v>0</v>
      </c>
      <c r="J44" s="68">
        <v>0</v>
      </c>
      <c r="K44" s="69">
        <v>0</v>
      </c>
      <c r="M44" s="69">
        <v>0</v>
      </c>
      <c r="N44" s="69">
        <v>0</v>
      </c>
      <c r="P44" s="68">
        <v>0</v>
      </c>
      <c r="Q44" s="68">
        <v>0</v>
      </c>
    </row>
    <row r="45" spans="1:17">
      <c r="A45" s="67" t="s">
        <v>295</v>
      </c>
      <c r="B45" s="14"/>
      <c r="C45" s="14"/>
      <c r="G45" s="69">
        <v>0</v>
      </c>
      <c r="J45" s="68">
        <v>0</v>
      </c>
      <c r="K45" s="69">
        <v>0</v>
      </c>
      <c r="M45" s="69">
        <v>0</v>
      </c>
      <c r="N45" s="69">
        <v>0</v>
      </c>
      <c r="P45" s="68">
        <v>0</v>
      </c>
      <c r="Q45" s="68">
        <v>0</v>
      </c>
    </row>
    <row r="46" spans="1:17">
      <c r="A46" t="s">
        <v>213</v>
      </c>
      <c r="B46" t="s">
        <v>213</v>
      </c>
      <c r="C46" s="14"/>
      <c r="D46" t="s">
        <v>213</v>
      </c>
      <c r="G46" s="65">
        <v>0</v>
      </c>
      <c r="H46" t="s">
        <v>213</v>
      </c>
      <c r="I46" s="66">
        <v>0</v>
      </c>
      <c r="J46" s="66">
        <v>0</v>
      </c>
      <c r="K46" s="65">
        <v>0</v>
      </c>
      <c r="L46" s="65">
        <v>0</v>
      </c>
      <c r="N46" s="65">
        <v>0</v>
      </c>
      <c r="O46" s="66">
        <v>0</v>
      </c>
      <c r="P46" s="66">
        <v>0</v>
      </c>
      <c r="Q46" s="66">
        <v>0</v>
      </c>
    </row>
    <row r="47" spans="1:17">
      <c r="A47" s="67" t="s">
        <v>296</v>
      </c>
      <c r="B47" s="14"/>
      <c r="C47" s="14"/>
      <c r="G47" s="69">
        <v>0</v>
      </c>
      <c r="J47" s="68">
        <v>0</v>
      </c>
      <c r="K47" s="69">
        <v>0</v>
      </c>
      <c r="M47" s="69">
        <v>0</v>
      </c>
      <c r="N47" s="69">
        <v>0</v>
      </c>
      <c r="P47" s="68">
        <v>0</v>
      </c>
      <c r="Q47" s="68">
        <v>0</v>
      </c>
    </row>
    <row r="48" spans="1:17">
      <c r="A48" t="s">
        <v>213</v>
      </c>
      <c r="B48" t="s">
        <v>213</v>
      </c>
      <c r="C48" s="14"/>
      <c r="D48" t="s">
        <v>213</v>
      </c>
      <c r="G48" s="65">
        <v>0</v>
      </c>
      <c r="H48" t="s">
        <v>213</v>
      </c>
      <c r="I48" s="66">
        <v>0</v>
      </c>
      <c r="J48" s="66">
        <v>0</v>
      </c>
      <c r="K48" s="65">
        <v>0</v>
      </c>
      <c r="L48" s="65">
        <v>0</v>
      </c>
      <c r="N48" s="65">
        <v>0</v>
      </c>
      <c r="O48" s="66">
        <v>0</v>
      </c>
      <c r="P48" s="66">
        <v>0</v>
      </c>
      <c r="Q48" s="66">
        <v>0</v>
      </c>
    </row>
    <row r="49" spans="1:3">
      <c r="A49" s="79" t="s">
        <v>297</v>
      </c>
      <c r="B49" s="14"/>
      <c r="C49" s="14"/>
    </row>
    <row r="50" spans="1:3">
      <c r="A50" s="79" t="s">
        <v>298</v>
      </c>
      <c r="B50" s="14"/>
      <c r="C50" s="14"/>
    </row>
    <row r="51" spans="1:3">
      <c r="A51" s="79" t="s">
        <v>299</v>
      </c>
      <c r="B51" s="14"/>
      <c r="C51" s="14"/>
    </row>
    <row r="52" spans="1:3">
      <c r="A52" s="79" t="s">
        <v>300</v>
      </c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8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8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6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301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5">
        <v>0</v>
      </c>
      <c r="K15" t="s">
        <v>213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302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303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213</v>
      </c>
      <c r="B20" t="s">
        <v>213</v>
      </c>
      <c r="C20" s="14"/>
      <c r="D20" s="14"/>
      <c r="E20" s="14"/>
      <c r="F20" t="s">
        <v>213</v>
      </c>
      <c r="G20" t="s">
        <v>213</v>
      </c>
      <c r="J20" s="65">
        <v>0</v>
      </c>
      <c r="K20" t="s">
        <v>213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304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220</v>
      </c>
      <c r="B23" s="14"/>
      <c r="C23" s="14"/>
      <c r="D23" s="14"/>
      <c r="E23" s="14"/>
      <c r="F23" s="14"/>
    </row>
    <row r="24" spans="1:20">
      <c r="A24" s="79" t="s">
        <v>297</v>
      </c>
      <c r="B24" s="14"/>
      <c r="C24" s="14"/>
      <c r="D24" s="14"/>
      <c r="E24" s="14"/>
      <c r="F24" s="14"/>
    </row>
    <row r="25" spans="1:20">
      <c r="A25" s="79" t="s">
        <v>298</v>
      </c>
      <c r="B25" s="14"/>
      <c r="C25" s="14"/>
      <c r="D25" s="14"/>
      <c r="E25" s="14"/>
      <c r="F25" s="14"/>
    </row>
    <row r="26" spans="1:20">
      <c r="A26" s="79" t="s">
        <v>299</v>
      </c>
      <c r="B26" s="14"/>
      <c r="C26" s="14"/>
      <c r="D26" s="14"/>
      <c r="E26" s="14"/>
      <c r="F26" s="14"/>
    </row>
    <row r="27" spans="1:20">
      <c r="A27" s="79" t="s">
        <v>300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6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3.64</v>
      </c>
      <c r="K10" s="7"/>
      <c r="L10" s="7"/>
      <c r="M10" s="64">
        <v>5.1299999999999998E-2</v>
      </c>
      <c r="N10" s="63">
        <v>18065961.390000001</v>
      </c>
      <c r="O10" s="28"/>
      <c r="P10" s="63">
        <v>20.312950000000001</v>
      </c>
      <c r="Q10" s="63">
        <v>19463.843160960507</v>
      </c>
      <c r="R10" s="7"/>
      <c r="S10" s="64">
        <v>1</v>
      </c>
      <c r="T10" s="64">
        <v>0.1069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3.53</v>
      </c>
      <c r="M11" s="68">
        <v>5.1900000000000002E-2</v>
      </c>
      <c r="N11" s="69">
        <v>17915961.390000001</v>
      </c>
      <c r="P11" s="69">
        <v>20.312950000000001</v>
      </c>
      <c r="Q11" s="69">
        <v>18971.125538460507</v>
      </c>
      <c r="S11" s="68">
        <v>0.97470000000000001</v>
      </c>
      <c r="T11" s="68">
        <v>0.1042</v>
      </c>
    </row>
    <row r="12" spans="1:65">
      <c r="A12" s="67" t="s">
        <v>301</v>
      </c>
      <c r="B12" s="14"/>
      <c r="C12" s="14"/>
      <c r="D12" s="14"/>
      <c r="E12" s="14"/>
      <c r="J12" s="69">
        <v>3.79</v>
      </c>
      <c r="M12" s="68">
        <v>9.0899999999999995E-2</v>
      </c>
      <c r="N12" s="69">
        <v>8126174.0700000003</v>
      </c>
      <c r="P12" s="69">
        <v>12.987019999999999</v>
      </c>
      <c r="Q12" s="69">
        <v>8742.6637297270008</v>
      </c>
      <c r="S12" s="68">
        <v>0.44919999999999999</v>
      </c>
      <c r="T12" s="68">
        <v>4.8000000000000001E-2</v>
      </c>
    </row>
    <row r="13" spans="1:65">
      <c r="A13" t="s">
        <v>305</v>
      </c>
      <c r="B13" t="s">
        <v>306</v>
      </c>
      <c r="C13" t="s">
        <v>99</v>
      </c>
      <c r="D13" t="s">
        <v>122</v>
      </c>
      <c r="E13" t="s">
        <v>307</v>
      </c>
      <c r="F13" t="s">
        <v>308</v>
      </c>
      <c r="G13" t="s">
        <v>204</v>
      </c>
      <c r="H13" t="s">
        <v>205</v>
      </c>
      <c r="I13" t="s">
        <v>250</v>
      </c>
      <c r="J13" s="65">
        <v>1.33</v>
      </c>
      <c r="K13" t="s">
        <v>101</v>
      </c>
      <c r="L13" s="66">
        <v>6.1999999999999998E-3</v>
      </c>
      <c r="M13" s="66">
        <v>-2.8799999999999999E-2</v>
      </c>
      <c r="N13" s="65">
        <v>100000</v>
      </c>
      <c r="O13" s="65">
        <v>105.26</v>
      </c>
      <c r="P13" s="65">
        <v>0</v>
      </c>
      <c r="Q13" s="65">
        <v>105.26</v>
      </c>
      <c r="R13" s="66">
        <v>0</v>
      </c>
      <c r="S13" s="66">
        <v>5.4000000000000003E-3</v>
      </c>
      <c r="T13" s="66">
        <v>5.9999999999999995E-4</v>
      </c>
    </row>
    <row r="14" spans="1:65">
      <c r="A14" t="s">
        <v>309</v>
      </c>
      <c r="B14" t="s">
        <v>310</v>
      </c>
      <c r="C14" t="s">
        <v>99</v>
      </c>
      <c r="D14" t="s">
        <v>122</v>
      </c>
      <c r="E14" t="s">
        <v>311</v>
      </c>
      <c r="F14" t="s">
        <v>312</v>
      </c>
      <c r="G14" t="s">
        <v>204</v>
      </c>
      <c r="H14" t="s">
        <v>205</v>
      </c>
      <c r="I14" t="s">
        <v>313</v>
      </c>
      <c r="J14" s="65">
        <v>1.99</v>
      </c>
      <c r="K14" t="s">
        <v>101</v>
      </c>
      <c r="L14" s="66">
        <v>5.0000000000000001E-3</v>
      </c>
      <c r="M14" s="66">
        <v>-1.44E-2</v>
      </c>
      <c r="N14" s="65">
        <v>398000</v>
      </c>
      <c r="O14" s="65">
        <v>105.5</v>
      </c>
      <c r="P14" s="65">
        <v>0</v>
      </c>
      <c r="Q14" s="65">
        <v>419.89</v>
      </c>
      <c r="R14" s="66">
        <v>1.1999999999999999E-3</v>
      </c>
      <c r="S14" s="66">
        <v>2.1600000000000001E-2</v>
      </c>
      <c r="T14" s="66">
        <v>2.3E-3</v>
      </c>
    </row>
    <row r="15" spans="1:65">
      <c r="A15" t="s">
        <v>314</v>
      </c>
      <c r="B15" t="s">
        <v>315</v>
      </c>
      <c r="C15" t="s">
        <v>99</v>
      </c>
      <c r="D15" t="s">
        <v>122</v>
      </c>
      <c r="E15" t="s">
        <v>316</v>
      </c>
      <c r="F15" t="s">
        <v>312</v>
      </c>
      <c r="G15" t="s">
        <v>317</v>
      </c>
      <c r="H15" t="s">
        <v>149</v>
      </c>
      <c r="I15" t="s">
        <v>318</v>
      </c>
      <c r="J15" s="65">
        <v>2.16</v>
      </c>
      <c r="K15" t="s">
        <v>101</v>
      </c>
      <c r="L15" s="66">
        <v>0.01</v>
      </c>
      <c r="M15" s="66">
        <v>-1.23E-2</v>
      </c>
      <c r="N15" s="65">
        <v>400000</v>
      </c>
      <c r="O15" s="65">
        <v>107.05</v>
      </c>
      <c r="P15" s="65">
        <v>0</v>
      </c>
      <c r="Q15" s="65">
        <v>428.2</v>
      </c>
      <c r="R15" s="66">
        <v>2.0000000000000001E-4</v>
      </c>
      <c r="S15" s="66">
        <v>2.1999999999999999E-2</v>
      </c>
      <c r="T15" s="66">
        <v>2.3999999999999998E-3</v>
      </c>
    </row>
    <row r="16" spans="1:65">
      <c r="A16" t="s">
        <v>319</v>
      </c>
      <c r="B16" t="s">
        <v>320</v>
      </c>
      <c r="C16" t="s">
        <v>99</v>
      </c>
      <c r="D16" t="s">
        <v>122</v>
      </c>
      <c r="E16" t="s">
        <v>321</v>
      </c>
      <c r="F16" t="s">
        <v>312</v>
      </c>
      <c r="G16" t="s">
        <v>204</v>
      </c>
      <c r="H16" t="s">
        <v>205</v>
      </c>
      <c r="I16" t="s">
        <v>322</v>
      </c>
      <c r="J16" s="65">
        <v>6.02</v>
      </c>
      <c r="K16" t="s">
        <v>101</v>
      </c>
      <c r="L16" s="66">
        <v>1.2200000000000001E-2</v>
      </c>
      <c r="M16" s="66">
        <v>-6.1999999999999998E-3</v>
      </c>
      <c r="N16" s="65">
        <v>200000</v>
      </c>
      <c r="O16" s="65">
        <v>115.4</v>
      </c>
      <c r="P16" s="65">
        <v>0</v>
      </c>
      <c r="Q16" s="65">
        <v>230.8</v>
      </c>
      <c r="R16" s="66">
        <v>1E-4</v>
      </c>
      <c r="S16" s="66">
        <v>1.1900000000000001E-2</v>
      </c>
      <c r="T16" s="66">
        <v>1.2999999999999999E-3</v>
      </c>
    </row>
    <row r="17" spans="1:20">
      <c r="A17" t="s">
        <v>323</v>
      </c>
      <c r="B17" t="s">
        <v>324</v>
      </c>
      <c r="C17" t="s">
        <v>99</v>
      </c>
      <c r="D17" t="s">
        <v>122</v>
      </c>
      <c r="E17" t="s">
        <v>321</v>
      </c>
      <c r="F17" t="s">
        <v>312</v>
      </c>
      <c r="G17" t="s">
        <v>204</v>
      </c>
      <c r="H17" t="s">
        <v>205</v>
      </c>
      <c r="I17" t="s">
        <v>325</v>
      </c>
      <c r="J17" s="65">
        <v>2.33</v>
      </c>
      <c r="K17" t="s">
        <v>101</v>
      </c>
      <c r="L17" s="66">
        <v>1E-3</v>
      </c>
      <c r="M17" s="66">
        <v>-1.23E-2</v>
      </c>
      <c r="N17" s="65">
        <v>429885</v>
      </c>
      <c r="O17" s="65">
        <v>104.05</v>
      </c>
      <c r="P17" s="65">
        <v>0</v>
      </c>
      <c r="Q17" s="65">
        <v>447.2953425</v>
      </c>
      <c r="R17" s="66">
        <v>2.0000000000000001E-4</v>
      </c>
      <c r="S17" s="66">
        <v>2.3E-2</v>
      </c>
      <c r="T17" s="66">
        <v>2.5000000000000001E-3</v>
      </c>
    </row>
    <row r="18" spans="1:20">
      <c r="A18" t="s">
        <v>326</v>
      </c>
      <c r="B18" t="s">
        <v>327</v>
      </c>
      <c r="C18" t="s">
        <v>99</v>
      </c>
      <c r="D18" t="s">
        <v>122</v>
      </c>
      <c r="E18" t="s">
        <v>321</v>
      </c>
      <c r="F18" t="s">
        <v>312</v>
      </c>
      <c r="G18" t="s">
        <v>204</v>
      </c>
      <c r="H18" t="s">
        <v>205</v>
      </c>
      <c r="I18" t="s">
        <v>328</v>
      </c>
      <c r="J18" s="65">
        <v>0.2</v>
      </c>
      <c r="K18" t="s">
        <v>101</v>
      </c>
      <c r="L18" s="66">
        <v>4.1000000000000003E-3</v>
      </c>
      <c r="M18" s="66">
        <v>-7.7000000000000002E-3</v>
      </c>
      <c r="N18" s="65">
        <v>1000.17</v>
      </c>
      <c r="O18" s="65">
        <v>101.67</v>
      </c>
      <c r="P18" s="65">
        <v>0</v>
      </c>
      <c r="Q18" s="65">
        <v>1.0168728389999999</v>
      </c>
      <c r="R18" s="66">
        <v>0</v>
      </c>
      <c r="S18" s="66">
        <v>1E-4</v>
      </c>
      <c r="T18" s="66">
        <v>0</v>
      </c>
    </row>
    <row r="19" spans="1:20">
      <c r="A19" t="s">
        <v>329</v>
      </c>
      <c r="B19" t="s">
        <v>330</v>
      </c>
      <c r="C19" t="s">
        <v>99</v>
      </c>
      <c r="D19" t="s">
        <v>122</v>
      </c>
      <c r="E19" t="s">
        <v>321</v>
      </c>
      <c r="F19" t="s">
        <v>312</v>
      </c>
      <c r="G19" t="s">
        <v>204</v>
      </c>
      <c r="H19" t="s">
        <v>205</v>
      </c>
      <c r="I19" t="s">
        <v>331</v>
      </c>
      <c r="J19" s="65">
        <v>1.23</v>
      </c>
      <c r="K19" t="s">
        <v>101</v>
      </c>
      <c r="L19" s="66">
        <v>9.9000000000000008E-3</v>
      </c>
      <c r="M19" s="66">
        <v>-1.4E-2</v>
      </c>
      <c r="N19" s="65">
        <v>520500</v>
      </c>
      <c r="O19" s="65">
        <v>106.16</v>
      </c>
      <c r="P19" s="65">
        <v>0</v>
      </c>
      <c r="Q19" s="65">
        <v>552.56280000000004</v>
      </c>
      <c r="R19" s="66">
        <v>2.0000000000000001E-4</v>
      </c>
      <c r="S19" s="66">
        <v>2.8400000000000002E-2</v>
      </c>
      <c r="T19" s="66">
        <v>3.0000000000000001E-3</v>
      </c>
    </row>
    <row r="20" spans="1:20">
      <c r="A20" t="s">
        <v>332</v>
      </c>
      <c r="B20" t="s">
        <v>333</v>
      </c>
      <c r="C20" t="s">
        <v>99</v>
      </c>
      <c r="D20" t="s">
        <v>122</v>
      </c>
      <c r="E20" t="s">
        <v>334</v>
      </c>
      <c r="F20" t="s">
        <v>312</v>
      </c>
      <c r="G20" t="s">
        <v>204</v>
      </c>
      <c r="H20" t="s">
        <v>205</v>
      </c>
      <c r="I20" t="s">
        <v>335</v>
      </c>
      <c r="J20" s="65">
        <v>1.24</v>
      </c>
      <c r="K20" t="s">
        <v>101</v>
      </c>
      <c r="L20" s="66">
        <v>7.0000000000000001E-3</v>
      </c>
      <c r="M20" s="66">
        <v>-1.29E-2</v>
      </c>
      <c r="N20" s="65">
        <v>166608.54</v>
      </c>
      <c r="O20" s="65">
        <v>105.8</v>
      </c>
      <c r="P20" s="65">
        <v>0</v>
      </c>
      <c r="Q20" s="65">
        <v>176.27183532000001</v>
      </c>
      <c r="R20" s="66">
        <v>1E-4</v>
      </c>
      <c r="S20" s="66">
        <v>9.1000000000000004E-3</v>
      </c>
      <c r="T20" s="66">
        <v>1E-3</v>
      </c>
    </row>
    <row r="21" spans="1:20">
      <c r="A21" t="s">
        <v>336</v>
      </c>
      <c r="B21" t="s">
        <v>337</v>
      </c>
      <c r="C21" t="s">
        <v>99</v>
      </c>
      <c r="D21" t="s">
        <v>122</v>
      </c>
      <c r="E21" t="s">
        <v>334</v>
      </c>
      <c r="F21" t="s">
        <v>312</v>
      </c>
      <c r="G21" t="s">
        <v>204</v>
      </c>
      <c r="H21" t="s">
        <v>205</v>
      </c>
      <c r="I21" t="s">
        <v>255</v>
      </c>
      <c r="J21" s="65">
        <v>1.0900000000000001</v>
      </c>
      <c r="K21" t="s">
        <v>101</v>
      </c>
      <c r="L21" s="66">
        <v>0.05</v>
      </c>
      <c r="M21" s="66">
        <v>-1.12E-2</v>
      </c>
      <c r="N21" s="65">
        <v>233167</v>
      </c>
      <c r="O21" s="65">
        <v>113.96</v>
      </c>
      <c r="P21" s="65">
        <v>0</v>
      </c>
      <c r="Q21" s="65">
        <v>265.71711319999997</v>
      </c>
      <c r="R21" s="66">
        <v>1E-4</v>
      </c>
      <c r="S21" s="66">
        <v>1.37E-2</v>
      </c>
      <c r="T21" s="66">
        <v>1.5E-3</v>
      </c>
    </row>
    <row r="22" spans="1:20">
      <c r="A22" t="s">
        <v>338</v>
      </c>
      <c r="B22" t="s">
        <v>339</v>
      </c>
      <c r="C22" t="s">
        <v>99</v>
      </c>
      <c r="D22" t="s">
        <v>122</v>
      </c>
      <c r="E22" t="s">
        <v>334</v>
      </c>
      <c r="F22" t="s">
        <v>312</v>
      </c>
      <c r="G22" t="s">
        <v>204</v>
      </c>
      <c r="H22" t="s">
        <v>205</v>
      </c>
      <c r="I22" t="s">
        <v>340</v>
      </c>
      <c r="J22" s="65">
        <v>4.88</v>
      </c>
      <c r="K22" t="s">
        <v>101</v>
      </c>
      <c r="L22" s="66">
        <v>1.7500000000000002E-2</v>
      </c>
      <c r="M22" s="66">
        <v>-9.7000000000000003E-3</v>
      </c>
      <c r="N22" s="65">
        <v>145460.89000000001</v>
      </c>
      <c r="O22" s="65">
        <v>114.9</v>
      </c>
      <c r="P22" s="65">
        <v>0</v>
      </c>
      <c r="Q22" s="65">
        <v>167.13456260999999</v>
      </c>
      <c r="R22" s="66">
        <v>0</v>
      </c>
      <c r="S22" s="66">
        <v>8.6E-3</v>
      </c>
      <c r="T22" s="66">
        <v>8.9999999999999998E-4</v>
      </c>
    </row>
    <row r="23" spans="1:20">
      <c r="A23" t="s">
        <v>341</v>
      </c>
      <c r="B23" t="s">
        <v>342</v>
      </c>
      <c r="C23" t="s">
        <v>99</v>
      </c>
      <c r="D23" t="s">
        <v>343</v>
      </c>
      <c r="E23" t="s">
        <v>321</v>
      </c>
      <c r="F23" t="s">
        <v>312</v>
      </c>
      <c r="G23" t="s">
        <v>344</v>
      </c>
      <c r="H23" t="s">
        <v>149</v>
      </c>
      <c r="I23" t="s">
        <v>345</v>
      </c>
      <c r="J23" s="65">
        <v>2.1800000000000002</v>
      </c>
      <c r="K23" t="s">
        <v>101</v>
      </c>
      <c r="L23" s="66">
        <v>9.4999999999999998E-3</v>
      </c>
      <c r="M23" s="66">
        <v>-1.11E-2</v>
      </c>
      <c r="N23" s="65">
        <v>240000</v>
      </c>
      <c r="O23" s="65">
        <v>107.11</v>
      </c>
      <c r="P23" s="65">
        <v>0</v>
      </c>
      <c r="Q23" s="65">
        <v>257.06400000000002</v>
      </c>
      <c r="R23" s="66">
        <v>4.0000000000000002E-4</v>
      </c>
      <c r="S23" s="66">
        <v>1.32E-2</v>
      </c>
      <c r="T23" s="66">
        <v>1.4E-3</v>
      </c>
    </row>
    <row r="24" spans="1:20">
      <c r="A24" t="s">
        <v>346</v>
      </c>
      <c r="B24" t="s">
        <v>347</v>
      </c>
      <c r="C24" t="s">
        <v>99</v>
      </c>
      <c r="D24" t="s">
        <v>122</v>
      </c>
      <c r="E24" t="s">
        <v>321</v>
      </c>
      <c r="F24" t="s">
        <v>312</v>
      </c>
      <c r="G24" t="s">
        <v>344</v>
      </c>
      <c r="H24" t="s">
        <v>149</v>
      </c>
      <c r="I24" t="s">
        <v>345</v>
      </c>
      <c r="J24" s="65">
        <v>1.21</v>
      </c>
      <c r="K24" t="s">
        <v>101</v>
      </c>
      <c r="L24" s="66">
        <v>2.8E-3</v>
      </c>
      <c r="M24" s="66">
        <v>-5.0000000000000001E-4</v>
      </c>
      <c r="N24" s="65">
        <v>20000</v>
      </c>
      <c r="O24" s="65">
        <v>103.04</v>
      </c>
      <c r="P24" s="65">
        <v>0</v>
      </c>
      <c r="Q24" s="65">
        <v>20.608000000000001</v>
      </c>
      <c r="R24" s="66">
        <v>0</v>
      </c>
      <c r="S24" s="66">
        <v>1.1000000000000001E-3</v>
      </c>
      <c r="T24" s="66">
        <v>1E-4</v>
      </c>
    </row>
    <row r="25" spans="1:20">
      <c r="A25" t="s">
        <v>348</v>
      </c>
      <c r="B25" t="s">
        <v>349</v>
      </c>
      <c r="C25" t="s">
        <v>99</v>
      </c>
      <c r="D25" t="s">
        <v>122</v>
      </c>
      <c r="E25" t="s">
        <v>321</v>
      </c>
      <c r="F25" t="s">
        <v>312</v>
      </c>
      <c r="G25" t="s">
        <v>344</v>
      </c>
      <c r="H25" t="s">
        <v>149</v>
      </c>
      <c r="I25" t="s">
        <v>345</v>
      </c>
      <c r="J25" s="65">
        <v>2.73</v>
      </c>
      <c r="K25" t="s">
        <v>101</v>
      </c>
      <c r="L25" s="66">
        <v>0.01</v>
      </c>
      <c r="M25" s="66">
        <v>-9.1000000000000004E-3</v>
      </c>
      <c r="N25" s="65">
        <v>200000</v>
      </c>
      <c r="O25" s="65">
        <v>107.2</v>
      </c>
      <c r="P25" s="65">
        <v>0</v>
      </c>
      <c r="Q25" s="65">
        <v>214.4</v>
      </c>
      <c r="R25" s="66">
        <v>5.0000000000000001E-4</v>
      </c>
      <c r="S25" s="66">
        <v>1.0999999999999999E-2</v>
      </c>
      <c r="T25" s="66">
        <v>1.1999999999999999E-3</v>
      </c>
    </row>
    <row r="26" spans="1:20">
      <c r="A26" t="s">
        <v>350</v>
      </c>
      <c r="B26" t="s">
        <v>351</v>
      </c>
      <c r="C26" t="s">
        <v>99</v>
      </c>
      <c r="D26" t="s">
        <v>122</v>
      </c>
      <c r="E26" t="s">
        <v>352</v>
      </c>
      <c r="F26" t="s">
        <v>353</v>
      </c>
      <c r="G26" t="s">
        <v>344</v>
      </c>
      <c r="H26" t="s">
        <v>149</v>
      </c>
      <c r="I26" t="s">
        <v>354</v>
      </c>
      <c r="J26" s="65">
        <v>8.0399999999999991</v>
      </c>
      <c r="K26" t="s">
        <v>101</v>
      </c>
      <c r="L26" s="66">
        <v>1.6500000000000001E-2</v>
      </c>
      <c r="M26" s="66">
        <v>-1.1999999999999999E-3</v>
      </c>
      <c r="N26" s="65">
        <v>200000</v>
      </c>
      <c r="O26" s="65">
        <v>117.82</v>
      </c>
      <c r="P26" s="65">
        <v>0</v>
      </c>
      <c r="Q26" s="65">
        <v>235.64</v>
      </c>
      <c r="R26" s="66">
        <v>1E-4</v>
      </c>
      <c r="S26" s="66">
        <v>1.21E-2</v>
      </c>
      <c r="T26" s="66">
        <v>1.2999999999999999E-3</v>
      </c>
    </row>
    <row r="27" spans="1:20">
      <c r="A27" t="s">
        <v>355</v>
      </c>
      <c r="B27" t="s">
        <v>356</v>
      </c>
      <c r="C27" t="s">
        <v>99</v>
      </c>
      <c r="D27" t="s">
        <v>122</v>
      </c>
      <c r="E27" t="s">
        <v>357</v>
      </c>
      <c r="F27" t="s">
        <v>353</v>
      </c>
      <c r="G27" t="s">
        <v>344</v>
      </c>
      <c r="H27" t="s">
        <v>149</v>
      </c>
      <c r="I27" t="s">
        <v>358</v>
      </c>
      <c r="J27" s="65">
        <v>4.93</v>
      </c>
      <c r="K27" t="s">
        <v>101</v>
      </c>
      <c r="L27" s="66">
        <v>1.77E-2</v>
      </c>
      <c r="M27" s="66">
        <v>-3.3E-3</v>
      </c>
      <c r="N27" s="65">
        <v>220000</v>
      </c>
      <c r="O27" s="65">
        <v>112.29</v>
      </c>
      <c r="P27" s="65">
        <v>0</v>
      </c>
      <c r="Q27" s="65">
        <v>247.03800000000001</v>
      </c>
      <c r="R27" s="66">
        <v>1E-4</v>
      </c>
      <c r="S27" s="66">
        <v>1.2699999999999999E-2</v>
      </c>
      <c r="T27" s="66">
        <v>1.4E-3</v>
      </c>
    </row>
    <row r="28" spans="1:20">
      <c r="A28" t="s">
        <v>359</v>
      </c>
      <c r="B28" t="s">
        <v>360</v>
      </c>
      <c r="C28" t="s">
        <v>99</v>
      </c>
      <c r="D28" t="s">
        <v>122</v>
      </c>
      <c r="E28" t="s">
        <v>357</v>
      </c>
      <c r="F28" t="s">
        <v>353</v>
      </c>
      <c r="G28" t="s">
        <v>361</v>
      </c>
      <c r="H28" t="s">
        <v>205</v>
      </c>
      <c r="I28" t="s">
        <v>362</v>
      </c>
      <c r="J28" s="65">
        <v>2.2599999999999998</v>
      </c>
      <c r="K28" t="s">
        <v>101</v>
      </c>
      <c r="L28" s="66">
        <v>6.4999999999999997E-3</v>
      </c>
      <c r="M28" s="66">
        <v>-1.2500000000000001E-2</v>
      </c>
      <c r="N28" s="65">
        <v>175600</v>
      </c>
      <c r="O28" s="65">
        <v>105.99</v>
      </c>
      <c r="P28" s="65">
        <v>0</v>
      </c>
      <c r="Q28" s="65">
        <v>186.11843999999999</v>
      </c>
      <c r="R28" s="66">
        <v>2.9999999999999997E-4</v>
      </c>
      <c r="S28" s="66">
        <v>9.5999999999999992E-3</v>
      </c>
      <c r="T28" s="66">
        <v>1E-3</v>
      </c>
    </row>
    <row r="29" spans="1:20">
      <c r="A29" t="s">
        <v>363</v>
      </c>
      <c r="B29" t="s">
        <v>364</v>
      </c>
      <c r="C29" t="s">
        <v>99</v>
      </c>
      <c r="D29" t="s">
        <v>122</v>
      </c>
      <c r="E29" t="s">
        <v>334</v>
      </c>
      <c r="F29" t="s">
        <v>312</v>
      </c>
      <c r="G29" t="s">
        <v>361</v>
      </c>
      <c r="H29" t="s">
        <v>205</v>
      </c>
      <c r="I29" t="s">
        <v>365</v>
      </c>
      <c r="J29" s="65">
        <v>1.41</v>
      </c>
      <c r="K29" t="s">
        <v>101</v>
      </c>
      <c r="L29" s="66">
        <v>4.2000000000000003E-2</v>
      </c>
      <c r="M29" s="66">
        <v>-1.46E-2</v>
      </c>
      <c r="N29" s="65">
        <v>200000.1</v>
      </c>
      <c r="O29" s="65">
        <v>112.23</v>
      </c>
      <c r="P29" s="65">
        <v>0</v>
      </c>
      <c r="Q29" s="65">
        <v>224.46011222999999</v>
      </c>
      <c r="R29" s="66">
        <v>2.9999999999999997E-4</v>
      </c>
      <c r="S29" s="66">
        <v>1.15E-2</v>
      </c>
      <c r="T29" s="66">
        <v>1.1999999999999999E-3</v>
      </c>
    </row>
    <row r="30" spans="1:20">
      <c r="A30" t="s">
        <v>366</v>
      </c>
      <c r="B30" t="s">
        <v>367</v>
      </c>
      <c r="C30" t="s">
        <v>99</v>
      </c>
      <c r="D30" t="s">
        <v>122</v>
      </c>
      <c r="E30" t="s">
        <v>368</v>
      </c>
      <c r="F30" t="s">
        <v>353</v>
      </c>
      <c r="G30" t="s">
        <v>369</v>
      </c>
      <c r="H30" t="s">
        <v>205</v>
      </c>
      <c r="I30" t="s">
        <v>362</v>
      </c>
      <c r="J30" s="65">
        <v>5.92</v>
      </c>
      <c r="K30" t="s">
        <v>101</v>
      </c>
      <c r="L30" s="66">
        <v>6.8999999999999999E-3</v>
      </c>
      <c r="M30" s="66">
        <v>-8.9999999999999998E-4</v>
      </c>
      <c r="N30" s="65">
        <v>347000</v>
      </c>
      <c r="O30" s="65">
        <v>106.4</v>
      </c>
      <c r="P30" s="65">
        <v>0</v>
      </c>
      <c r="Q30" s="65">
        <v>369.20800000000003</v>
      </c>
      <c r="R30" s="66">
        <v>1.8E-3</v>
      </c>
      <c r="S30" s="66">
        <v>1.9E-2</v>
      </c>
      <c r="T30" s="66">
        <v>2E-3</v>
      </c>
    </row>
    <row r="31" spans="1:20">
      <c r="A31" t="s">
        <v>370</v>
      </c>
      <c r="B31" t="s">
        <v>371</v>
      </c>
      <c r="C31" t="s">
        <v>99</v>
      </c>
      <c r="D31" t="s">
        <v>122</v>
      </c>
      <c r="E31" t="s">
        <v>368</v>
      </c>
      <c r="F31" t="s">
        <v>353</v>
      </c>
      <c r="G31" t="s">
        <v>369</v>
      </c>
      <c r="H31" t="s">
        <v>205</v>
      </c>
      <c r="I31" t="s">
        <v>362</v>
      </c>
      <c r="J31" s="65">
        <v>5.86</v>
      </c>
      <c r="K31" t="s">
        <v>101</v>
      </c>
      <c r="L31" s="66">
        <v>6.8999999999999999E-3</v>
      </c>
      <c r="M31" s="66">
        <v>6.9999999999999999E-4</v>
      </c>
      <c r="N31" s="65">
        <v>348000</v>
      </c>
      <c r="O31" s="65">
        <v>105.35</v>
      </c>
      <c r="P31" s="65">
        <v>0</v>
      </c>
      <c r="Q31" s="65">
        <v>366.61799999999999</v>
      </c>
      <c r="R31" s="66">
        <v>1.6000000000000001E-3</v>
      </c>
      <c r="S31" s="66">
        <v>1.8800000000000001E-2</v>
      </c>
      <c r="T31" s="66">
        <v>2E-3</v>
      </c>
    </row>
    <row r="32" spans="1:20">
      <c r="A32" t="s">
        <v>372</v>
      </c>
      <c r="B32" t="s">
        <v>373</v>
      </c>
      <c r="C32" t="s">
        <v>99</v>
      </c>
      <c r="D32" t="s">
        <v>122</v>
      </c>
      <c r="E32" t="s">
        <v>374</v>
      </c>
      <c r="F32" t="s">
        <v>375</v>
      </c>
      <c r="G32" t="s">
        <v>369</v>
      </c>
      <c r="H32" t="s">
        <v>205</v>
      </c>
      <c r="I32" t="s">
        <v>376</v>
      </c>
      <c r="J32" s="65">
        <v>5.53</v>
      </c>
      <c r="K32" t="s">
        <v>101</v>
      </c>
      <c r="L32" s="66">
        <v>1.0800000000000001E-2</v>
      </c>
      <c r="M32" s="66">
        <v>-5.9999999999999995E-4</v>
      </c>
      <c r="N32" s="65">
        <v>300224</v>
      </c>
      <c r="O32" s="65">
        <v>108.38</v>
      </c>
      <c r="P32" s="65">
        <v>0</v>
      </c>
      <c r="Q32" s="65">
        <v>325.38277119999998</v>
      </c>
      <c r="R32" s="66">
        <v>8.9999999999999998E-4</v>
      </c>
      <c r="S32" s="66">
        <v>1.67E-2</v>
      </c>
      <c r="T32" s="66">
        <v>1.8E-3</v>
      </c>
    </row>
    <row r="33" spans="1:20">
      <c r="A33" t="s">
        <v>377</v>
      </c>
      <c r="B33" t="s">
        <v>378</v>
      </c>
      <c r="C33" t="s">
        <v>99</v>
      </c>
      <c r="D33" t="s">
        <v>122</v>
      </c>
      <c r="E33" t="s">
        <v>379</v>
      </c>
      <c r="F33" t="s">
        <v>353</v>
      </c>
      <c r="G33" t="s">
        <v>369</v>
      </c>
      <c r="H33" t="s">
        <v>205</v>
      </c>
      <c r="I33" t="s">
        <v>380</v>
      </c>
      <c r="J33" s="65">
        <v>7.31</v>
      </c>
      <c r="K33" t="s">
        <v>101</v>
      </c>
      <c r="L33" s="66">
        <v>8.3999999999999995E-3</v>
      </c>
      <c r="M33" s="66">
        <v>3.3E-3</v>
      </c>
      <c r="N33" s="65">
        <v>194000</v>
      </c>
      <c r="O33" s="65">
        <v>104.62</v>
      </c>
      <c r="P33" s="65">
        <v>0</v>
      </c>
      <c r="Q33" s="65">
        <v>202.96279999999999</v>
      </c>
      <c r="R33" s="66">
        <v>4.0000000000000002E-4</v>
      </c>
      <c r="S33" s="66">
        <v>1.04E-2</v>
      </c>
      <c r="T33" s="66">
        <v>1.1000000000000001E-3</v>
      </c>
    </row>
    <row r="34" spans="1:20">
      <c r="A34" t="s">
        <v>381</v>
      </c>
      <c r="B34" t="s">
        <v>382</v>
      </c>
      <c r="C34" t="s">
        <v>99</v>
      </c>
      <c r="D34" t="s">
        <v>122</v>
      </c>
      <c r="E34" t="s">
        <v>383</v>
      </c>
      <c r="F34" t="s">
        <v>353</v>
      </c>
      <c r="G34" t="s">
        <v>369</v>
      </c>
      <c r="H34" t="s">
        <v>205</v>
      </c>
      <c r="I34" t="s">
        <v>384</v>
      </c>
      <c r="J34" s="65">
        <v>2.46</v>
      </c>
      <c r="K34" t="s">
        <v>101</v>
      </c>
      <c r="L34" s="66">
        <v>2.8500000000000001E-2</v>
      </c>
      <c r="M34" s="66">
        <v>-7.4999999999999997E-3</v>
      </c>
      <c r="N34" s="65">
        <v>108000</v>
      </c>
      <c r="O34" s="65">
        <v>113.62</v>
      </c>
      <c r="P34" s="65">
        <v>0</v>
      </c>
      <c r="Q34" s="65">
        <v>122.70959999999999</v>
      </c>
      <c r="R34" s="66">
        <v>1E-4</v>
      </c>
      <c r="S34" s="66">
        <v>6.3E-3</v>
      </c>
      <c r="T34" s="66">
        <v>6.9999999999999999E-4</v>
      </c>
    </row>
    <row r="35" spans="1:20">
      <c r="A35" t="s">
        <v>385</v>
      </c>
      <c r="B35" t="s">
        <v>386</v>
      </c>
      <c r="C35" t="s">
        <v>99</v>
      </c>
      <c r="D35" t="s">
        <v>122</v>
      </c>
      <c r="E35" t="s">
        <v>321</v>
      </c>
      <c r="F35" t="s">
        <v>312</v>
      </c>
      <c r="G35" t="s">
        <v>387</v>
      </c>
      <c r="H35" t="s">
        <v>149</v>
      </c>
      <c r="I35" t="s">
        <v>345</v>
      </c>
      <c r="J35" s="65">
        <v>0.01</v>
      </c>
      <c r="K35" t="s">
        <v>101</v>
      </c>
      <c r="L35" s="66">
        <v>4.1500000000000002E-2</v>
      </c>
      <c r="M35" s="66">
        <v>23.618400000000001</v>
      </c>
      <c r="N35" s="65">
        <v>32500.05</v>
      </c>
      <c r="O35" s="65">
        <v>109.36</v>
      </c>
      <c r="P35" s="65">
        <v>0</v>
      </c>
      <c r="Q35" s="65">
        <v>35.54205468</v>
      </c>
      <c r="R35" s="66">
        <v>2.9999999999999997E-4</v>
      </c>
      <c r="S35" s="66">
        <v>1.8E-3</v>
      </c>
      <c r="T35" s="66">
        <v>2.0000000000000001E-4</v>
      </c>
    </row>
    <row r="36" spans="1:20">
      <c r="A36" t="s">
        <v>388</v>
      </c>
      <c r="B36" t="s">
        <v>389</v>
      </c>
      <c r="C36" t="s">
        <v>99</v>
      </c>
      <c r="D36" t="s">
        <v>122</v>
      </c>
      <c r="E36" t="s">
        <v>390</v>
      </c>
      <c r="F36" t="s">
        <v>353</v>
      </c>
      <c r="G36" t="s">
        <v>369</v>
      </c>
      <c r="H36" t="s">
        <v>205</v>
      </c>
      <c r="I36" t="s">
        <v>391</v>
      </c>
      <c r="J36" s="65">
        <v>4.3899999999999997</v>
      </c>
      <c r="K36" t="s">
        <v>101</v>
      </c>
      <c r="L36" s="66">
        <v>2.1499999999999998E-2</v>
      </c>
      <c r="M36" s="66">
        <v>-2.8E-3</v>
      </c>
      <c r="N36" s="65">
        <v>145161.29999999999</v>
      </c>
      <c r="O36" s="65">
        <v>115.19</v>
      </c>
      <c r="P36" s="65">
        <v>0</v>
      </c>
      <c r="Q36" s="65">
        <v>167.21130147</v>
      </c>
      <c r="R36" s="66">
        <v>1E-4</v>
      </c>
      <c r="S36" s="66">
        <v>8.6E-3</v>
      </c>
      <c r="T36" s="66">
        <v>8.9999999999999998E-4</v>
      </c>
    </row>
    <row r="37" spans="1:20">
      <c r="A37" t="s">
        <v>392</v>
      </c>
      <c r="B37" t="s">
        <v>393</v>
      </c>
      <c r="C37" t="s">
        <v>99</v>
      </c>
      <c r="D37" t="s">
        <v>122</v>
      </c>
      <c r="E37" t="s">
        <v>390</v>
      </c>
      <c r="F37" t="s">
        <v>353</v>
      </c>
      <c r="G37" t="s">
        <v>369</v>
      </c>
      <c r="H37" t="s">
        <v>205</v>
      </c>
      <c r="I37" t="s">
        <v>394</v>
      </c>
      <c r="J37" s="65">
        <v>7.07</v>
      </c>
      <c r="K37" t="s">
        <v>101</v>
      </c>
      <c r="L37" s="66">
        <v>1.43E-2</v>
      </c>
      <c r="M37" s="66">
        <v>4.3E-3</v>
      </c>
      <c r="N37" s="65">
        <v>287140</v>
      </c>
      <c r="O37" s="65">
        <v>108.7</v>
      </c>
      <c r="P37" s="65">
        <v>5.0741100000000001</v>
      </c>
      <c r="Q37" s="65">
        <v>317.19529</v>
      </c>
      <c r="R37" s="66">
        <v>6.9999999999999999E-4</v>
      </c>
      <c r="S37" s="66">
        <v>1.6299999999999999E-2</v>
      </c>
      <c r="T37" s="66">
        <v>1.6999999999999999E-3</v>
      </c>
    </row>
    <row r="38" spans="1:20">
      <c r="A38" t="s">
        <v>395</v>
      </c>
      <c r="B38" t="s">
        <v>396</v>
      </c>
      <c r="C38" t="s">
        <v>99</v>
      </c>
      <c r="D38" t="s">
        <v>122</v>
      </c>
      <c r="E38" t="s">
        <v>390</v>
      </c>
      <c r="F38" t="s">
        <v>353</v>
      </c>
      <c r="G38" t="s">
        <v>369</v>
      </c>
      <c r="H38" t="s">
        <v>205</v>
      </c>
      <c r="I38" t="s">
        <v>247</v>
      </c>
      <c r="J38" s="65">
        <v>0.51</v>
      </c>
      <c r="K38" t="s">
        <v>101</v>
      </c>
      <c r="L38" s="66">
        <v>2.5499999999999998E-2</v>
      </c>
      <c r="M38" s="66">
        <v>5.0000000000000001E-4</v>
      </c>
      <c r="N38" s="65">
        <v>217401.88</v>
      </c>
      <c r="O38" s="65">
        <v>103.88</v>
      </c>
      <c r="P38" s="65">
        <v>5.53308</v>
      </c>
      <c r="Q38" s="65">
        <v>231.37015294400001</v>
      </c>
      <c r="R38" s="66">
        <v>2.0000000000000001E-4</v>
      </c>
      <c r="S38" s="66">
        <v>1.1900000000000001E-2</v>
      </c>
      <c r="T38" s="66">
        <v>1.2999999999999999E-3</v>
      </c>
    </row>
    <row r="39" spans="1:20">
      <c r="A39" t="s">
        <v>397</v>
      </c>
      <c r="B39" t="s">
        <v>398</v>
      </c>
      <c r="C39" t="s">
        <v>99</v>
      </c>
      <c r="D39" t="s">
        <v>122</v>
      </c>
      <c r="E39" t="s">
        <v>399</v>
      </c>
      <c r="F39" t="s">
        <v>353</v>
      </c>
      <c r="G39" t="s">
        <v>369</v>
      </c>
      <c r="H39" t="s">
        <v>205</v>
      </c>
      <c r="I39" t="s">
        <v>400</v>
      </c>
      <c r="J39" s="65">
        <v>1.8</v>
      </c>
      <c r="K39" t="s">
        <v>101</v>
      </c>
      <c r="L39" s="66">
        <v>0.04</v>
      </c>
      <c r="M39" s="66">
        <v>-1.38E-2</v>
      </c>
      <c r="N39" s="65">
        <v>192387.05</v>
      </c>
      <c r="O39" s="65">
        <v>112.47</v>
      </c>
      <c r="P39" s="65">
        <v>0</v>
      </c>
      <c r="Q39" s="65">
        <v>216.37771513499999</v>
      </c>
      <c r="R39" s="66">
        <v>5.9999999999999995E-4</v>
      </c>
      <c r="S39" s="66">
        <v>1.11E-2</v>
      </c>
      <c r="T39" s="66">
        <v>1.1999999999999999E-3</v>
      </c>
    </row>
    <row r="40" spans="1:20">
      <c r="A40" t="s">
        <v>401</v>
      </c>
      <c r="B40" t="s">
        <v>402</v>
      </c>
      <c r="C40" t="s">
        <v>99</v>
      </c>
      <c r="D40" t="s">
        <v>122</v>
      </c>
      <c r="E40" t="s">
        <v>403</v>
      </c>
      <c r="F40" t="s">
        <v>353</v>
      </c>
      <c r="G40" t="s">
        <v>404</v>
      </c>
      <c r="H40" t="s">
        <v>205</v>
      </c>
      <c r="I40" t="s">
        <v>405</v>
      </c>
      <c r="J40" s="65">
        <v>1.1499999999999999</v>
      </c>
      <c r="K40" t="s">
        <v>101</v>
      </c>
      <c r="L40" s="66">
        <v>4.4499999999999998E-2</v>
      </c>
      <c r="M40" s="66">
        <v>-7.0000000000000001E-3</v>
      </c>
      <c r="N40" s="65">
        <v>10000</v>
      </c>
      <c r="O40" s="65">
        <v>112.61</v>
      </c>
      <c r="P40" s="65">
        <v>0</v>
      </c>
      <c r="Q40" s="65">
        <v>11.260999999999999</v>
      </c>
      <c r="R40" s="66">
        <v>0</v>
      </c>
      <c r="S40" s="66">
        <v>5.9999999999999995E-4</v>
      </c>
      <c r="T40" s="66">
        <v>1E-4</v>
      </c>
    </row>
    <row r="41" spans="1:20">
      <c r="A41" t="s">
        <v>406</v>
      </c>
      <c r="B41" t="s">
        <v>407</v>
      </c>
      <c r="C41" t="s">
        <v>99</v>
      </c>
      <c r="D41" t="s">
        <v>122</v>
      </c>
      <c r="E41" t="s">
        <v>408</v>
      </c>
      <c r="F41" t="s">
        <v>312</v>
      </c>
      <c r="G41" t="s">
        <v>404</v>
      </c>
      <c r="H41" t="s">
        <v>205</v>
      </c>
      <c r="I41" t="s">
        <v>409</v>
      </c>
      <c r="J41" s="65">
        <v>0.51</v>
      </c>
      <c r="K41" t="s">
        <v>101</v>
      </c>
      <c r="L41" s="66">
        <v>0.02</v>
      </c>
      <c r="M41" s="66">
        <v>-3.7000000000000002E-3</v>
      </c>
      <c r="N41" s="65">
        <v>12312</v>
      </c>
      <c r="O41" s="65">
        <v>105.49</v>
      </c>
      <c r="P41" s="65">
        <v>0</v>
      </c>
      <c r="Q41" s="65">
        <v>12.987928800000001</v>
      </c>
      <c r="R41" s="66">
        <v>1E-4</v>
      </c>
      <c r="S41" s="66">
        <v>6.9999999999999999E-4</v>
      </c>
      <c r="T41" s="66">
        <v>1E-4</v>
      </c>
    </row>
    <row r="42" spans="1:20">
      <c r="A42" t="s">
        <v>410</v>
      </c>
      <c r="B42" t="s">
        <v>411</v>
      </c>
      <c r="C42" t="s">
        <v>99</v>
      </c>
      <c r="D42" t="s">
        <v>122</v>
      </c>
      <c r="E42" t="s">
        <v>412</v>
      </c>
      <c r="F42" t="s">
        <v>312</v>
      </c>
      <c r="G42" t="s">
        <v>404</v>
      </c>
      <c r="H42" t="s">
        <v>205</v>
      </c>
      <c r="I42" t="s">
        <v>413</v>
      </c>
      <c r="J42" s="65">
        <v>0.5</v>
      </c>
      <c r="K42" t="s">
        <v>101</v>
      </c>
      <c r="L42" s="66">
        <v>4.4999999999999998E-2</v>
      </c>
      <c r="M42" s="66">
        <v>1.1999999999999999E-3</v>
      </c>
      <c r="N42" s="65">
        <v>5000</v>
      </c>
      <c r="O42" s="65">
        <v>124.96</v>
      </c>
      <c r="P42" s="65">
        <v>6.8769999999999998E-2</v>
      </c>
      <c r="Q42" s="65">
        <v>6.31677</v>
      </c>
      <c r="R42" s="66">
        <v>0</v>
      </c>
      <c r="S42" s="66">
        <v>2.9999999999999997E-4</v>
      </c>
      <c r="T42" s="66">
        <v>0</v>
      </c>
    </row>
    <row r="43" spans="1:20">
      <c r="A43" t="s">
        <v>414</v>
      </c>
      <c r="B43" t="s">
        <v>415</v>
      </c>
      <c r="C43" t="s">
        <v>99</v>
      </c>
      <c r="D43" t="s">
        <v>122</v>
      </c>
      <c r="E43" t="s">
        <v>416</v>
      </c>
      <c r="F43" t="s">
        <v>353</v>
      </c>
      <c r="G43" t="s">
        <v>404</v>
      </c>
      <c r="H43" t="s">
        <v>205</v>
      </c>
      <c r="I43" t="s">
        <v>283</v>
      </c>
      <c r="J43" s="65">
        <v>3.14</v>
      </c>
      <c r="K43" t="s">
        <v>101</v>
      </c>
      <c r="L43" s="66">
        <v>1.6E-2</v>
      </c>
      <c r="M43" s="66">
        <v>-5.0000000000000001E-3</v>
      </c>
      <c r="N43" s="65">
        <v>97695.039999999994</v>
      </c>
      <c r="O43" s="65">
        <v>109.86</v>
      </c>
      <c r="P43" s="65">
        <v>0</v>
      </c>
      <c r="Q43" s="65">
        <v>107.32777094399999</v>
      </c>
      <c r="R43" s="66">
        <v>2.0000000000000001E-4</v>
      </c>
      <c r="S43" s="66">
        <v>5.4999999999999997E-3</v>
      </c>
      <c r="T43" s="66">
        <v>5.9999999999999995E-4</v>
      </c>
    </row>
    <row r="44" spans="1:20">
      <c r="A44" t="s">
        <v>417</v>
      </c>
      <c r="B44" t="s">
        <v>418</v>
      </c>
      <c r="C44" t="s">
        <v>99</v>
      </c>
      <c r="D44" t="s">
        <v>122</v>
      </c>
      <c r="E44" t="s">
        <v>419</v>
      </c>
      <c r="F44" t="s">
        <v>353</v>
      </c>
      <c r="G44" t="s">
        <v>420</v>
      </c>
      <c r="H44" t="s">
        <v>205</v>
      </c>
      <c r="I44" t="s">
        <v>322</v>
      </c>
      <c r="J44" s="65">
        <v>6.5</v>
      </c>
      <c r="K44" t="s">
        <v>101</v>
      </c>
      <c r="L44" s="66">
        <v>1.5299999999999999E-2</v>
      </c>
      <c r="M44" s="66">
        <v>-2.0000000000000001E-4</v>
      </c>
      <c r="N44" s="65">
        <v>127710</v>
      </c>
      <c r="O44" s="65">
        <v>112.17</v>
      </c>
      <c r="P44" s="65">
        <v>2.3110599999999999</v>
      </c>
      <c r="Q44" s="65">
        <v>145.563367</v>
      </c>
      <c r="R44" s="66">
        <v>4.0000000000000002E-4</v>
      </c>
      <c r="S44" s="66">
        <v>7.4999999999999997E-3</v>
      </c>
      <c r="T44" s="66">
        <v>8.0000000000000004E-4</v>
      </c>
    </row>
    <row r="45" spans="1:20">
      <c r="A45" t="s">
        <v>421</v>
      </c>
      <c r="B45" t="s">
        <v>422</v>
      </c>
      <c r="C45" t="s">
        <v>99</v>
      </c>
      <c r="D45" t="s">
        <v>122</v>
      </c>
      <c r="E45" t="s">
        <v>423</v>
      </c>
      <c r="F45" t="s">
        <v>375</v>
      </c>
      <c r="G45" t="s">
        <v>424</v>
      </c>
      <c r="H45" t="s">
        <v>149</v>
      </c>
      <c r="I45" t="s">
        <v>354</v>
      </c>
      <c r="J45" s="65">
        <v>4.51</v>
      </c>
      <c r="K45" t="s">
        <v>101</v>
      </c>
      <c r="L45" s="66">
        <v>2.5700000000000001E-2</v>
      </c>
      <c r="M45" s="66">
        <v>4.3E-3</v>
      </c>
      <c r="N45" s="65">
        <v>450000</v>
      </c>
      <c r="O45" s="65">
        <v>113.18</v>
      </c>
      <c r="P45" s="65">
        <v>0</v>
      </c>
      <c r="Q45" s="65">
        <v>509.31</v>
      </c>
      <c r="R45" s="66">
        <v>4.0000000000000002E-4</v>
      </c>
      <c r="S45" s="66">
        <v>2.6200000000000001E-2</v>
      </c>
      <c r="T45" s="66">
        <v>2.8E-3</v>
      </c>
    </row>
    <row r="46" spans="1:20">
      <c r="A46" t="s">
        <v>425</v>
      </c>
      <c r="B46" t="s">
        <v>426</v>
      </c>
      <c r="C46" t="s">
        <v>99</v>
      </c>
      <c r="D46" t="s">
        <v>122</v>
      </c>
      <c r="E46" t="s">
        <v>427</v>
      </c>
      <c r="F46" t="s">
        <v>428</v>
      </c>
      <c r="G46" t="s">
        <v>424</v>
      </c>
      <c r="H46" t="s">
        <v>149</v>
      </c>
      <c r="I46" t="s">
        <v>429</v>
      </c>
      <c r="J46" s="65">
        <v>1.1399999999999999</v>
      </c>
      <c r="K46" t="s">
        <v>101</v>
      </c>
      <c r="L46" s="66">
        <v>1.35E-2</v>
      </c>
      <c r="M46" s="66">
        <v>-5.0000000000000001E-3</v>
      </c>
      <c r="N46" s="65">
        <v>168421.05</v>
      </c>
      <c r="O46" s="65">
        <v>103.51</v>
      </c>
      <c r="P46" s="65">
        <v>0</v>
      </c>
      <c r="Q46" s="65">
        <v>174.332628855</v>
      </c>
      <c r="R46" s="66">
        <v>2.9999999999999997E-4</v>
      </c>
      <c r="S46" s="66">
        <v>8.9999999999999993E-3</v>
      </c>
      <c r="T46" s="66">
        <v>1E-3</v>
      </c>
    </row>
    <row r="47" spans="1:20">
      <c r="A47" t="s">
        <v>430</v>
      </c>
      <c r="B47" t="s">
        <v>431</v>
      </c>
      <c r="C47" t="s">
        <v>99</v>
      </c>
      <c r="D47" t="s">
        <v>122</v>
      </c>
      <c r="E47" t="s">
        <v>432</v>
      </c>
      <c r="F47" t="s">
        <v>353</v>
      </c>
      <c r="G47" t="s">
        <v>213</v>
      </c>
      <c r="H47" t="s">
        <v>433</v>
      </c>
      <c r="I47" t="s">
        <v>434</v>
      </c>
      <c r="J47" s="65">
        <v>4.5</v>
      </c>
      <c r="K47" t="s">
        <v>101</v>
      </c>
      <c r="L47" s="66">
        <v>1E-3</v>
      </c>
      <c r="M47" s="66">
        <v>2E-3</v>
      </c>
      <c r="N47" s="65">
        <v>660000</v>
      </c>
      <c r="O47" s="65">
        <v>100.94</v>
      </c>
      <c r="P47" s="65">
        <v>0</v>
      </c>
      <c r="Q47" s="65">
        <v>666.20399999999995</v>
      </c>
      <c r="R47" s="66">
        <v>1.2999999999999999E-3</v>
      </c>
      <c r="S47" s="66">
        <v>3.4200000000000001E-2</v>
      </c>
      <c r="T47" s="66">
        <v>3.7000000000000002E-3</v>
      </c>
    </row>
    <row r="48" spans="1:20">
      <c r="A48" t="s">
        <v>435</v>
      </c>
      <c r="B48" t="s">
        <v>436</v>
      </c>
      <c r="C48" t="s">
        <v>99</v>
      </c>
      <c r="D48" t="s">
        <v>122</v>
      </c>
      <c r="E48" t="s">
        <v>432</v>
      </c>
      <c r="F48" t="s">
        <v>353</v>
      </c>
      <c r="G48" t="s">
        <v>213</v>
      </c>
      <c r="H48" t="s">
        <v>433</v>
      </c>
      <c r="I48" t="s">
        <v>437</v>
      </c>
      <c r="J48" s="65">
        <v>7.18</v>
      </c>
      <c r="K48" t="s">
        <v>101</v>
      </c>
      <c r="L48" s="66">
        <v>3.0000000000000001E-3</v>
      </c>
      <c r="M48" s="66">
        <v>9.1999999999999998E-3</v>
      </c>
      <c r="N48" s="65">
        <v>400000</v>
      </c>
      <c r="O48" s="65">
        <v>96.1</v>
      </c>
      <c r="P48" s="65">
        <v>0</v>
      </c>
      <c r="Q48" s="65">
        <v>384.4</v>
      </c>
      <c r="R48" s="66">
        <v>3.0999999999999999E-3</v>
      </c>
      <c r="S48" s="66">
        <v>1.9699999999999999E-2</v>
      </c>
      <c r="T48" s="66">
        <v>2.0999999999999999E-3</v>
      </c>
    </row>
    <row r="49" spans="1:20">
      <c r="A49" t="s">
        <v>438</v>
      </c>
      <c r="B49" t="s">
        <v>439</v>
      </c>
      <c r="C49" t="s">
        <v>99</v>
      </c>
      <c r="D49" t="s">
        <v>122</v>
      </c>
      <c r="E49" t="s">
        <v>440</v>
      </c>
      <c r="F49" t="s">
        <v>441</v>
      </c>
      <c r="G49" t="s">
        <v>213</v>
      </c>
      <c r="H49" t="s">
        <v>433</v>
      </c>
      <c r="I49" t="s">
        <v>442</v>
      </c>
      <c r="J49" s="65">
        <v>4.28</v>
      </c>
      <c r="K49" t="s">
        <v>101</v>
      </c>
      <c r="L49" s="66">
        <v>1.6400000000000001E-2</v>
      </c>
      <c r="M49" s="66">
        <v>-6.9999999999999999E-4</v>
      </c>
      <c r="N49" s="65">
        <v>173000</v>
      </c>
      <c r="O49" s="65">
        <v>110.35</v>
      </c>
      <c r="P49" s="65">
        <v>0</v>
      </c>
      <c r="Q49" s="65">
        <v>190.90549999999999</v>
      </c>
      <c r="R49" s="66">
        <v>8.0000000000000004E-4</v>
      </c>
      <c r="S49" s="66">
        <v>9.7999999999999997E-3</v>
      </c>
      <c r="T49" s="66">
        <v>1E-3</v>
      </c>
    </row>
    <row r="50" spans="1:20">
      <c r="A50" s="67" t="s">
        <v>251</v>
      </c>
      <c r="B50" s="14"/>
      <c r="C50" s="14"/>
      <c r="D50" s="14"/>
      <c r="E50" s="14"/>
      <c r="J50" s="69">
        <v>3.34</v>
      </c>
      <c r="M50" s="68">
        <v>1.8499999999999999E-2</v>
      </c>
      <c r="N50" s="69">
        <v>9545481.7599999998</v>
      </c>
      <c r="P50" s="69">
        <v>7.3259299999999996</v>
      </c>
      <c r="Q50" s="69">
        <v>10006.411859944508</v>
      </c>
      <c r="S50" s="68">
        <v>0.5141</v>
      </c>
      <c r="T50" s="68">
        <v>5.5E-2</v>
      </c>
    </row>
    <row r="51" spans="1:20">
      <c r="A51" t="s">
        <v>443</v>
      </c>
      <c r="B51" t="s">
        <v>444</v>
      </c>
      <c r="C51" t="s">
        <v>99</v>
      </c>
      <c r="D51" t="s">
        <v>122</v>
      </c>
      <c r="E51" t="s">
        <v>445</v>
      </c>
      <c r="F51" t="s">
        <v>312</v>
      </c>
      <c r="G51" t="s">
        <v>317</v>
      </c>
      <c r="H51" t="s">
        <v>149</v>
      </c>
      <c r="I51" t="s">
        <v>362</v>
      </c>
      <c r="J51" s="65">
        <v>1.91</v>
      </c>
      <c r="K51" t="s">
        <v>101</v>
      </c>
      <c r="L51" s="66">
        <v>1.8700000000000001E-2</v>
      </c>
      <c r="M51" s="66">
        <v>4.7000000000000002E-3</v>
      </c>
      <c r="N51" s="65">
        <v>815951.04</v>
      </c>
      <c r="O51" s="65">
        <v>103.74</v>
      </c>
      <c r="P51" s="65">
        <v>0</v>
      </c>
      <c r="Q51" s="65">
        <v>846.467608896</v>
      </c>
      <c r="R51" s="66">
        <v>6.9999999999999999E-4</v>
      </c>
      <c r="S51" s="66">
        <v>4.3499999999999997E-2</v>
      </c>
      <c r="T51" s="66">
        <v>4.7000000000000002E-3</v>
      </c>
    </row>
    <row r="52" spans="1:20">
      <c r="A52" t="s">
        <v>446</v>
      </c>
      <c r="B52" t="s">
        <v>447</v>
      </c>
      <c r="C52" t="s">
        <v>99</v>
      </c>
      <c r="D52" t="s">
        <v>122</v>
      </c>
      <c r="E52" t="s">
        <v>316</v>
      </c>
      <c r="F52" t="s">
        <v>312</v>
      </c>
      <c r="G52" t="s">
        <v>204</v>
      </c>
      <c r="H52" t="s">
        <v>205</v>
      </c>
      <c r="I52" t="s">
        <v>448</v>
      </c>
      <c r="J52" s="65">
        <v>2.65</v>
      </c>
      <c r="K52" t="s">
        <v>101</v>
      </c>
      <c r="L52" s="66">
        <v>3.0099999999999998E-2</v>
      </c>
      <c r="M52" s="66">
        <v>5.8999999999999999E-3</v>
      </c>
      <c r="N52" s="65">
        <v>50000</v>
      </c>
      <c r="O52" s="65">
        <v>107.33</v>
      </c>
      <c r="P52" s="65">
        <v>0</v>
      </c>
      <c r="Q52" s="65">
        <v>53.664999999999999</v>
      </c>
      <c r="R52" s="66">
        <v>0</v>
      </c>
      <c r="S52" s="66">
        <v>2.8E-3</v>
      </c>
      <c r="T52" s="66">
        <v>2.9999999999999997E-4</v>
      </c>
    </row>
    <row r="53" spans="1:20">
      <c r="A53" t="s">
        <v>449</v>
      </c>
      <c r="B53" t="s">
        <v>450</v>
      </c>
      <c r="C53" t="s">
        <v>99</v>
      </c>
      <c r="D53" t="s">
        <v>122</v>
      </c>
      <c r="E53" t="s">
        <v>321</v>
      </c>
      <c r="F53" t="s">
        <v>312</v>
      </c>
      <c r="G53" t="s">
        <v>204</v>
      </c>
      <c r="H53" t="s">
        <v>205</v>
      </c>
      <c r="I53" t="s">
        <v>451</v>
      </c>
      <c r="J53" s="65">
        <v>3.78</v>
      </c>
      <c r="K53" t="s">
        <v>101</v>
      </c>
      <c r="L53" s="66">
        <v>2.98E-2</v>
      </c>
      <c r="M53" s="66">
        <v>7.3000000000000001E-3</v>
      </c>
      <c r="N53" s="65">
        <v>377560</v>
      </c>
      <c r="O53" s="65">
        <v>108.89</v>
      </c>
      <c r="P53" s="65">
        <v>0</v>
      </c>
      <c r="Q53" s="65">
        <v>411.12508400000002</v>
      </c>
      <c r="R53" s="66">
        <v>1E-4</v>
      </c>
      <c r="S53" s="66">
        <v>2.1100000000000001E-2</v>
      </c>
      <c r="T53" s="66">
        <v>2.3E-3</v>
      </c>
    </row>
    <row r="54" spans="1:20">
      <c r="A54" t="s">
        <v>452</v>
      </c>
      <c r="B54" t="s">
        <v>453</v>
      </c>
      <c r="C54" t="s">
        <v>99</v>
      </c>
      <c r="D54" t="s">
        <v>122</v>
      </c>
      <c r="E54" t="s">
        <v>321</v>
      </c>
      <c r="F54" t="s">
        <v>312</v>
      </c>
      <c r="G54" t="s">
        <v>204</v>
      </c>
      <c r="H54" t="s">
        <v>205</v>
      </c>
      <c r="I54" t="s">
        <v>454</v>
      </c>
      <c r="J54" s="65">
        <v>0.94</v>
      </c>
      <c r="K54" t="s">
        <v>101</v>
      </c>
      <c r="L54" s="66">
        <v>2.47E-2</v>
      </c>
      <c r="M54" s="66">
        <v>1.4E-3</v>
      </c>
      <c r="N54" s="65">
        <v>272000</v>
      </c>
      <c r="O54" s="65">
        <v>102.34</v>
      </c>
      <c r="P54" s="65">
        <v>0</v>
      </c>
      <c r="Q54" s="65">
        <v>278.3648</v>
      </c>
      <c r="R54" s="66">
        <v>1E-4</v>
      </c>
      <c r="S54" s="66">
        <v>1.43E-2</v>
      </c>
      <c r="T54" s="66">
        <v>1.5E-3</v>
      </c>
    </row>
    <row r="55" spans="1:20">
      <c r="A55" t="s">
        <v>455</v>
      </c>
      <c r="B55" t="s">
        <v>456</v>
      </c>
      <c r="C55" t="s">
        <v>99</v>
      </c>
      <c r="D55" t="s">
        <v>122</v>
      </c>
      <c r="E55" t="s">
        <v>457</v>
      </c>
      <c r="F55" t="s">
        <v>312</v>
      </c>
      <c r="G55" t="s">
        <v>204</v>
      </c>
      <c r="H55" t="s">
        <v>205</v>
      </c>
      <c r="I55" t="s">
        <v>454</v>
      </c>
      <c r="J55" s="65">
        <v>0.75</v>
      </c>
      <c r="K55" t="s">
        <v>101</v>
      </c>
      <c r="L55" s="66">
        <v>2.07E-2</v>
      </c>
      <c r="M55" s="66">
        <v>1.1999999999999999E-3</v>
      </c>
      <c r="N55" s="65">
        <v>97000</v>
      </c>
      <c r="O55" s="65">
        <v>101.98</v>
      </c>
      <c r="P55" s="65">
        <v>0</v>
      </c>
      <c r="Q55" s="65">
        <v>98.920599999999993</v>
      </c>
      <c r="R55" s="66">
        <v>4.0000000000000002E-4</v>
      </c>
      <c r="S55" s="66">
        <v>5.1000000000000004E-3</v>
      </c>
      <c r="T55" s="66">
        <v>5.0000000000000001E-4</v>
      </c>
    </row>
    <row r="56" spans="1:20">
      <c r="A56" t="s">
        <v>458</v>
      </c>
      <c r="B56" t="s">
        <v>459</v>
      </c>
      <c r="C56" t="s">
        <v>99</v>
      </c>
      <c r="D56" t="s">
        <v>122</v>
      </c>
      <c r="E56" t="s">
        <v>460</v>
      </c>
      <c r="F56" t="s">
        <v>353</v>
      </c>
      <c r="G56" t="s">
        <v>204</v>
      </c>
      <c r="H56" t="s">
        <v>205</v>
      </c>
      <c r="I56" t="s">
        <v>461</v>
      </c>
      <c r="J56" s="65">
        <v>3.42</v>
      </c>
      <c r="K56" t="s">
        <v>101</v>
      </c>
      <c r="L56" s="66">
        <v>1.44E-2</v>
      </c>
      <c r="M56" s="66">
        <v>7.4000000000000003E-3</v>
      </c>
      <c r="N56" s="65">
        <v>415003</v>
      </c>
      <c r="O56" s="65">
        <v>102.77</v>
      </c>
      <c r="P56" s="65">
        <v>0</v>
      </c>
      <c r="Q56" s="65">
        <v>426.49858310000002</v>
      </c>
      <c r="R56" s="66">
        <v>5.9999999999999995E-4</v>
      </c>
      <c r="S56" s="66">
        <v>2.1899999999999999E-2</v>
      </c>
      <c r="T56" s="66">
        <v>2.3E-3</v>
      </c>
    </row>
    <row r="57" spans="1:20">
      <c r="A57" t="s">
        <v>462</v>
      </c>
      <c r="B57" t="s">
        <v>463</v>
      </c>
      <c r="C57" t="s">
        <v>99</v>
      </c>
      <c r="D57" t="s">
        <v>122</v>
      </c>
      <c r="E57" t="s">
        <v>464</v>
      </c>
      <c r="F57" t="s">
        <v>312</v>
      </c>
      <c r="G57" t="s">
        <v>361</v>
      </c>
      <c r="H57" t="s">
        <v>205</v>
      </c>
      <c r="I57" t="s">
        <v>465</v>
      </c>
      <c r="J57" s="65">
        <v>0.93</v>
      </c>
      <c r="K57" t="s">
        <v>101</v>
      </c>
      <c r="L57" s="66">
        <v>6.4000000000000001E-2</v>
      </c>
      <c r="M57" s="66">
        <v>1.6000000000000001E-3</v>
      </c>
      <c r="N57" s="65">
        <v>25000</v>
      </c>
      <c r="O57" s="65">
        <v>106.24</v>
      </c>
      <c r="P57" s="65">
        <v>0</v>
      </c>
      <c r="Q57" s="65">
        <v>26.56</v>
      </c>
      <c r="R57" s="66">
        <v>2.9999999999999997E-4</v>
      </c>
      <c r="S57" s="66">
        <v>1.4E-3</v>
      </c>
      <c r="T57" s="66">
        <v>1E-4</v>
      </c>
    </row>
    <row r="58" spans="1:20">
      <c r="A58" t="s">
        <v>466</v>
      </c>
      <c r="B58" t="s">
        <v>467</v>
      </c>
      <c r="C58" t="s">
        <v>99</v>
      </c>
      <c r="D58" t="s">
        <v>122</v>
      </c>
      <c r="E58" t="s">
        <v>334</v>
      </c>
      <c r="F58" t="s">
        <v>312</v>
      </c>
      <c r="G58" t="s">
        <v>361</v>
      </c>
      <c r="H58" t="s">
        <v>205</v>
      </c>
      <c r="I58" t="s">
        <v>468</v>
      </c>
      <c r="J58" s="65">
        <v>1.4</v>
      </c>
      <c r="K58" t="s">
        <v>101</v>
      </c>
      <c r="L58" s="66">
        <v>6.5000000000000002E-2</v>
      </c>
      <c r="M58" s="66">
        <v>1.8E-3</v>
      </c>
      <c r="N58" s="65">
        <v>36666.68</v>
      </c>
      <c r="O58" s="65">
        <v>109.48</v>
      </c>
      <c r="P58" s="65">
        <v>0</v>
      </c>
      <c r="Q58" s="65">
        <v>40.142681263999997</v>
      </c>
      <c r="R58" s="66">
        <v>2.0000000000000001E-4</v>
      </c>
      <c r="S58" s="66">
        <v>2.0999999999999999E-3</v>
      </c>
      <c r="T58" s="66">
        <v>2.0000000000000001E-4</v>
      </c>
    </row>
    <row r="59" spans="1:20">
      <c r="A59" t="s">
        <v>469</v>
      </c>
      <c r="B59" t="s">
        <v>470</v>
      </c>
      <c r="C59" t="s">
        <v>99</v>
      </c>
      <c r="D59" t="s">
        <v>122</v>
      </c>
      <c r="E59" t="s">
        <v>471</v>
      </c>
      <c r="F59" t="s">
        <v>472</v>
      </c>
      <c r="G59" t="s">
        <v>369</v>
      </c>
      <c r="H59" t="s">
        <v>205</v>
      </c>
      <c r="I59" t="s">
        <v>473</v>
      </c>
      <c r="J59" s="65">
        <v>4.79</v>
      </c>
      <c r="K59" t="s">
        <v>101</v>
      </c>
      <c r="L59" s="66">
        <v>1.6400000000000001E-2</v>
      </c>
      <c r="M59" s="66">
        <v>1.17E-2</v>
      </c>
      <c r="N59" s="65">
        <v>800000</v>
      </c>
      <c r="O59" s="65">
        <v>102.97</v>
      </c>
      <c r="P59" s="65">
        <v>0</v>
      </c>
      <c r="Q59" s="65">
        <v>823.76</v>
      </c>
      <c r="R59" s="66">
        <v>3.5000000000000001E-3</v>
      </c>
      <c r="S59" s="66">
        <v>4.2299999999999997E-2</v>
      </c>
      <c r="T59" s="66">
        <v>4.4999999999999997E-3</v>
      </c>
    </row>
    <row r="60" spans="1:20">
      <c r="A60" t="s">
        <v>474</v>
      </c>
      <c r="B60" t="s">
        <v>475</v>
      </c>
      <c r="C60" t="s">
        <v>99</v>
      </c>
      <c r="D60" t="s">
        <v>122</v>
      </c>
      <c r="E60" t="s">
        <v>476</v>
      </c>
      <c r="F60" t="s">
        <v>353</v>
      </c>
      <c r="G60" t="s">
        <v>369</v>
      </c>
      <c r="H60" t="s">
        <v>205</v>
      </c>
      <c r="I60" t="s">
        <v>477</v>
      </c>
      <c r="J60" s="65">
        <v>1.48</v>
      </c>
      <c r="K60" t="s">
        <v>101</v>
      </c>
      <c r="L60" s="66">
        <v>4.5999999999999999E-2</v>
      </c>
      <c r="M60" s="66">
        <v>3.5000000000000001E-3</v>
      </c>
      <c r="N60" s="65">
        <v>44903.25</v>
      </c>
      <c r="O60" s="65">
        <v>106.35</v>
      </c>
      <c r="P60" s="65">
        <v>0</v>
      </c>
      <c r="Q60" s="65">
        <v>47.754606375000002</v>
      </c>
      <c r="R60" s="66">
        <v>2.9999999999999997E-4</v>
      </c>
      <c r="S60" s="66">
        <v>2.5000000000000001E-3</v>
      </c>
      <c r="T60" s="66">
        <v>2.9999999999999997E-4</v>
      </c>
    </row>
    <row r="61" spans="1:20">
      <c r="A61" t="s">
        <v>478</v>
      </c>
      <c r="B61" t="s">
        <v>479</v>
      </c>
      <c r="C61" t="s">
        <v>99</v>
      </c>
      <c r="D61" t="s">
        <v>122</v>
      </c>
      <c r="E61" t="s">
        <v>480</v>
      </c>
      <c r="F61" t="s">
        <v>481</v>
      </c>
      <c r="G61" t="s">
        <v>369</v>
      </c>
      <c r="H61" t="s">
        <v>205</v>
      </c>
      <c r="I61" t="s">
        <v>482</v>
      </c>
      <c r="J61" s="65">
        <v>1.72</v>
      </c>
      <c r="K61" t="s">
        <v>101</v>
      </c>
      <c r="L61" s="66">
        <v>2.4500000000000001E-2</v>
      </c>
      <c r="M61" s="66">
        <v>4.7000000000000002E-3</v>
      </c>
      <c r="N61" s="65">
        <v>114676.5</v>
      </c>
      <c r="O61" s="65">
        <v>104.06</v>
      </c>
      <c r="P61" s="65">
        <v>0</v>
      </c>
      <c r="Q61" s="65">
        <v>119.3323659</v>
      </c>
      <c r="R61" s="66">
        <v>1E-4</v>
      </c>
      <c r="S61" s="66">
        <v>6.1000000000000004E-3</v>
      </c>
      <c r="T61" s="66">
        <v>6.9999999999999999E-4</v>
      </c>
    </row>
    <row r="62" spans="1:20">
      <c r="A62" t="s">
        <v>483</v>
      </c>
      <c r="B62" t="s">
        <v>484</v>
      </c>
      <c r="C62" t="s">
        <v>99</v>
      </c>
      <c r="D62" t="s">
        <v>122</v>
      </c>
      <c r="E62" t="s">
        <v>485</v>
      </c>
      <c r="F62" t="s">
        <v>486</v>
      </c>
      <c r="G62" t="s">
        <v>369</v>
      </c>
      <c r="H62" t="s">
        <v>205</v>
      </c>
      <c r="I62" t="s">
        <v>487</v>
      </c>
      <c r="J62" s="65">
        <v>3.94</v>
      </c>
      <c r="K62" t="s">
        <v>101</v>
      </c>
      <c r="L62" s="66">
        <v>5.0900000000000001E-2</v>
      </c>
      <c r="M62" s="66">
        <v>1.01E-2</v>
      </c>
      <c r="N62" s="65">
        <v>154119</v>
      </c>
      <c r="O62" s="65">
        <v>120.49</v>
      </c>
      <c r="P62" s="65">
        <v>0</v>
      </c>
      <c r="Q62" s="65">
        <v>185.69798309999999</v>
      </c>
      <c r="R62" s="66">
        <v>2.0000000000000001E-4</v>
      </c>
      <c r="S62" s="66">
        <v>9.4999999999999998E-3</v>
      </c>
      <c r="T62" s="66">
        <v>1E-3</v>
      </c>
    </row>
    <row r="63" spans="1:20">
      <c r="A63" t="s">
        <v>488</v>
      </c>
      <c r="B63" t="s">
        <v>489</v>
      </c>
      <c r="C63" t="s">
        <v>99</v>
      </c>
      <c r="D63" t="s">
        <v>122</v>
      </c>
      <c r="E63" t="s">
        <v>490</v>
      </c>
      <c r="F63" t="s">
        <v>375</v>
      </c>
      <c r="G63" t="s">
        <v>404</v>
      </c>
      <c r="H63" t="s">
        <v>205</v>
      </c>
      <c r="I63" t="s">
        <v>491</v>
      </c>
      <c r="J63" s="65">
        <v>2.2799999999999998</v>
      </c>
      <c r="K63" t="s">
        <v>101</v>
      </c>
      <c r="L63" s="66">
        <v>5.8000000000000003E-2</v>
      </c>
      <c r="M63" s="66">
        <v>3.0700000000000002E-2</v>
      </c>
      <c r="N63" s="65">
        <v>406000.94</v>
      </c>
      <c r="O63" s="65">
        <v>106.8</v>
      </c>
      <c r="P63" s="65">
        <v>0</v>
      </c>
      <c r="Q63" s="65">
        <v>433.60900392000002</v>
      </c>
      <c r="R63" s="66">
        <v>8.0000000000000004E-4</v>
      </c>
      <c r="S63" s="66">
        <v>2.23E-2</v>
      </c>
      <c r="T63" s="66">
        <v>2.3999999999999998E-3</v>
      </c>
    </row>
    <row r="64" spans="1:20">
      <c r="A64" t="s">
        <v>492</v>
      </c>
      <c r="B64" t="s">
        <v>493</v>
      </c>
      <c r="C64" t="s">
        <v>99</v>
      </c>
      <c r="D64" t="s">
        <v>122</v>
      </c>
      <c r="E64" t="s">
        <v>494</v>
      </c>
      <c r="F64" t="s">
        <v>428</v>
      </c>
      <c r="G64" t="s">
        <v>420</v>
      </c>
      <c r="H64" t="s">
        <v>205</v>
      </c>
      <c r="I64" t="s">
        <v>437</v>
      </c>
      <c r="J64" s="65">
        <v>2.63</v>
      </c>
      <c r="K64" t="s">
        <v>101</v>
      </c>
      <c r="L64" s="66">
        <v>4.7500000000000001E-2</v>
      </c>
      <c r="M64" s="66">
        <v>4.0300000000000002E-2</v>
      </c>
      <c r="N64" s="65">
        <v>300000</v>
      </c>
      <c r="O64" s="65">
        <v>103.3</v>
      </c>
      <c r="P64" s="65">
        <v>0</v>
      </c>
      <c r="Q64" s="65">
        <v>309.89999999999998</v>
      </c>
      <c r="R64" s="66">
        <v>4.0000000000000002E-4</v>
      </c>
      <c r="S64" s="66">
        <v>1.5900000000000001E-2</v>
      </c>
      <c r="T64" s="66">
        <v>1.6999999999999999E-3</v>
      </c>
    </row>
    <row r="65" spans="1:20">
      <c r="A65" t="s">
        <v>495</v>
      </c>
      <c r="B65" t="s">
        <v>496</v>
      </c>
      <c r="C65" t="s">
        <v>99</v>
      </c>
      <c r="D65" t="s">
        <v>122</v>
      </c>
      <c r="E65" t="s">
        <v>497</v>
      </c>
      <c r="F65" t="s">
        <v>441</v>
      </c>
      <c r="G65" t="s">
        <v>498</v>
      </c>
      <c r="H65" t="s">
        <v>205</v>
      </c>
      <c r="I65" t="s">
        <v>362</v>
      </c>
      <c r="J65" s="65">
        <v>6.04</v>
      </c>
      <c r="K65" t="s">
        <v>101</v>
      </c>
      <c r="L65" s="66">
        <v>2.5000000000000001E-3</v>
      </c>
      <c r="M65" s="66">
        <v>1.6400000000000001E-2</v>
      </c>
      <c r="N65" s="65">
        <v>348000</v>
      </c>
      <c r="O65" s="65">
        <v>92.1</v>
      </c>
      <c r="P65" s="65">
        <v>0</v>
      </c>
      <c r="Q65" s="65">
        <v>320.50799999999998</v>
      </c>
      <c r="R65" s="66">
        <v>6.9999999999999999E-4</v>
      </c>
      <c r="S65" s="66">
        <v>1.6500000000000001E-2</v>
      </c>
      <c r="T65" s="66">
        <v>1.8E-3</v>
      </c>
    </row>
    <row r="66" spans="1:20">
      <c r="A66" t="s">
        <v>499</v>
      </c>
      <c r="B66" t="s">
        <v>500</v>
      </c>
      <c r="C66" t="s">
        <v>99</v>
      </c>
      <c r="D66" t="s">
        <v>122</v>
      </c>
      <c r="E66" t="s">
        <v>423</v>
      </c>
      <c r="F66" t="s">
        <v>375</v>
      </c>
      <c r="G66" t="s">
        <v>424</v>
      </c>
      <c r="H66" t="s">
        <v>149</v>
      </c>
      <c r="I66" t="s">
        <v>501</v>
      </c>
      <c r="J66" s="65">
        <v>5.14</v>
      </c>
      <c r="K66" t="s">
        <v>101</v>
      </c>
      <c r="L66" s="66">
        <v>2.3E-2</v>
      </c>
      <c r="M66" s="66">
        <v>1.9E-2</v>
      </c>
      <c r="N66" s="65">
        <v>700000</v>
      </c>
      <c r="O66" s="65">
        <v>102.8</v>
      </c>
      <c r="P66" s="65">
        <v>0</v>
      </c>
      <c r="Q66" s="65">
        <v>719.6</v>
      </c>
      <c r="R66" s="66">
        <v>1.1000000000000001E-3</v>
      </c>
      <c r="S66" s="66">
        <v>3.6999999999999998E-2</v>
      </c>
      <c r="T66" s="66">
        <v>4.0000000000000001E-3</v>
      </c>
    </row>
    <row r="67" spans="1:20">
      <c r="A67" t="s">
        <v>502</v>
      </c>
      <c r="B67" t="s">
        <v>503</v>
      </c>
      <c r="C67" t="s">
        <v>99</v>
      </c>
      <c r="D67" t="s">
        <v>122</v>
      </c>
      <c r="E67" t="s">
        <v>504</v>
      </c>
      <c r="F67" t="s">
        <v>505</v>
      </c>
      <c r="G67" t="s">
        <v>498</v>
      </c>
      <c r="H67" t="s">
        <v>205</v>
      </c>
      <c r="I67" t="s">
        <v>506</v>
      </c>
      <c r="J67" s="65">
        <v>2.42</v>
      </c>
      <c r="K67" t="s">
        <v>101</v>
      </c>
      <c r="L67" s="66">
        <v>3.85E-2</v>
      </c>
      <c r="M67" s="66">
        <v>1.23E-2</v>
      </c>
      <c r="N67" s="65">
        <v>216000</v>
      </c>
      <c r="O67" s="65">
        <v>106.42</v>
      </c>
      <c r="P67" s="65">
        <v>0</v>
      </c>
      <c r="Q67" s="65">
        <v>229.8672</v>
      </c>
      <c r="R67" s="66">
        <v>1.6999999999999999E-3</v>
      </c>
      <c r="S67" s="66">
        <v>1.18E-2</v>
      </c>
      <c r="T67" s="66">
        <v>1.2999999999999999E-3</v>
      </c>
    </row>
    <row r="68" spans="1:20">
      <c r="A68" t="s">
        <v>507</v>
      </c>
      <c r="B68" t="s">
        <v>508</v>
      </c>
      <c r="C68" t="s">
        <v>99</v>
      </c>
      <c r="D68" t="s">
        <v>122</v>
      </c>
      <c r="E68" t="s">
        <v>509</v>
      </c>
      <c r="F68" t="s">
        <v>472</v>
      </c>
      <c r="G68" t="s">
        <v>498</v>
      </c>
      <c r="H68" t="s">
        <v>205</v>
      </c>
      <c r="I68" t="s">
        <v>318</v>
      </c>
      <c r="J68" s="65">
        <v>4.49</v>
      </c>
      <c r="K68" t="s">
        <v>101</v>
      </c>
      <c r="L68" s="66">
        <v>2.1999999999999999E-2</v>
      </c>
      <c r="M68" s="66">
        <v>1.7999999999999999E-2</v>
      </c>
      <c r="N68" s="65">
        <v>894820</v>
      </c>
      <c r="O68" s="65">
        <v>101.82</v>
      </c>
      <c r="P68" s="65">
        <v>0</v>
      </c>
      <c r="Q68" s="65">
        <v>911.10572400000001</v>
      </c>
      <c r="R68" s="66">
        <v>5.9999999999999995E-4</v>
      </c>
      <c r="S68" s="66">
        <v>4.6800000000000001E-2</v>
      </c>
      <c r="T68" s="66">
        <v>5.0000000000000001E-3</v>
      </c>
    </row>
    <row r="69" spans="1:20">
      <c r="A69" t="s">
        <v>510</v>
      </c>
      <c r="B69" t="s">
        <v>511</v>
      </c>
      <c r="C69" t="s">
        <v>99</v>
      </c>
      <c r="D69" t="s">
        <v>122</v>
      </c>
      <c r="E69" t="s">
        <v>512</v>
      </c>
      <c r="F69" t="s">
        <v>472</v>
      </c>
      <c r="G69" t="s">
        <v>498</v>
      </c>
      <c r="H69" t="s">
        <v>205</v>
      </c>
      <c r="I69" t="s">
        <v>513</v>
      </c>
      <c r="J69" s="65">
        <v>3.43</v>
      </c>
      <c r="K69" t="s">
        <v>101</v>
      </c>
      <c r="L69" s="66">
        <v>2.63E-2</v>
      </c>
      <c r="M69" s="66">
        <v>1.9800000000000002E-2</v>
      </c>
      <c r="N69" s="65">
        <v>220000</v>
      </c>
      <c r="O69" s="65">
        <v>102.66</v>
      </c>
      <c r="P69" s="65">
        <v>0</v>
      </c>
      <c r="Q69" s="65">
        <v>225.852</v>
      </c>
      <c r="R69" s="66">
        <v>2.3E-3</v>
      </c>
      <c r="S69" s="66">
        <v>1.1599999999999999E-2</v>
      </c>
      <c r="T69" s="66">
        <v>1.1999999999999999E-3</v>
      </c>
    </row>
    <row r="70" spans="1:20">
      <c r="A70" t="s">
        <v>514</v>
      </c>
      <c r="B70" t="s">
        <v>515</v>
      </c>
      <c r="C70" t="s">
        <v>99</v>
      </c>
      <c r="D70" t="s">
        <v>122</v>
      </c>
      <c r="E70" t="s">
        <v>516</v>
      </c>
      <c r="F70" t="s">
        <v>375</v>
      </c>
      <c r="G70" t="s">
        <v>498</v>
      </c>
      <c r="H70" t="s">
        <v>205</v>
      </c>
      <c r="I70" t="s">
        <v>517</v>
      </c>
      <c r="J70" s="65">
        <v>3.29</v>
      </c>
      <c r="K70" t="s">
        <v>101</v>
      </c>
      <c r="L70" s="66">
        <v>5.1499999999999997E-2</v>
      </c>
      <c r="M70" s="66">
        <v>6.3500000000000001E-2</v>
      </c>
      <c r="N70" s="65">
        <v>306189.82</v>
      </c>
      <c r="O70" s="65">
        <v>97.75</v>
      </c>
      <c r="P70" s="65">
        <v>0</v>
      </c>
      <c r="Q70" s="65">
        <v>299.30054904999997</v>
      </c>
      <c r="R70" s="66">
        <v>5.9999999999999995E-4</v>
      </c>
      <c r="S70" s="66">
        <v>1.54E-2</v>
      </c>
      <c r="T70" s="66">
        <v>1.6000000000000001E-3</v>
      </c>
    </row>
    <row r="71" spans="1:20">
      <c r="A71" t="s">
        <v>518</v>
      </c>
      <c r="B71" t="s">
        <v>519</v>
      </c>
      <c r="C71" t="s">
        <v>99</v>
      </c>
      <c r="D71" t="s">
        <v>122</v>
      </c>
      <c r="E71" t="s">
        <v>520</v>
      </c>
      <c r="F71" t="s">
        <v>375</v>
      </c>
      <c r="G71" t="s">
        <v>498</v>
      </c>
      <c r="H71" t="s">
        <v>205</v>
      </c>
      <c r="I71" t="s">
        <v>521</v>
      </c>
      <c r="J71" s="65">
        <v>1.88</v>
      </c>
      <c r="K71" t="s">
        <v>101</v>
      </c>
      <c r="L71" s="66">
        <v>5.5E-2</v>
      </c>
      <c r="M71" s="66">
        <v>3.61E-2</v>
      </c>
      <c r="N71" s="65">
        <v>120000</v>
      </c>
      <c r="O71" s="65">
        <v>103.54</v>
      </c>
      <c r="P71" s="65">
        <v>3.3</v>
      </c>
      <c r="Q71" s="65">
        <v>127.548</v>
      </c>
      <c r="R71" s="66">
        <v>1.1999999999999999E-3</v>
      </c>
      <c r="S71" s="66">
        <v>6.6E-3</v>
      </c>
      <c r="T71" s="66">
        <v>6.9999999999999999E-4</v>
      </c>
    </row>
    <row r="72" spans="1:20">
      <c r="A72" t="s">
        <v>522</v>
      </c>
      <c r="B72">
        <v>42203490</v>
      </c>
      <c r="C72" t="s">
        <v>99</v>
      </c>
      <c r="D72" t="s">
        <v>122</v>
      </c>
      <c r="E72" t="s">
        <v>523</v>
      </c>
      <c r="F72" t="s">
        <v>428</v>
      </c>
      <c r="G72" t="s">
        <v>524</v>
      </c>
      <c r="H72" t="s">
        <v>149</v>
      </c>
      <c r="I72" t="s">
        <v>525</v>
      </c>
      <c r="J72" s="65">
        <v>1.7</v>
      </c>
      <c r="K72" t="s">
        <v>101</v>
      </c>
      <c r="L72" s="66">
        <v>3.2399999999999998E-2</v>
      </c>
      <c r="M72" s="66">
        <v>2.3300000000000001E-2</v>
      </c>
      <c r="N72" s="65">
        <v>278559.95</v>
      </c>
      <c r="O72" s="65">
        <f>Q72*1000/N72*100</f>
        <v>100.25721325396538</v>
      </c>
      <c r="P72" s="65">
        <v>0</v>
      </c>
      <c r="Q72" s="65">
        <f>282.96119721-3.68475409836066</f>
        <v>279.27644311163937</v>
      </c>
      <c r="R72" s="66">
        <v>1.2999999999999999E-3</v>
      </c>
      <c r="S72" s="66">
        <v>1.4500000000000001E-2</v>
      </c>
      <c r="T72" s="66">
        <v>1.6000000000000001E-3</v>
      </c>
    </row>
    <row r="73" spans="1:20">
      <c r="A73" t="s">
        <v>526</v>
      </c>
      <c r="B73" t="s">
        <v>527</v>
      </c>
      <c r="C73" t="s">
        <v>99</v>
      </c>
      <c r="D73" t="s">
        <v>122</v>
      </c>
      <c r="E73" t="s">
        <v>528</v>
      </c>
      <c r="F73" t="s">
        <v>529</v>
      </c>
      <c r="G73" t="s">
        <v>530</v>
      </c>
      <c r="H73" t="s">
        <v>205</v>
      </c>
      <c r="I73" t="s">
        <v>531</v>
      </c>
      <c r="J73" s="65">
        <v>4.21</v>
      </c>
      <c r="K73" t="s">
        <v>101</v>
      </c>
      <c r="L73" s="66">
        <v>6.5000000000000002E-2</v>
      </c>
      <c r="M73" s="66">
        <v>3.5299999999999998E-2</v>
      </c>
      <c r="N73" s="65">
        <v>472000</v>
      </c>
      <c r="O73" s="65">
        <v>113.02</v>
      </c>
      <c r="P73" s="65">
        <v>0</v>
      </c>
      <c r="Q73" s="65">
        <v>533.45439999999996</v>
      </c>
      <c r="R73" s="66">
        <v>1.1000000000000001E-3</v>
      </c>
      <c r="S73" s="66">
        <v>2.7400000000000001E-2</v>
      </c>
      <c r="T73" s="66">
        <v>2.8999999999999998E-3</v>
      </c>
    </row>
    <row r="74" spans="1:20">
      <c r="A74" t="s">
        <v>532</v>
      </c>
      <c r="B74">
        <v>11750410</v>
      </c>
      <c r="C74" t="s">
        <v>99</v>
      </c>
      <c r="D74" t="s">
        <v>122</v>
      </c>
      <c r="E74" t="s">
        <v>533</v>
      </c>
      <c r="F74" t="s">
        <v>534</v>
      </c>
      <c r="G74" t="s">
        <v>535</v>
      </c>
      <c r="H74" t="s">
        <v>149</v>
      </c>
      <c r="I74" t="s">
        <v>536</v>
      </c>
      <c r="J74" s="65">
        <v>3.34</v>
      </c>
      <c r="K74" t="s">
        <v>101</v>
      </c>
      <c r="L74" s="66">
        <v>7.0000000000000007E-2</v>
      </c>
      <c r="M74" s="66">
        <v>4.5900000000000003E-2</v>
      </c>
      <c r="N74" s="65">
        <v>300000</v>
      </c>
      <c r="O74" s="65">
        <f>Q74*1000/N74*100</f>
        <v>102.11306010928965</v>
      </c>
      <c r="P74" s="65">
        <v>0</v>
      </c>
      <c r="Q74" s="65">
        <f>328.8-22.4608196721311</f>
        <v>306.33918032786892</v>
      </c>
      <c r="R74" s="66">
        <v>1.1999999999999999E-3</v>
      </c>
      <c r="S74" s="66">
        <v>1.6899999999999998E-2</v>
      </c>
      <c r="T74" s="66">
        <v>1.8E-3</v>
      </c>
    </row>
    <row r="75" spans="1:20">
      <c r="A75" t="s">
        <v>537</v>
      </c>
      <c r="B75" t="s">
        <v>538</v>
      </c>
      <c r="C75" t="s">
        <v>99</v>
      </c>
      <c r="D75" t="s">
        <v>122</v>
      </c>
      <c r="E75" t="s">
        <v>539</v>
      </c>
      <c r="F75" t="s">
        <v>534</v>
      </c>
      <c r="G75" t="s">
        <v>540</v>
      </c>
      <c r="H75" t="s">
        <v>205</v>
      </c>
      <c r="I75" t="s">
        <v>541</v>
      </c>
      <c r="J75" s="65">
        <v>3.3</v>
      </c>
      <c r="K75" t="s">
        <v>101</v>
      </c>
      <c r="L75" s="66">
        <v>1.4999999999999999E-2</v>
      </c>
      <c r="M75" s="66">
        <v>-1.9900000000000001E-2</v>
      </c>
      <c r="N75" s="65">
        <v>348000</v>
      </c>
      <c r="O75" s="65">
        <v>112.2</v>
      </c>
      <c r="P75" s="65">
        <v>0</v>
      </c>
      <c r="Q75" s="65">
        <v>390.45600000000002</v>
      </c>
      <c r="R75" s="66">
        <v>2.0999999999999999E-3</v>
      </c>
      <c r="S75" s="66">
        <v>2.01E-2</v>
      </c>
      <c r="T75" s="66">
        <v>2.0999999999999999E-3</v>
      </c>
    </row>
    <row r="76" spans="1:20">
      <c r="A76" t="s">
        <v>542</v>
      </c>
      <c r="B76" t="s">
        <v>543</v>
      </c>
      <c r="C76" t="s">
        <v>99</v>
      </c>
      <c r="D76" t="s">
        <v>122</v>
      </c>
      <c r="E76" t="s">
        <v>544</v>
      </c>
      <c r="F76" t="s">
        <v>428</v>
      </c>
      <c r="G76" t="s">
        <v>540</v>
      </c>
      <c r="H76" t="s">
        <v>205</v>
      </c>
      <c r="I76" t="s">
        <v>545</v>
      </c>
      <c r="J76" s="65">
        <v>2.61</v>
      </c>
      <c r="K76" t="s">
        <v>101</v>
      </c>
      <c r="L76" s="66">
        <v>4.9000000000000002E-2</v>
      </c>
      <c r="M76" s="66">
        <v>2.8199999999999999E-2</v>
      </c>
      <c r="N76" s="65">
        <v>296000</v>
      </c>
      <c r="O76" s="65">
        <v>105.5</v>
      </c>
      <c r="P76" s="65">
        <v>0</v>
      </c>
      <c r="Q76" s="65">
        <v>312.27999999999997</v>
      </c>
      <c r="R76" s="66">
        <v>1.5E-3</v>
      </c>
      <c r="S76" s="66">
        <v>1.6E-2</v>
      </c>
      <c r="T76" s="66">
        <v>1.6999999999999999E-3</v>
      </c>
    </row>
    <row r="77" spans="1:20">
      <c r="A77" t="s">
        <v>546</v>
      </c>
      <c r="B77" t="s">
        <v>547</v>
      </c>
      <c r="C77" t="s">
        <v>99</v>
      </c>
      <c r="D77" t="s">
        <v>122</v>
      </c>
      <c r="E77" t="s">
        <v>548</v>
      </c>
      <c r="F77" t="s">
        <v>549</v>
      </c>
      <c r="G77" t="s">
        <v>535</v>
      </c>
      <c r="H77" t="s">
        <v>149</v>
      </c>
      <c r="I77" t="s">
        <v>550</v>
      </c>
      <c r="J77" s="65">
        <v>4.6100000000000003</v>
      </c>
      <c r="K77" t="s">
        <v>101</v>
      </c>
      <c r="L77" s="66">
        <v>0.04</v>
      </c>
      <c r="M77" s="66">
        <v>4.7999999999999996E-3</v>
      </c>
      <c r="N77" s="65">
        <v>250000</v>
      </c>
      <c r="O77" s="65">
        <v>117.7</v>
      </c>
      <c r="P77" s="65">
        <v>0</v>
      </c>
      <c r="Q77" s="65">
        <v>294.25</v>
      </c>
      <c r="R77" s="66">
        <v>8.0000000000000004E-4</v>
      </c>
      <c r="S77" s="66">
        <v>1.5100000000000001E-2</v>
      </c>
      <c r="T77" s="66">
        <v>1.6000000000000001E-3</v>
      </c>
    </row>
    <row r="78" spans="1:20">
      <c r="A78" t="s">
        <v>551</v>
      </c>
      <c r="B78" t="s">
        <v>552</v>
      </c>
      <c r="C78" t="s">
        <v>99</v>
      </c>
      <c r="D78" t="s">
        <v>122</v>
      </c>
      <c r="E78" t="s">
        <v>553</v>
      </c>
      <c r="F78" t="s">
        <v>534</v>
      </c>
      <c r="G78" t="s">
        <v>554</v>
      </c>
      <c r="H78" t="s">
        <v>205</v>
      </c>
      <c r="I78" t="s">
        <v>238</v>
      </c>
      <c r="J78" s="65">
        <v>2.58</v>
      </c>
      <c r="K78" t="s">
        <v>101</v>
      </c>
      <c r="L78" s="66">
        <v>4.7500000000000001E-2</v>
      </c>
      <c r="M78" s="66">
        <v>2.3699999999999999E-2</v>
      </c>
      <c r="N78" s="65">
        <v>256000</v>
      </c>
      <c r="O78" s="65">
        <v>106.22</v>
      </c>
      <c r="P78" s="65">
        <v>0</v>
      </c>
      <c r="Q78" s="65">
        <v>271.92320000000001</v>
      </c>
      <c r="R78" s="66">
        <v>1.1999999999999999E-3</v>
      </c>
      <c r="S78" s="66">
        <v>1.4E-2</v>
      </c>
      <c r="T78" s="66">
        <v>1.5E-3</v>
      </c>
    </row>
    <row r="79" spans="1:20">
      <c r="A79" t="s">
        <v>555</v>
      </c>
      <c r="B79" t="s">
        <v>556</v>
      </c>
      <c r="C79" t="s">
        <v>99</v>
      </c>
      <c r="D79" t="s">
        <v>122</v>
      </c>
      <c r="E79" t="s">
        <v>557</v>
      </c>
      <c r="F79" t="s">
        <v>428</v>
      </c>
      <c r="G79" t="s">
        <v>558</v>
      </c>
      <c r="H79" t="s">
        <v>149</v>
      </c>
      <c r="I79" t="s">
        <v>559</v>
      </c>
      <c r="J79" s="65">
        <v>0.86</v>
      </c>
      <c r="K79" t="s">
        <v>101</v>
      </c>
      <c r="L79" s="66">
        <v>0.05</v>
      </c>
      <c r="M79" s="66">
        <v>2.3599999999999999E-2</v>
      </c>
      <c r="N79" s="65">
        <v>300000</v>
      </c>
      <c r="O79" s="65">
        <v>102.62</v>
      </c>
      <c r="P79" s="65">
        <v>0</v>
      </c>
      <c r="Q79" s="65">
        <v>307.86</v>
      </c>
      <c r="R79" s="66">
        <v>7.4000000000000003E-3</v>
      </c>
      <c r="S79" s="66">
        <v>1.5800000000000002E-2</v>
      </c>
      <c r="T79" s="66">
        <v>1.6999999999999999E-3</v>
      </c>
    </row>
    <row r="80" spans="1:20">
      <c r="A80" t="s">
        <v>560</v>
      </c>
      <c r="B80" t="s">
        <v>561</v>
      </c>
      <c r="C80" t="s">
        <v>99</v>
      </c>
      <c r="D80" t="s">
        <v>122</v>
      </c>
      <c r="E80" t="s">
        <v>562</v>
      </c>
      <c r="F80" t="s">
        <v>534</v>
      </c>
      <c r="G80" t="s">
        <v>558</v>
      </c>
      <c r="H80" t="s">
        <v>149</v>
      </c>
      <c r="I80" t="s">
        <v>442</v>
      </c>
      <c r="J80" s="65">
        <v>2.33</v>
      </c>
      <c r="K80" t="s">
        <v>101</v>
      </c>
      <c r="L80" s="66">
        <v>5.7000000000000002E-2</v>
      </c>
      <c r="M80" s="66">
        <v>3.3300000000000003E-2</v>
      </c>
      <c r="N80" s="65">
        <v>45631.58</v>
      </c>
      <c r="O80" s="65">
        <v>105.5</v>
      </c>
      <c r="P80" s="65">
        <v>4.0259299999999998</v>
      </c>
      <c r="Q80" s="65">
        <v>52.167246900000002</v>
      </c>
      <c r="R80" s="66">
        <v>5.0000000000000001E-4</v>
      </c>
      <c r="S80" s="66">
        <v>2.7000000000000001E-3</v>
      </c>
      <c r="T80" s="66">
        <v>2.9999999999999997E-4</v>
      </c>
    </row>
    <row r="81" spans="1:20">
      <c r="A81" t="s">
        <v>563</v>
      </c>
      <c r="B81" t="s">
        <v>564</v>
      </c>
      <c r="C81" t="s">
        <v>99</v>
      </c>
      <c r="D81" t="s">
        <v>122</v>
      </c>
      <c r="E81" t="s">
        <v>565</v>
      </c>
      <c r="F81" t="s">
        <v>534</v>
      </c>
      <c r="G81" t="s">
        <v>213</v>
      </c>
      <c r="H81" t="s">
        <v>433</v>
      </c>
      <c r="I81" t="s">
        <v>566</v>
      </c>
      <c r="J81" s="65">
        <v>2.5499999999999998</v>
      </c>
      <c r="K81" t="s">
        <v>101</v>
      </c>
      <c r="L81" s="66">
        <v>4.4900000000000002E-2</v>
      </c>
      <c r="M81" s="66">
        <v>3.6600000000000001E-2</v>
      </c>
      <c r="N81" s="65">
        <v>316000</v>
      </c>
      <c r="O81" s="65">
        <v>102.16</v>
      </c>
      <c r="P81" s="65">
        <v>0</v>
      </c>
      <c r="Q81" s="65">
        <v>322.82560000000001</v>
      </c>
      <c r="R81" s="66">
        <v>3.0999999999999999E-3</v>
      </c>
      <c r="S81" s="66">
        <v>1.66E-2</v>
      </c>
      <c r="T81" s="66">
        <v>1.8E-3</v>
      </c>
    </row>
    <row r="82" spans="1:20">
      <c r="A82" s="67" t="s">
        <v>302</v>
      </c>
      <c r="B82" s="14"/>
      <c r="C82" s="14"/>
      <c r="D82" s="14"/>
      <c r="E82" s="14"/>
      <c r="J82" s="69">
        <v>1.99</v>
      </c>
      <c r="M82" s="68">
        <v>2.1999999999999999E-2</v>
      </c>
      <c r="N82" s="69">
        <v>244305.56</v>
      </c>
      <c r="P82" s="69">
        <v>0</v>
      </c>
      <c r="Q82" s="69">
        <v>222.04994878900001</v>
      </c>
      <c r="S82" s="68">
        <v>1.14E-2</v>
      </c>
      <c r="T82" s="68">
        <v>1.1999999999999999E-3</v>
      </c>
    </row>
    <row r="83" spans="1:20">
      <c r="A83" t="s">
        <v>567</v>
      </c>
      <c r="B83" t="s">
        <v>568</v>
      </c>
      <c r="C83" t="s">
        <v>99</v>
      </c>
      <c r="D83" t="s">
        <v>122</v>
      </c>
      <c r="E83" t="s">
        <v>569</v>
      </c>
      <c r="F83" t="s">
        <v>529</v>
      </c>
      <c r="G83" t="s">
        <v>369</v>
      </c>
      <c r="H83" t="s">
        <v>205</v>
      </c>
      <c r="I83" t="s">
        <v>570</v>
      </c>
      <c r="J83" s="65">
        <v>2.19</v>
      </c>
      <c r="K83" t="s">
        <v>101</v>
      </c>
      <c r="L83" s="66">
        <v>3.49E-2</v>
      </c>
      <c r="M83" s="66">
        <v>2.2700000000000001E-2</v>
      </c>
      <c r="N83" s="65">
        <v>63750.01</v>
      </c>
      <c r="O83" s="65">
        <v>93.44</v>
      </c>
      <c r="P83" s="65">
        <v>0</v>
      </c>
      <c r="Q83" s="65">
        <v>59.568009343999996</v>
      </c>
      <c r="R83" s="66">
        <v>0</v>
      </c>
      <c r="S83" s="66">
        <v>3.0999999999999999E-3</v>
      </c>
      <c r="T83" s="66">
        <v>2.9999999999999997E-4</v>
      </c>
    </row>
    <row r="84" spans="1:20">
      <c r="A84" t="s">
        <v>571</v>
      </c>
      <c r="B84" t="s">
        <v>572</v>
      </c>
      <c r="C84" t="s">
        <v>99</v>
      </c>
      <c r="D84" t="s">
        <v>122</v>
      </c>
      <c r="E84" t="s">
        <v>509</v>
      </c>
      <c r="F84" t="s">
        <v>472</v>
      </c>
      <c r="G84" t="s">
        <v>498</v>
      </c>
      <c r="H84" t="s">
        <v>205</v>
      </c>
      <c r="I84" t="s">
        <v>573</v>
      </c>
      <c r="J84" s="65">
        <v>1.92</v>
      </c>
      <c r="K84" t="s">
        <v>101</v>
      </c>
      <c r="L84" s="66">
        <v>5.2499999999999998E-2</v>
      </c>
      <c r="M84" s="66">
        <v>2.1700000000000001E-2</v>
      </c>
      <c r="N84" s="65">
        <v>180555.55</v>
      </c>
      <c r="O84" s="65">
        <v>89.99</v>
      </c>
      <c r="P84" s="65">
        <v>0</v>
      </c>
      <c r="Q84" s="65">
        <v>162.48193944499999</v>
      </c>
      <c r="R84" s="66">
        <v>2.0000000000000001E-4</v>
      </c>
      <c r="S84" s="66">
        <v>8.3000000000000001E-3</v>
      </c>
      <c r="T84" s="66">
        <v>8.9999999999999998E-4</v>
      </c>
    </row>
    <row r="85" spans="1:20">
      <c r="A85" s="67" t="s">
        <v>574</v>
      </c>
      <c r="B85" s="14"/>
      <c r="C85" s="14"/>
      <c r="D85" s="14"/>
      <c r="E85" s="14"/>
      <c r="J85" s="69">
        <v>0</v>
      </c>
      <c r="M85" s="68">
        <v>0</v>
      </c>
      <c r="N85" s="69">
        <v>0</v>
      </c>
      <c r="P85" s="69">
        <v>0</v>
      </c>
      <c r="Q85" s="69">
        <v>0</v>
      </c>
      <c r="S85" s="68">
        <v>0</v>
      </c>
      <c r="T85" s="68">
        <v>0</v>
      </c>
    </row>
    <row r="86" spans="1:20">
      <c r="A86" t="s">
        <v>213</v>
      </c>
      <c r="B86" t="s">
        <v>213</v>
      </c>
      <c r="C86" s="14"/>
      <c r="D86" s="14"/>
      <c r="E86" s="14"/>
      <c r="F86" t="s">
        <v>213</v>
      </c>
      <c r="G86" t="s">
        <v>213</v>
      </c>
      <c r="J86" s="65">
        <v>0</v>
      </c>
      <c r="K86" t="s">
        <v>213</v>
      </c>
      <c r="L86" s="66">
        <v>0</v>
      </c>
      <c r="M86" s="66">
        <v>0</v>
      </c>
      <c r="N86" s="65">
        <v>0</v>
      </c>
      <c r="O86" s="65">
        <v>0</v>
      </c>
      <c r="Q86" s="65">
        <v>0</v>
      </c>
      <c r="R86" s="66">
        <v>0</v>
      </c>
      <c r="S86" s="66">
        <v>0</v>
      </c>
      <c r="T86" s="66">
        <v>0</v>
      </c>
    </row>
    <row r="87" spans="1:20">
      <c r="A87" s="67" t="s">
        <v>218</v>
      </c>
      <c r="B87" s="14"/>
      <c r="C87" s="14"/>
      <c r="D87" s="14"/>
      <c r="E87" s="14"/>
      <c r="J87" s="69">
        <v>8</v>
      </c>
      <c r="M87" s="68">
        <v>2.6800000000000001E-2</v>
      </c>
      <c r="N87" s="69">
        <v>150000</v>
      </c>
      <c r="P87" s="69">
        <v>0</v>
      </c>
      <c r="Q87" s="69">
        <v>492.7176225</v>
      </c>
      <c r="S87" s="68">
        <v>2.53E-2</v>
      </c>
      <c r="T87" s="68">
        <v>2.7000000000000001E-3</v>
      </c>
    </row>
    <row r="88" spans="1:20">
      <c r="A88" s="67" t="s">
        <v>303</v>
      </c>
      <c r="B88" s="14"/>
      <c r="C88" s="14"/>
      <c r="D88" s="14"/>
      <c r="E88" s="14"/>
      <c r="J88" s="69">
        <v>0</v>
      </c>
      <c r="M88" s="68">
        <v>0</v>
      </c>
      <c r="N88" s="69">
        <v>0</v>
      </c>
      <c r="P88" s="69">
        <v>0</v>
      </c>
      <c r="Q88" s="69">
        <v>0</v>
      </c>
      <c r="S88" s="68">
        <v>0</v>
      </c>
      <c r="T88" s="68">
        <v>0</v>
      </c>
    </row>
    <row r="89" spans="1:20">
      <c r="A89" t="s">
        <v>213</v>
      </c>
      <c r="B89" t="s">
        <v>213</v>
      </c>
      <c r="C89" s="14"/>
      <c r="D89" s="14"/>
      <c r="E89" s="14"/>
      <c r="F89" t="s">
        <v>213</v>
      </c>
      <c r="G89" t="s">
        <v>213</v>
      </c>
      <c r="J89" s="65">
        <v>0</v>
      </c>
      <c r="K89" t="s">
        <v>213</v>
      </c>
      <c r="L89" s="66">
        <v>0</v>
      </c>
      <c r="M89" s="66">
        <v>0</v>
      </c>
      <c r="N89" s="65">
        <v>0</v>
      </c>
      <c r="O89" s="65">
        <v>0</v>
      </c>
      <c r="Q89" s="65">
        <v>0</v>
      </c>
      <c r="R89" s="66">
        <v>0</v>
      </c>
      <c r="S89" s="66">
        <v>0</v>
      </c>
      <c r="T89" s="66">
        <v>0</v>
      </c>
    </row>
    <row r="90" spans="1:20">
      <c r="A90" s="67" t="s">
        <v>304</v>
      </c>
      <c r="B90" s="14"/>
      <c r="C90" s="14"/>
      <c r="D90" s="14"/>
      <c r="E90" s="14"/>
      <c r="J90" s="69">
        <v>8</v>
      </c>
      <c r="M90" s="68">
        <v>2.6800000000000001E-2</v>
      </c>
      <c r="N90" s="69">
        <v>150000</v>
      </c>
      <c r="P90" s="69">
        <v>0</v>
      </c>
      <c r="Q90" s="69">
        <v>492.7176225</v>
      </c>
      <c r="S90" s="68">
        <v>2.53E-2</v>
      </c>
      <c r="T90" s="68">
        <v>2.7000000000000001E-3</v>
      </c>
    </row>
    <row r="91" spans="1:20">
      <c r="A91" t="s">
        <v>575</v>
      </c>
      <c r="B91" t="s">
        <v>576</v>
      </c>
      <c r="C91" t="s">
        <v>122</v>
      </c>
      <c r="D91" t="s">
        <v>343</v>
      </c>
      <c r="E91" t="s">
        <v>577</v>
      </c>
      <c r="F91" t="s">
        <v>578</v>
      </c>
      <c r="G91" t="s">
        <v>579</v>
      </c>
      <c r="H91" t="s">
        <v>580</v>
      </c>
      <c r="I91" t="s">
        <v>581</v>
      </c>
      <c r="J91" s="65">
        <v>8.07</v>
      </c>
      <c r="K91" t="s">
        <v>105</v>
      </c>
      <c r="L91" s="66">
        <v>2.5399999999999999E-2</v>
      </c>
      <c r="M91" s="66">
        <v>2.5600000000000001E-2</v>
      </c>
      <c r="N91" s="65">
        <v>100000</v>
      </c>
      <c r="O91" s="65">
        <v>100.06175</v>
      </c>
      <c r="P91" s="65">
        <v>0</v>
      </c>
      <c r="Q91" s="65">
        <v>326.20130499999999</v>
      </c>
      <c r="R91" s="66">
        <v>2.0000000000000001E-4</v>
      </c>
      <c r="S91" s="66">
        <v>1.6799999999999999E-2</v>
      </c>
      <c r="T91" s="66">
        <v>1.8E-3</v>
      </c>
    </row>
    <row r="92" spans="1:20">
      <c r="A92" t="s">
        <v>582</v>
      </c>
      <c r="B92" t="s">
        <v>583</v>
      </c>
      <c r="C92" t="s">
        <v>122</v>
      </c>
      <c r="D92" t="s">
        <v>343</v>
      </c>
      <c r="E92" t="s">
        <v>584</v>
      </c>
      <c r="F92" t="s">
        <v>585</v>
      </c>
      <c r="G92" t="s">
        <v>586</v>
      </c>
      <c r="H92" t="s">
        <v>587</v>
      </c>
      <c r="I92" t="s">
        <v>232</v>
      </c>
      <c r="J92" s="65">
        <v>7.88</v>
      </c>
      <c r="K92" t="s">
        <v>105</v>
      </c>
      <c r="L92" s="66">
        <v>3.15E-2</v>
      </c>
      <c r="M92" s="66">
        <v>2.9100000000000001E-2</v>
      </c>
      <c r="N92" s="65">
        <v>50000</v>
      </c>
      <c r="O92" s="65">
        <v>102.15725</v>
      </c>
      <c r="P92" s="65">
        <v>0</v>
      </c>
      <c r="Q92" s="65">
        <v>166.51631750000001</v>
      </c>
      <c r="R92" s="66">
        <v>1E-4</v>
      </c>
      <c r="S92" s="66">
        <v>8.6E-3</v>
      </c>
      <c r="T92" s="66">
        <v>8.9999999999999998E-4</v>
      </c>
    </row>
    <row r="93" spans="1:20">
      <c r="A93" s="79" t="s">
        <v>220</v>
      </c>
      <c r="B93" s="14"/>
      <c r="C93" s="14"/>
      <c r="D93" s="14"/>
      <c r="E93" s="14"/>
    </row>
    <row r="94" spans="1:20">
      <c r="A94" s="79" t="s">
        <v>297</v>
      </c>
      <c r="B94" s="14"/>
      <c r="C94" s="14"/>
      <c r="D94" s="14"/>
      <c r="E94" s="14"/>
    </row>
    <row r="95" spans="1:20">
      <c r="A95" s="79" t="s">
        <v>298</v>
      </c>
      <c r="B95" s="14"/>
      <c r="C95" s="14"/>
      <c r="D95" s="14"/>
      <c r="E95" s="14"/>
    </row>
    <row r="96" spans="1:20">
      <c r="A96" s="79" t="s">
        <v>299</v>
      </c>
      <c r="B96" s="14"/>
      <c r="C96" s="14"/>
      <c r="D96" s="14"/>
      <c r="E96" s="14"/>
    </row>
    <row r="97" spans="1:5">
      <c r="A97" s="79" t="s">
        <v>300</v>
      </c>
      <c r="B97" s="14"/>
      <c r="C97" s="14"/>
      <c r="D97" s="14"/>
      <c r="E97" s="14"/>
    </row>
    <row r="98" spans="1:5" hidden="1">
      <c r="B98" s="14"/>
      <c r="C98" s="14"/>
      <c r="D98" s="14"/>
      <c r="E98" s="14"/>
    </row>
    <row r="99" spans="1:5" hidden="1">
      <c r="B99" s="14"/>
      <c r="C99" s="14"/>
      <c r="D99" s="14"/>
      <c r="E99" s="14"/>
    </row>
    <row r="100" spans="1:5" hidden="1"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A770" s="14"/>
      <c r="B770" s="14"/>
      <c r="C770" s="14"/>
      <c r="D770" s="14"/>
      <c r="E770" s="14"/>
    </row>
    <row r="771" spans="1:5" hidden="1">
      <c r="A771" s="14"/>
      <c r="B771" s="14"/>
      <c r="C771" s="14"/>
      <c r="D771" s="14"/>
      <c r="E771" s="14"/>
    </row>
    <row r="772" spans="1:5" hidden="1">
      <c r="A772" s="16"/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/>
  </sheetData>
  <dataValidations count="5">
    <dataValidation allowBlank="1" showInputMessage="1" showErrorMessage="1" sqref="G2 P8"/>
    <dataValidation type="list" allowBlank="1" showInputMessage="1" showErrorMessage="1" sqref="K11:K802">
      <formula1>$BM$6:$BM$10</formula1>
    </dataValidation>
    <dataValidation type="list" allowBlank="1" showInputMessage="1" showErrorMessage="1" sqref="D11:D796">
      <formula1>$BH$6:$BH$10</formula1>
    </dataValidation>
    <dataValidation type="list" allowBlank="1" showInputMessage="1" showErrorMessage="1" sqref="H11:H802">
      <formula1>$BL$6:$BL$9</formula1>
    </dataValidation>
    <dataValidation type="list" allowBlank="1" showInputMessage="1" showErrorMessage="1" sqref="F11:F802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6" t="s">
        <v>186</v>
      </c>
      <c r="I7" s="86" t="s">
        <v>187</v>
      </c>
      <c r="J7" s="86" t="s">
        <v>191</v>
      </c>
      <c r="K7" s="86" t="s">
        <v>55</v>
      </c>
      <c r="L7" s="86" t="s">
        <v>72</v>
      </c>
      <c r="M7" s="86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102226.69</v>
      </c>
      <c r="I10" s="7"/>
      <c r="J10" s="63">
        <v>0</v>
      </c>
      <c r="K10" s="63">
        <v>442.27264833999999</v>
      </c>
      <c r="L10" s="7"/>
      <c r="M10" s="64">
        <v>1</v>
      </c>
      <c r="N10" s="64">
        <v>2.3999999999999998E-3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69226.69</v>
      </c>
      <c r="J11" s="69">
        <v>0</v>
      </c>
      <c r="K11" s="69">
        <v>277.67524834</v>
      </c>
      <c r="M11" s="68">
        <v>0.62780000000000002</v>
      </c>
      <c r="N11" s="68">
        <v>1.5E-3</v>
      </c>
    </row>
    <row r="12" spans="1:61">
      <c r="A12" s="67" t="s">
        <v>588</v>
      </c>
      <c r="D12" s="14"/>
      <c r="E12" s="14"/>
      <c r="F12" s="14"/>
      <c r="H12" s="69">
        <v>5000</v>
      </c>
      <c r="J12" s="69">
        <v>0</v>
      </c>
      <c r="K12" s="69">
        <v>129.69999999999999</v>
      </c>
      <c r="M12" s="68">
        <v>0.29330000000000001</v>
      </c>
      <c r="N12" s="68">
        <v>6.9999999999999999E-4</v>
      </c>
    </row>
    <row r="13" spans="1:61">
      <c r="A13" t="s">
        <v>589</v>
      </c>
      <c r="B13" t="s">
        <v>590</v>
      </c>
      <c r="C13" t="s">
        <v>99</v>
      </c>
      <c r="D13" t="s">
        <v>122</v>
      </c>
      <c r="E13" t="s">
        <v>485</v>
      </c>
      <c r="F13" t="s">
        <v>486</v>
      </c>
      <c r="G13" t="s">
        <v>101</v>
      </c>
      <c r="H13" s="65">
        <v>5000</v>
      </c>
      <c r="I13" s="65">
        <v>2594</v>
      </c>
      <c r="J13" s="65">
        <v>0</v>
      </c>
      <c r="K13" s="65">
        <v>129.69999999999999</v>
      </c>
      <c r="L13" s="66">
        <v>0</v>
      </c>
      <c r="M13" s="66">
        <v>0.29330000000000001</v>
      </c>
      <c r="N13" s="66">
        <v>6.9999999999999999E-4</v>
      </c>
    </row>
    <row r="14" spans="1:61">
      <c r="A14" s="67" t="s">
        <v>591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213</v>
      </c>
      <c r="B15" t="s">
        <v>213</v>
      </c>
      <c r="D15" s="14"/>
      <c r="E15" s="14"/>
      <c r="F15" t="s">
        <v>213</v>
      </c>
      <c r="G15" t="s">
        <v>213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592</v>
      </c>
      <c r="D16" s="14"/>
      <c r="E16" s="14"/>
      <c r="F16" s="14"/>
      <c r="H16" s="69">
        <v>64226.69</v>
      </c>
      <c r="J16" s="69">
        <v>0</v>
      </c>
      <c r="K16" s="69">
        <v>147.97524834000001</v>
      </c>
      <c r="M16" s="68">
        <v>0.33460000000000001</v>
      </c>
      <c r="N16" s="68">
        <v>8.0000000000000004E-4</v>
      </c>
    </row>
    <row r="17" spans="1:14">
      <c r="A17" t="s">
        <v>593</v>
      </c>
      <c r="B17" t="s">
        <v>594</v>
      </c>
      <c r="C17" t="s">
        <v>99</v>
      </c>
      <c r="D17" t="s">
        <v>122</v>
      </c>
      <c r="E17" t="s">
        <v>595</v>
      </c>
      <c r="F17" t="s">
        <v>596</v>
      </c>
      <c r="G17" t="s">
        <v>101</v>
      </c>
      <c r="H17" s="65">
        <v>21000</v>
      </c>
      <c r="I17" s="65">
        <v>220.9</v>
      </c>
      <c r="J17" s="65">
        <v>0</v>
      </c>
      <c r="K17" s="65">
        <v>46.389000000000003</v>
      </c>
      <c r="L17" s="66">
        <v>2.0000000000000001E-4</v>
      </c>
      <c r="M17" s="66">
        <v>0.10489999999999999</v>
      </c>
      <c r="N17" s="66">
        <v>2.9999999999999997E-4</v>
      </c>
    </row>
    <row r="18" spans="1:14">
      <c r="A18" t="s">
        <v>597</v>
      </c>
      <c r="B18" t="s">
        <v>598</v>
      </c>
      <c r="C18" t="s">
        <v>99</v>
      </c>
      <c r="D18" t="s">
        <v>122</v>
      </c>
      <c r="E18" t="s">
        <v>599</v>
      </c>
      <c r="F18" t="s">
        <v>600</v>
      </c>
      <c r="G18" t="s">
        <v>101</v>
      </c>
      <c r="H18" s="65">
        <v>30000</v>
      </c>
      <c r="I18" s="65">
        <v>171.7</v>
      </c>
      <c r="J18" s="65">
        <v>0</v>
      </c>
      <c r="K18" s="65">
        <v>51.51</v>
      </c>
      <c r="L18" s="66">
        <v>2.0000000000000001E-4</v>
      </c>
      <c r="M18" s="66">
        <v>0.11650000000000001</v>
      </c>
      <c r="N18" s="66">
        <v>2.9999999999999997E-4</v>
      </c>
    </row>
    <row r="19" spans="1:14">
      <c r="A19" t="s">
        <v>601</v>
      </c>
      <c r="B19" t="s">
        <v>602</v>
      </c>
      <c r="C19" t="s">
        <v>99</v>
      </c>
      <c r="D19" t="s">
        <v>122</v>
      </c>
      <c r="E19" t="s">
        <v>603</v>
      </c>
      <c r="F19" t="s">
        <v>604</v>
      </c>
      <c r="G19" t="s">
        <v>101</v>
      </c>
      <c r="H19" s="65">
        <v>13226.69</v>
      </c>
      <c r="I19" s="65">
        <v>378.6</v>
      </c>
      <c r="J19" s="65">
        <v>0</v>
      </c>
      <c r="K19" s="65">
        <v>50.076248339999999</v>
      </c>
      <c r="L19" s="66">
        <v>1E-4</v>
      </c>
      <c r="M19" s="66">
        <v>0.1132</v>
      </c>
      <c r="N19" s="66">
        <v>2.9999999999999997E-4</v>
      </c>
    </row>
    <row r="20" spans="1:14">
      <c r="A20" s="67" t="s">
        <v>605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t="s">
        <v>213</v>
      </c>
      <c r="B21" t="s">
        <v>213</v>
      </c>
      <c r="D21" s="14"/>
      <c r="E21" s="14"/>
      <c r="F21" t="s">
        <v>213</v>
      </c>
      <c r="G21" t="s">
        <v>213</v>
      </c>
      <c r="H21" s="65">
        <v>0</v>
      </c>
      <c r="I21" s="65">
        <v>0</v>
      </c>
      <c r="K21" s="65">
        <v>0</v>
      </c>
      <c r="L21" s="66">
        <v>0</v>
      </c>
      <c r="M21" s="66">
        <v>0</v>
      </c>
      <c r="N21" s="66">
        <v>0</v>
      </c>
    </row>
    <row r="22" spans="1:14">
      <c r="A22" s="67" t="s">
        <v>218</v>
      </c>
      <c r="D22" s="14"/>
      <c r="E22" s="14"/>
      <c r="F22" s="14"/>
      <c r="H22" s="69">
        <v>33000</v>
      </c>
      <c r="J22" s="69">
        <v>0</v>
      </c>
      <c r="K22" s="69">
        <v>164.59739999999999</v>
      </c>
      <c r="M22" s="68">
        <v>0.37219999999999998</v>
      </c>
      <c r="N22" s="68">
        <v>8.9999999999999998E-4</v>
      </c>
    </row>
    <row r="23" spans="1:14">
      <c r="A23" s="67" t="s">
        <v>303</v>
      </c>
      <c r="D23" s="14"/>
      <c r="E23" s="14"/>
      <c r="F23" s="14"/>
      <c r="H23" s="69">
        <v>21000</v>
      </c>
      <c r="J23" s="69">
        <v>0</v>
      </c>
      <c r="K23" s="69">
        <v>130.7586</v>
      </c>
      <c r="M23" s="68">
        <v>0.29570000000000002</v>
      </c>
      <c r="N23" s="68">
        <v>6.9999999999999999E-4</v>
      </c>
    </row>
    <row r="24" spans="1:14">
      <c r="A24" t="s">
        <v>606</v>
      </c>
      <c r="B24" t="s">
        <v>607</v>
      </c>
      <c r="C24" t="s">
        <v>608</v>
      </c>
      <c r="D24" t="s">
        <v>343</v>
      </c>
      <c r="E24" t="s">
        <v>609</v>
      </c>
      <c r="F24" t="s">
        <v>585</v>
      </c>
      <c r="G24" t="s">
        <v>105</v>
      </c>
      <c r="H24" s="65">
        <v>21000</v>
      </c>
      <c r="I24" s="65">
        <v>191</v>
      </c>
      <c r="J24" s="65">
        <v>0</v>
      </c>
      <c r="K24" s="65">
        <v>130.7586</v>
      </c>
      <c r="L24" s="66">
        <v>5.0000000000000001E-4</v>
      </c>
      <c r="M24" s="66">
        <v>0.29570000000000002</v>
      </c>
      <c r="N24" s="66">
        <v>6.9999999999999999E-4</v>
      </c>
    </row>
    <row r="25" spans="1:14">
      <c r="A25" s="67" t="s">
        <v>304</v>
      </c>
      <c r="D25" s="14"/>
      <c r="E25" s="14"/>
      <c r="F25" s="14"/>
      <c r="H25" s="69">
        <v>12000</v>
      </c>
      <c r="J25" s="69">
        <v>0</v>
      </c>
      <c r="K25" s="69">
        <v>33.838799999999999</v>
      </c>
      <c r="M25" s="68">
        <v>7.6499999999999999E-2</v>
      </c>
      <c r="N25" s="68">
        <v>2.0000000000000001E-4</v>
      </c>
    </row>
    <row r="26" spans="1:14">
      <c r="A26" t="s">
        <v>610</v>
      </c>
      <c r="B26" t="s">
        <v>611</v>
      </c>
      <c r="C26" t="s">
        <v>122</v>
      </c>
      <c r="D26" t="s">
        <v>343</v>
      </c>
      <c r="E26" t="s">
        <v>612</v>
      </c>
      <c r="F26" t="s">
        <v>613</v>
      </c>
      <c r="G26" t="s">
        <v>105</v>
      </c>
      <c r="H26" s="65">
        <v>12000</v>
      </c>
      <c r="I26" s="65">
        <v>86.5</v>
      </c>
      <c r="J26" s="65">
        <v>0</v>
      </c>
      <c r="K26" s="65">
        <v>33.838799999999999</v>
      </c>
      <c r="L26" s="66">
        <v>0</v>
      </c>
      <c r="M26" s="66">
        <v>7.6499999999999999E-2</v>
      </c>
      <c r="N26" s="66">
        <v>2.0000000000000001E-4</v>
      </c>
    </row>
    <row r="27" spans="1:14">
      <c r="A27" s="79" t="s">
        <v>220</v>
      </c>
      <c r="D27" s="14"/>
      <c r="E27" s="14"/>
      <c r="F27" s="14"/>
    </row>
    <row r="28" spans="1:14">
      <c r="A28" s="79" t="s">
        <v>297</v>
      </c>
      <c r="D28" s="14"/>
      <c r="E28" s="14"/>
      <c r="F28" s="14"/>
    </row>
    <row r="29" spans="1:14">
      <c r="A29" s="79" t="s">
        <v>298</v>
      </c>
      <c r="D29" s="14"/>
      <c r="E29" s="14"/>
      <c r="F29" s="14"/>
    </row>
    <row r="30" spans="1:14">
      <c r="A30" s="79" t="s">
        <v>299</v>
      </c>
      <c r="D30" s="14"/>
      <c r="E30" s="14"/>
      <c r="F30" s="14"/>
    </row>
    <row r="31" spans="1:14">
      <c r="A31" s="79" t="s">
        <v>300</v>
      </c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15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6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614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615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616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617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574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213</v>
      </c>
      <c r="B21" t="s">
        <v>213</v>
      </c>
      <c r="C21" s="14"/>
      <c r="D21" s="14"/>
      <c r="E21" t="s">
        <v>213</v>
      </c>
      <c r="F21" t="s">
        <v>213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618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218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619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620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574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213</v>
      </c>
      <c r="B30" t="s">
        <v>213</v>
      </c>
      <c r="C30" s="14"/>
      <c r="D30" s="14"/>
      <c r="E30" t="s">
        <v>213</v>
      </c>
      <c r="F30" t="s">
        <v>213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618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213</v>
      </c>
      <c r="B32" t="s">
        <v>213</v>
      </c>
      <c r="C32" s="14"/>
      <c r="D32" s="14"/>
      <c r="E32" t="s">
        <v>213</v>
      </c>
      <c r="F32" t="s">
        <v>213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79" t="s">
        <v>220</v>
      </c>
      <c r="C33" s="14"/>
      <c r="D33" s="14"/>
      <c r="E33" s="14"/>
      <c r="F33" s="14"/>
    </row>
    <row r="34" spans="1:6">
      <c r="A34" s="79" t="s">
        <v>297</v>
      </c>
      <c r="C34" s="14"/>
      <c r="D34" s="14"/>
      <c r="E34" s="14"/>
      <c r="F34" s="14"/>
    </row>
    <row r="35" spans="1:6">
      <c r="A35" s="79" t="s">
        <v>298</v>
      </c>
      <c r="C35" s="14"/>
      <c r="D35" s="14"/>
      <c r="E35" s="14"/>
      <c r="F35" s="14"/>
    </row>
    <row r="36" spans="1:6">
      <c r="A36" s="79" t="s">
        <v>299</v>
      </c>
      <c r="C36" s="14"/>
      <c r="D36" s="14"/>
      <c r="E36" s="14"/>
      <c r="F36" s="14"/>
    </row>
    <row r="37" spans="1:6">
      <c r="A37" s="79" t="s">
        <v>300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6415700</v>
      </c>
      <c r="J10" s="7"/>
      <c r="K10" s="63">
        <v>9057.2053899999992</v>
      </c>
      <c r="L10" s="7"/>
      <c r="M10" s="64">
        <v>1</v>
      </c>
      <c r="N10" s="64">
        <v>4.9799999999999997E-2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6415700</v>
      </c>
      <c r="K11" s="69">
        <v>9057.2053899999992</v>
      </c>
      <c r="M11" s="68">
        <v>1</v>
      </c>
      <c r="N11" s="68">
        <v>4.9799999999999997E-2</v>
      </c>
    </row>
    <row r="12" spans="1:64">
      <c r="A12" s="67" t="s">
        <v>621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H13" t="s">
        <v>213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622</v>
      </c>
      <c r="B14" s="14"/>
      <c r="C14" s="14"/>
      <c r="D14" s="14"/>
      <c r="I14" s="69">
        <v>5821700</v>
      </c>
      <c r="K14" s="69">
        <v>8026.3777899999995</v>
      </c>
      <c r="M14" s="68">
        <v>0.88619999999999999</v>
      </c>
      <c r="N14" s="68">
        <v>4.41E-2</v>
      </c>
    </row>
    <row r="15" spans="1:64">
      <c r="A15" t="s">
        <v>623</v>
      </c>
      <c r="B15" t="s">
        <v>624</v>
      </c>
      <c r="C15" t="s">
        <v>99</v>
      </c>
      <c r="D15" t="s">
        <v>625</v>
      </c>
      <c r="E15" t="s">
        <v>626</v>
      </c>
      <c r="F15" t="s">
        <v>554</v>
      </c>
      <c r="G15" t="s">
        <v>205</v>
      </c>
      <c r="H15" t="s">
        <v>101</v>
      </c>
      <c r="I15" s="65">
        <v>5821700</v>
      </c>
      <c r="J15" s="65">
        <v>137.87</v>
      </c>
      <c r="K15" s="65">
        <v>8026.3777899999995</v>
      </c>
      <c r="L15" s="66">
        <v>0</v>
      </c>
      <c r="M15" s="66">
        <v>0.88619999999999999</v>
      </c>
      <c r="N15" s="66">
        <v>4.41E-2</v>
      </c>
    </row>
    <row r="16" spans="1:64">
      <c r="A16" s="67" t="s">
        <v>91</v>
      </c>
      <c r="B16" s="14"/>
      <c r="C16" s="14"/>
      <c r="D16" s="14"/>
      <c r="I16" s="69">
        <v>594000</v>
      </c>
      <c r="K16" s="69">
        <v>1030.8276000000001</v>
      </c>
      <c r="M16" s="68">
        <v>0.1138</v>
      </c>
      <c r="N16" s="68">
        <v>5.7000000000000002E-3</v>
      </c>
    </row>
    <row r="17" spans="1:14">
      <c r="A17" t="s">
        <v>627</v>
      </c>
      <c r="B17" t="s">
        <v>628</v>
      </c>
      <c r="C17" t="s">
        <v>99</v>
      </c>
      <c r="D17" t="s">
        <v>625</v>
      </c>
      <c r="E17" t="s">
        <v>629</v>
      </c>
      <c r="F17" t="s">
        <v>498</v>
      </c>
      <c r="G17" t="s">
        <v>205</v>
      </c>
      <c r="H17" t="s">
        <v>101</v>
      </c>
      <c r="I17" s="65">
        <v>594000</v>
      </c>
      <c r="J17" s="65">
        <v>173.54</v>
      </c>
      <c r="K17" s="65">
        <v>1030.8276000000001</v>
      </c>
      <c r="L17" s="66">
        <v>0</v>
      </c>
      <c r="M17" s="66">
        <v>0.1138</v>
      </c>
      <c r="N17" s="66">
        <v>5.7000000000000002E-3</v>
      </c>
    </row>
    <row r="18" spans="1:14">
      <c r="A18" s="67" t="s">
        <v>574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218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621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H22" t="s">
        <v>213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622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H26" t="s">
        <v>213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574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9" t="s">
        <v>220</v>
      </c>
      <c r="B29" s="14"/>
      <c r="C29" s="14"/>
      <c r="D29" s="14"/>
    </row>
    <row r="30" spans="1:14">
      <c r="A30" s="79" t="s">
        <v>297</v>
      </c>
      <c r="B30" s="14"/>
      <c r="C30" s="14"/>
      <c r="D30" s="14"/>
    </row>
    <row r="31" spans="1:14">
      <c r="A31" s="79" t="s">
        <v>298</v>
      </c>
      <c r="B31" s="14"/>
      <c r="C31" s="14"/>
      <c r="D31" s="14"/>
    </row>
    <row r="32" spans="1:14">
      <c r="A32" s="79" t="s">
        <v>299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630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631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213</v>
      </c>
      <c r="B16" t="s">
        <v>213</v>
      </c>
      <c r="C16" s="14"/>
      <c r="D16" t="s">
        <v>213</v>
      </c>
      <c r="E16" t="s">
        <v>213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220</v>
      </c>
      <c r="C17" s="14"/>
      <c r="D17" s="14"/>
    </row>
    <row r="18" spans="1:4">
      <c r="A18" s="79" t="s">
        <v>297</v>
      </c>
      <c r="C18" s="14"/>
      <c r="D18" s="14"/>
    </row>
    <row r="19" spans="1:4">
      <c r="A19" s="79" t="s">
        <v>298</v>
      </c>
      <c r="C19" s="14"/>
      <c r="D19" s="14"/>
    </row>
    <row r="20" spans="1:4">
      <c r="A20" s="79" t="s">
        <v>299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632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633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213</v>
      </c>
      <c r="B15" t="s">
        <v>213</v>
      </c>
      <c r="C15" s="14"/>
      <c r="D15" t="s">
        <v>213</v>
      </c>
      <c r="E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634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574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E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632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213</v>
      </c>
      <c r="B22" t="s">
        <v>213</v>
      </c>
      <c r="C22" s="14"/>
      <c r="D22" t="s">
        <v>213</v>
      </c>
      <c r="E22" t="s">
        <v>213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635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E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634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E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636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E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574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E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220</v>
      </c>
      <c r="B31" s="14"/>
      <c r="C31" s="14"/>
      <c r="D31" s="14"/>
    </row>
    <row r="32" spans="1:11">
      <c r="A32" s="79" t="s">
        <v>297</v>
      </c>
      <c r="B32" s="14"/>
      <c r="C32" s="14"/>
      <c r="D32" s="14"/>
    </row>
    <row r="33" spans="1:4">
      <c r="A33" s="79" t="s">
        <v>298</v>
      </c>
      <c r="B33" s="14"/>
      <c r="C33" s="14"/>
      <c r="D33" s="14"/>
    </row>
    <row r="34" spans="1:4">
      <c r="A34" s="79" t="s">
        <v>299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C5" s="14" t="s">
        <v>99</v>
      </c>
      <c r="BE5" s="14" t="s">
        <v>100</v>
      </c>
      <c r="BG5" s="16" t="s">
        <v>101</v>
      </c>
    </row>
    <row r="6" spans="1:59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213</v>
      </c>
      <c r="B12" t="s">
        <v>213</v>
      </c>
      <c r="C12" s="16"/>
      <c r="D12" t="s">
        <v>213</v>
      </c>
      <c r="E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218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213</v>
      </c>
      <c r="B14" t="s">
        <v>213</v>
      </c>
      <c r="C14" s="16"/>
      <c r="D14" t="s">
        <v>213</v>
      </c>
      <c r="E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79" t="s">
        <v>220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79" t="s">
        <v>297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79" t="s">
        <v>298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79" t="s">
        <v>299</v>
      </c>
      <c r="B18" s="16"/>
      <c r="C18" s="16"/>
      <c r="D18" s="16"/>
      <c r="E18" s="16"/>
      <c r="F18" s="16"/>
      <c r="G18" s="16"/>
      <c r="BE18" s="14" t="s">
        <v>130</v>
      </c>
    </row>
    <row r="19" spans="1:57" hidden="1">
      <c r="B19" s="16"/>
      <c r="C19" s="16"/>
      <c r="D19" s="16"/>
      <c r="E19" s="16"/>
      <c r="F19" s="16"/>
      <c r="G19" s="16"/>
      <c r="BE19" s="14" t="s">
        <v>131</v>
      </c>
    </row>
    <row r="20" spans="1:57" hidden="1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637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213</v>
      </c>
      <c r="B13" t="s">
        <v>213</v>
      </c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638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213</v>
      </c>
      <c r="B15" t="s">
        <v>213</v>
      </c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639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640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641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642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643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637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638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639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640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641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642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643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220</v>
      </c>
    </row>
    <row r="40" spans="1:16">
      <c r="A40" s="79" t="s">
        <v>297</v>
      </c>
    </row>
    <row r="41" spans="1:16">
      <c r="A41" s="79" t="s">
        <v>298</v>
      </c>
    </row>
    <row r="42" spans="1:16">
      <c r="A42" s="79" t="s">
        <v>299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644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213</v>
      </c>
      <c r="B13" t="s">
        <v>213</v>
      </c>
      <c r="C13" t="s">
        <v>213</v>
      </c>
      <c r="F13" s="65">
        <v>0</v>
      </c>
      <c r="G13" t="s">
        <v>213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645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213</v>
      </c>
      <c r="B15" t="s">
        <v>213</v>
      </c>
      <c r="C15" t="s">
        <v>213</v>
      </c>
      <c r="F15" s="65">
        <v>0</v>
      </c>
      <c r="G15" t="s">
        <v>213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646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213</v>
      </c>
      <c r="B17" t="s">
        <v>213</v>
      </c>
      <c r="C17" t="s">
        <v>213</v>
      </c>
      <c r="F17" s="65">
        <v>0</v>
      </c>
      <c r="G17" t="s">
        <v>213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647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213</v>
      </c>
      <c r="B19" t="s">
        <v>213</v>
      </c>
      <c r="C19" t="s">
        <v>213</v>
      </c>
      <c r="F19" s="65">
        <v>0</v>
      </c>
      <c r="G19" t="s">
        <v>213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574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F21" s="65">
        <v>0</v>
      </c>
      <c r="G21" t="s">
        <v>213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295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213</v>
      </c>
      <c r="B24" t="s">
        <v>213</v>
      </c>
      <c r="C24" t="s">
        <v>213</v>
      </c>
      <c r="F24" s="65">
        <v>0</v>
      </c>
      <c r="G24" t="s">
        <v>213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648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213</v>
      </c>
      <c r="B26" t="s">
        <v>213</v>
      </c>
      <c r="C26" t="s">
        <v>213</v>
      </c>
      <c r="F26" s="65">
        <v>0</v>
      </c>
      <c r="G26" t="s">
        <v>213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297</v>
      </c>
    </row>
    <row r="28" spans="1:15">
      <c r="A28" s="79" t="s">
        <v>298</v>
      </c>
    </row>
    <row r="29" spans="1:15">
      <c r="A29" s="79" t="s">
        <v>299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649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650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302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574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651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652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220</v>
      </c>
      <c r="C25" s="14"/>
      <c r="D25" s="14"/>
      <c r="E25" s="14"/>
    </row>
    <row r="26" spans="1:18">
      <c r="A26" s="79" t="s">
        <v>297</v>
      </c>
      <c r="C26" s="14"/>
      <c r="D26" s="14"/>
      <c r="E26" s="14"/>
    </row>
    <row r="27" spans="1:18">
      <c r="A27" s="79" t="s">
        <v>298</v>
      </c>
      <c r="C27" s="14"/>
      <c r="D27" s="14"/>
      <c r="E27" s="14"/>
    </row>
    <row r="28" spans="1:18">
      <c r="A28" s="79" t="s">
        <v>299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4.3</v>
      </c>
      <c r="J10" s="7"/>
      <c r="K10" s="7"/>
      <c r="L10" s="64">
        <v>1.04E-2</v>
      </c>
      <c r="M10" s="63">
        <v>4138391.92</v>
      </c>
      <c r="N10" s="7"/>
      <c r="O10" s="63">
        <v>4484.5413899719997</v>
      </c>
      <c r="P10" s="7"/>
      <c r="Q10" s="64">
        <v>1</v>
      </c>
      <c r="R10" s="64">
        <v>2.46E-2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4.3</v>
      </c>
      <c r="L11" s="68">
        <v>1.04E-2</v>
      </c>
      <c r="M11" s="69">
        <v>4138391.92</v>
      </c>
      <c r="O11" s="69">
        <v>4484.5413899719997</v>
      </c>
      <c r="Q11" s="68">
        <v>1</v>
      </c>
      <c r="R11" s="68">
        <v>2.46E-2</v>
      </c>
    </row>
    <row r="12" spans="1:80">
      <c r="A12" s="67" t="s">
        <v>649</v>
      </c>
      <c r="B12" s="14"/>
      <c r="C12" s="14"/>
      <c r="D12" s="14"/>
      <c r="I12" s="69">
        <v>8.31</v>
      </c>
      <c r="L12" s="68">
        <v>3.8E-3</v>
      </c>
      <c r="M12" s="69">
        <v>897222</v>
      </c>
      <c r="O12" s="69">
        <v>993.47032560000002</v>
      </c>
      <c r="Q12" s="68">
        <v>0.2215</v>
      </c>
      <c r="R12" s="68">
        <v>5.4999999999999997E-3</v>
      </c>
    </row>
    <row r="13" spans="1:80">
      <c r="A13" t="s">
        <v>653</v>
      </c>
      <c r="B13" t="s">
        <v>654</v>
      </c>
      <c r="C13" t="s">
        <v>122</v>
      </c>
      <c r="D13" t="s">
        <v>655</v>
      </c>
      <c r="E13" t="s">
        <v>656</v>
      </c>
      <c r="F13" t="s">
        <v>317</v>
      </c>
      <c r="G13" t="s">
        <v>149</v>
      </c>
      <c r="H13" t="s">
        <v>657</v>
      </c>
      <c r="I13" s="65">
        <v>6.42</v>
      </c>
      <c r="J13" t="s">
        <v>101</v>
      </c>
      <c r="K13" s="66">
        <v>2.1399999999999999E-2</v>
      </c>
      <c r="L13" s="66">
        <v>1.2999999999999999E-3</v>
      </c>
      <c r="M13" s="65">
        <v>425000</v>
      </c>
      <c r="N13" s="65">
        <v>118.78</v>
      </c>
      <c r="O13" s="65">
        <v>504.815</v>
      </c>
      <c r="P13" s="66">
        <v>8.9999999999999998E-4</v>
      </c>
      <c r="Q13" s="66">
        <v>0.11260000000000001</v>
      </c>
      <c r="R13" s="66">
        <v>2.8E-3</v>
      </c>
    </row>
    <row r="14" spans="1:80">
      <c r="A14" t="s">
        <v>658</v>
      </c>
      <c r="B14" t="s">
        <v>659</v>
      </c>
      <c r="C14" t="s">
        <v>122</v>
      </c>
      <c r="D14" t="s">
        <v>660</v>
      </c>
      <c r="E14" t="s">
        <v>505</v>
      </c>
      <c r="F14" t="s">
        <v>317</v>
      </c>
      <c r="G14" t="s">
        <v>149</v>
      </c>
      <c r="H14" t="s">
        <v>661</v>
      </c>
      <c r="I14" s="65">
        <v>10.27</v>
      </c>
      <c r="J14" t="s">
        <v>101</v>
      </c>
      <c r="K14" s="66">
        <v>8.3000000000000001E-3</v>
      </c>
      <c r="L14" s="66">
        <v>6.3E-3</v>
      </c>
      <c r="M14" s="65">
        <v>472222</v>
      </c>
      <c r="N14" s="65">
        <v>103.48</v>
      </c>
      <c r="O14" s="65">
        <v>488.65532560000003</v>
      </c>
      <c r="P14" s="66">
        <v>1.2999999999999999E-3</v>
      </c>
      <c r="Q14" s="66">
        <v>0.109</v>
      </c>
      <c r="R14" s="66">
        <v>2.7000000000000001E-3</v>
      </c>
    </row>
    <row r="15" spans="1:80">
      <c r="A15" s="67" t="s">
        <v>650</v>
      </c>
      <c r="B15" s="14"/>
      <c r="C15" s="14"/>
      <c r="D15" s="14"/>
      <c r="I15" s="69">
        <v>3.22</v>
      </c>
      <c r="L15" s="68">
        <v>1.18E-2</v>
      </c>
      <c r="M15" s="69">
        <v>3211169.92</v>
      </c>
      <c r="O15" s="69">
        <v>3390.2001443720001</v>
      </c>
      <c r="Q15" s="68">
        <v>0.75600000000000001</v>
      </c>
      <c r="R15" s="68">
        <v>1.8599999999999998E-2</v>
      </c>
    </row>
    <row r="16" spans="1:80">
      <c r="A16" t="s">
        <v>662</v>
      </c>
      <c r="B16" t="s">
        <v>663</v>
      </c>
      <c r="C16" t="s">
        <v>122</v>
      </c>
      <c r="D16" t="s">
        <v>655</v>
      </c>
      <c r="E16" t="s">
        <v>656</v>
      </c>
      <c r="F16" t="s">
        <v>317</v>
      </c>
      <c r="G16" t="s">
        <v>149</v>
      </c>
      <c r="H16" t="s">
        <v>657</v>
      </c>
      <c r="I16" s="65">
        <v>6.01</v>
      </c>
      <c r="J16" t="s">
        <v>101</v>
      </c>
      <c r="K16" s="66">
        <v>3.7400000000000003E-2</v>
      </c>
      <c r="L16" s="66">
        <v>1.78E-2</v>
      </c>
      <c r="M16" s="65">
        <v>900000</v>
      </c>
      <c r="N16" s="65">
        <v>113.28</v>
      </c>
      <c r="O16" s="65">
        <v>1019.52</v>
      </c>
      <c r="P16" s="66">
        <v>1.1000000000000001E-3</v>
      </c>
      <c r="Q16" s="66">
        <v>0.2273</v>
      </c>
      <c r="R16" s="66">
        <v>5.5999999999999999E-3</v>
      </c>
    </row>
    <row r="17" spans="1:18">
      <c r="A17" t="s">
        <v>664</v>
      </c>
      <c r="B17" t="s">
        <v>665</v>
      </c>
      <c r="C17" t="s">
        <v>122</v>
      </c>
      <c r="D17" t="s">
        <v>655</v>
      </c>
      <c r="E17" t="s">
        <v>656</v>
      </c>
      <c r="F17" t="s">
        <v>317</v>
      </c>
      <c r="G17" t="s">
        <v>149</v>
      </c>
      <c r="H17" t="s">
        <v>657</v>
      </c>
      <c r="I17" s="65">
        <v>2.63</v>
      </c>
      <c r="J17" t="s">
        <v>101</v>
      </c>
      <c r="K17" s="66">
        <v>2.5000000000000001E-2</v>
      </c>
      <c r="L17" s="66">
        <v>9.9000000000000008E-3</v>
      </c>
      <c r="M17" s="65">
        <v>900000</v>
      </c>
      <c r="N17" s="65">
        <v>104.8</v>
      </c>
      <c r="O17" s="65">
        <v>943.2</v>
      </c>
      <c r="P17" s="66">
        <v>1.2999999999999999E-3</v>
      </c>
      <c r="Q17" s="66">
        <v>0.21029999999999999</v>
      </c>
      <c r="R17" s="66">
        <v>5.1999999999999998E-3</v>
      </c>
    </row>
    <row r="18" spans="1:18">
      <c r="A18" t="s">
        <v>666</v>
      </c>
      <c r="B18" t="s">
        <v>667</v>
      </c>
      <c r="C18" t="s">
        <v>122</v>
      </c>
      <c r="D18" t="s">
        <v>668</v>
      </c>
      <c r="E18" t="s">
        <v>441</v>
      </c>
      <c r="F18" t="s">
        <v>404</v>
      </c>
      <c r="G18" t="s">
        <v>205</v>
      </c>
      <c r="H18" t="s">
        <v>669</v>
      </c>
      <c r="I18" s="65">
        <v>4.99</v>
      </c>
      <c r="J18" t="s">
        <v>101</v>
      </c>
      <c r="K18" s="66">
        <v>3.3500000000000002E-2</v>
      </c>
      <c r="L18" s="66">
        <v>2.4299999999999999E-2</v>
      </c>
      <c r="M18" s="65">
        <v>68487</v>
      </c>
      <c r="N18" s="65">
        <v>104.79</v>
      </c>
      <c r="O18" s="65">
        <v>71.767527299999998</v>
      </c>
      <c r="P18" s="66">
        <v>1E-4</v>
      </c>
      <c r="Q18" s="66">
        <v>1.6E-2</v>
      </c>
      <c r="R18" s="66">
        <v>4.0000000000000002E-4</v>
      </c>
    </row>
    <row r="19" spans="1:18">
      <c r="A19" t="s">
        <v>670</v>
      </c>
      <c r="B19" t="s">
        <v>671</v>
      </c>
      <c r="C19" t="s">
        <v>122</v>
      </c>
      <c r="D19" t="s">
        <v>672</v>
      </c>
      <c r="E19" t="s">
        <v>472</v>
      </c>
      <c r="F19" t="s">
        <v>673</v>
      </c>
      <c r="G19" t="s">
        <v>149</v>
      </c>
      <c r="H19" t="s">
        <v>674</v>
      </c>
      <c r="I19" s="65">
        <v>3.48</v>
      </c>
      <c r="J19" t="s">
        <v>101</v>
      </c>
      <c r="K19" s="66">
        <v>2.1000000000000001E-2</v>
      </c>
      <c r="L19" s="66">
        <v>1.8499999999999999E-2</v>
      </c>
      <c r="M19" s="65">
        <v>500000</v>
      </c>
      <c r="N19" s="65">
        <v>101.55</v>
      </c>
      <c r="O19" s="65">
        <v>507.75</v>
      </c>
      <c r="P19" s="66">
        <v>4.1999999999999997E-3</v>
      </c>
      <c r="Q19" s="66">
        <v>0.1132</v>
      </c>
      <c r="R19" s="66">
        <v>2.8E-3</v>
      </c>
    </row>
    <row r="20" spans="1:18">
      <c r="A20" t="s">
        <v>675</v>
      </c>
      <c r="B20" t="s">
        <v>676</v>
      </c>
      <c r="C20" t="s">
        <v>122</v>
      </c>
      <c r="D20" t="s">
        <v>677</v>
      </c>
      <c r="E20" t="s">
        <v>472</v>
      </c>
      <c r="F20" t="s">
        <v>424</v>
      </c>
      <c r="G20" t="s">
        <v>149</v>
      </c>
      <c r="H20" t="s">
        <v>678</v>
      </c>
      <c r="I20" s="65">
        <v>4.1900000000000004</v>
      </c>
      <c r="J20" t="s">
        <v>101</v>
      </c>
      <c r="K20" s="66">
        <v>4.5999999999999999E-2</v>
      </c>
      <c r="L20" s="66">
        <v>2.92E-2</v>
      </c>
      <c r="M20" s="65">
        <v>42682.92</v>
      </c>
      <c r="N20" s="65">
        <v>107.16</v>
      </c>
      <c r="O20" s="65">
        <v>45.739017072000003</v>
      </c>
      <c r="P20" s="66">
        <v>1E-4</v>
      </c>
      <c r="Q20" s="66">
        <v>1.0200000000000001E-2</v>
      </c>
      <c r="R20" s="66">
        <v>2.9999999999999997E-4</v>
      </c>
    </row>
    <row r="21" spans="1:18">
      <c r="A21" t="s">
        <v>679</v>
      </c>
      <c r="B21" t="s">
        <v>680</v>
      </c>
      <c r="C21" t="s">
        <v>122</v>
      </c>
      <c r="D21" t="s">
        <v>681</v>
      </c>
      <c r="E21" t="s">
        <v>353</v>
      </c>
      <c r="F21" t="s">
        <v>530</v>
      </c>
      <c r="G21" t="s">
        <v>205</v>
      </c>
      <c r="H21" t="s">
        <v>682</v>
      </c>
      <c r="J21" t="s">
        <v>101</v>
      </c>
      <c r="K21" s="66">
        <v>6.0000000000000001E-3</v>
      </c>
      <c r="L21" s="66">
        <v>0</v>
      </c>
      <c r="M21" s="65">
        <v>800000</v>
      </c>
      <c r="N21" s="65">
        <v>100.13</v>
      </c>
      <c r="O21" s="65">
        <v>802.22360000000003</v>
      </c>
      <c r="P21" s="66">
        <v>0</v>
      </c>
      <c r="Q21" s="66">
        <v>0.1789</v>
      </c>
      <c r="R21" s="66">
        <v>4.4000000000000003E-3</v>
      </c>
    </row>
    <row r="22" spans="1:18">
      <c r="A22" s="67" t="s">
        <v>302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I23" s="65">
        <v>0</v>
      </c>
      <c r="J23" t="s">
        <v>213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574</v>
      </c>
      <c r="B24" s="14"/>
      <c r="C24" s="14"/>
      <c r="D24" s="14"/>
      <c r="I24" s="69">
        <v>1.18</v>
      </c>
      <c r="L24" s="68">
        <v>2.9000000000000001E-2</v>
      </c>
      <c r="M24" s="69">
        <v>30000</v>
      </c>
      <c r="O24" s="69">
        <v>100.87092</v>
      </c>
      <c r="Q24" s="68">
        <v>2.2499999999999999E-2</v>
      </c>
      <c r="R24" s="68">
        <v>5.9999999999999995E-4</v>
      </c>
    </row>
    <row r="25" spans="1:18">
      <c r="A25" t="s">
        <v>683</v>
      </c>
      <c r="B25" t="s">
        <v>684</v>
      </c>
      <c r="C25" t="s">
        <v>122</v>
      </c>
      <c r="D25" t="s">
        <v>668</v>
      </c>
      <c r="E25" t="s">
        <v>441</v>
      </c>
      <c r="F25" t="s">
        <v>404</v>
      </c>
      <c r="G25" t="s">
        <v>205</v>
      </c>
      <c r="H25" t="s">
        <v>685</v>
      </c>
      <c r="I25" s="65">
        <v>1.18</v>
      </c>
      <c r="J25" t="s">
        <v>105</v>
      </c>
      <c r="K25" s="66">
        <v>4.4499999999999998E-2</v>
      </c>
      <c r="L25" s="66">
        <v>2.9000000000000001E-2</v>
      </c>
      <c r="M25" s="65">
        <v>30000</v>
      </c>
      <c r="N25" s="65">
        <v>103.14</v>
      </c>
      <c r="O25" s="65">
        <v>100.87092</v>
      </c>
      <c r="P25" s="66">
        <v>1E-4</v>
      </c>
      <c r="Q25" s="66">
        <v>2.2499999999999999E-2</v>
      </c>
      <c r="R25" s="66">
        <v>5.9999999999999995E-4</v>
      </c>
    </row>
    <row r="26" spans="1:18">
      <c r="A26" s="67" t="s">
        <v>218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s="67" t="s">
        <v>303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I28" s="65">
        <v>0</v>
      </c>
      <c r="J28" t="s">
        <v>213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67" t="s">
        <v>304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213</v>
      </c>
      <c r="B30" t="s">
        <v>213</v>
      </c>
      <c r="C30" s="14"/>
      <c r="D30" s="14"/>
      <c r="E30" t="s">
        <v>213</v>
      </c>
      <c r="F30" t="s">
        <v>213</v>
      </c>
      <c r="I30" s="65">
        <v>0</v>
      </c>
      <c r="J30" t="s">
        <v>213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79" t="s">
        <v>220</v>
      </c>
      <c r="B31" s="14"/>
      <c r="C31" s="14"/>
      <c r="D31" s="14"/>
    </row>
    <row r="32" spans="1:18">
      <c r="A32" s="79" t="s">
        <v>297</v>
      </c>
      <c r="B32" s="14"/>
      <c r="C32" s="14"/>
      <c r="D32" s="14"/>
    </row>
    <row r="33" spans="1:4">
      <c r="A33" s="79" t="s">
        <v>298</v>
      </c>
      <c r="B33" s="14"/>
      <c r="C33" s="14"/>
      <c r="D33" s="14"/>
    </row>
    <row r="34" spans="1:4">
      <c r="A34" s="79" t="s">
        <v>299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213</v>
      </c>
      <c r="B12" t="s">
        <v>213</v>
      </c>
      <c r="C12" s="14"/>
      <c r="D12" s="14"/>
      <c r="E12" t="s">
        <v>213</v>
      </c>
      <c r="F12" t="s">
        <v>213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303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304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220</v>
      </c>
      <c r="B18" s="14"/>
      <c r="C18" s="14"/>
      <c r="D18" s="14"/>
    </row>
    <row r="19" spans="1:12">
      <c r="A19" s="79" t="s">
        <v>297</v>
      </c>
      <c r="B19" s="14"/>
      <c r="C19" s="14"/>
      <c r="D19" s="14"/>
    </row>
    <row r="20" spans="1:12">
      <c r="A20" s="79" t="s">
        <v>298</v>
      </c>
      <c r="B20" s="14"/>
      <c r="C20" s="14"/>
      <c r="D20" s="14"/>
    </row>
    <row r="21" spans="1:12">
      <c r="A21" s="79" t="s">
        <v>299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686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213</v>
      </c>
      <c r="B13" t="s">
        <v>213</v>
      </c>
      <c r="C13" t="s">
        <v>213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687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213</v>
      </c>
      <c r="B15" t="s">
        <v>213</v>
      </c>
      <c r="C15" t="s">
        <v>213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688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689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690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213</v>
      </c>
      <c r="B22" t="s">
        <v>213</v>
      </c>
      <c r="C22" t="s">
        <v>213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691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692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693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220</v>
      </c>
      <c r="B29" s="14"/>
    </row>
    <row r="30" spans="1:10">
      <c r="A30" s="79" t="s">
        <v>297</v>
      </c>
      <c r="B30" s="14"/>
    </row>
    <row r="31" spans="1:10">
      <c r="A31" s="79" t="s">
        <v>298</v>
      </c>
      <c r="B31" s="14"/>
    </row>
    <row r="32" spans="1:10">
      <c r="A32" s="79" t="s">
        <v>299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251814</v>
      </c>
      <c r="G10" s="7"/>
      <c r="H10" s="63">
        <v>35.253005829949998</v>
      </c>
      <c r="I10" s="7"/>
      <c r="J10" s="64">
        <v>1</v>
      </c>
      <c r="K10" s="64">
        <v>2.0000000000000001E-4</v>
      </c>
      <c r="L10" s="14"/>
      <c r="M10" s="14"/>
      <c r="N10" s="14"/>
      <c r="O10" s="14"/>
      <c r="BF10" s="14"/>
    </row>
    <row r="11" spans="1:58">
      <c r="A11" s="67" t="s">
        <v>694</v>
      </c>
      <c r="B11" s="14"/>
      <c r="C11" s="14"/>
      <c r="F11" s="69">
        <v>251814</v>
      </c>
      <c r="H11" s="69">
        <v>35.253005829949998</v>
      </c>
      <c r="J11" s="68">
        <v>1</v>
      </c>
      <c r="K11" s="68">
        <v>2.0000000000000001E-4</v>
      </c>
    </row>
    <row r="12" spans="1:58">
      <c r="A12" t="s">
        <v>606</v>
      </c>
      <c r="B12" t="s">
        <v>607</v>
      </c>
      <c r="C12" t="s">
        <v>585</v>
      </c>
      <c r="D12" t="s">
        <v>105</v>
      </c>
      <c r="E12" t="s">
        <v>695</v>
      </c>
      <c r="F12" s="65">
        <v>21000</v>
      </c>
      <c r="G12" s="65">
        <v>24.7334</v>
      </c>
      <c r="H12" s="65">
        <v>16.932485639999999</v>
      </c>
      <c r="I12" s="66">
        <v>0</v>
      </c>
      <c r="J12" s="66">
        <v>0.4803</v>
      </c>
      <c r="K12" s="66">
        <v>1E-4</v>
      </c>
    </row>
    <row r="13" spans="1:58">
      <c r="A13" t="s">
        <v>696</v>
      </c>
      <c r="B13" t="s">
        <v>697</v>
      </c>
      <c r="C13" t="s">
        <v>698</v>
      </c>
      <c r="D13" t="s">
        <v>101</v>
      </c>
      <c r="E13" t="s">
        <v>699</v>
      </c>
      <c r="F13" s="65">
        <v>150000</v>
      </c>
      <c r="G13" s="65">
        <v>6.3090000000000004E-3</v>
      </c>
      <c r="H13" s="65">
        <v>9.4634999999999997E-3</v>
      </c>
      <c r="I13" s="66">
        <v>0</v>
      </c>
      <c r="J13" s="66">
        <v>2.9999999999999997E-4</v>
      </c>
      <c r="K13" s="66">
        <v>0</v>
      </c>
    </row>
    <row r="14" spans="1:58">
      <c r="A14" t="s">
        <v>700</v>
      </c>
      <c r="B14" t="s">
        <v>701</v>
      </c>
      <c r="C14" t="s">
        <v>596</v>
      </c>
      <c r="D14" t="s">
        <v>101</v>
      </c>
      <c r="E14" t="s">
        <v>451</v>
      </c>
      <c r="F14" s="65">
        <v>40000</v>
      </c>
      <c r="G14" s="65">
        <v>1.600851</v>
      </c>
      <c r="H14" s="65">
        <v>0.64034040000000003</v>
      </c>
      <c r="I14" s="66">
        <v>0</v>
      </c>
      <c r="J14" s="66">
        <v>1.8200000000000001E-2</v>
      </c>
      <c r="K14" s="66">
        <v>0</v>
      </c>
    </row>
    <row r="15" spans="1:58">
      <c r="A15" t="s">
        <v>702</v>
      </c>
      <c r="B15" t="s">
        <v>703</v>
      </c>
      <c r="C15" t="s">
        <v>600</v>
      </c>
      <c r="D15" t="s">
        <v>101</v>
      </c>
      <c r="E15" t="s">
        <v>704</v>
      </c>
      <c r="F15" s="65">
        <v>24000</v>
      </c>
      <c r="G15" s="65">
        <v>1.25E-4</v>
      </c>
      <c r="H15" s="65">
        <v>3.0000000000000001E-5</v>
      </c>
      <c r="I15" s="66">
        <v>0</v>
      </c>
      <c r="J15" s="66">
        <v>0</v>
      </c>
      <c r="K15" s="66">
        <v>0</v>
      </c>
    </row>
    <row r="16" spans="1:58">
      <c r="A16" t="s">
        <v>705</v>
      </c>
      <c r="B16" t="s">
        <v>706</v>
      </c>
      <c r="C16" t="s">
        <v>604</v>
      </c>
      <c r="D16" t="s">
        <v>101</v>
      </c>
      <c r="E16" t="s">
        <v>707</v>
      </c>
      <c r="F16" s="65">
        <v>10139</v>
      </c>
      <c r="G16" s="65">
        <v>174.28423000000001</v>
      </c>
      <c r="H16" s="65">
        <v>17.6706780797</v>
      </c>
      <c r="I16" s="66">
        <v>0</v>
      </c>
      <c r="J16" s="66">
        <v>0.50129999999999997</v>
      </c>
      <c r="K16" s="66">
        <v>1E-4</v>
      </c>
    </row>
    <row r="17" spans="1:11">
      <c r="A17" t="s">
        <v>708</v>
      </c>
      <c r="B17" t="s">
        <v>709</v>
      </c>
      <c r="C17" t="s">
        <v>131</v>
      </c>
      <c r="D17" t="s">
        <v>101</v>
      </c>
      <c r="E17" t="s">
        <v>413</v>
      </c>
      <c r="F17" s="65">
        <v>6675</v>
      </c>
      <c r="G17" s="65">
        <v>1.2300000000000001E-4</v>
      </c>
      <c r="H17" s="65">
        <v>8.2102499999999999E-6</v>
      </c>
      <c r="I17" s="66">
        <v>0</v>
      </c>
      <c r="J17" s="66">
        <v>0</v>
      </c>
      <c r="K17" s="66">
        <v>0</v>
      </c>
    </row>
    <row r="18" spans="1:11">
      <c r="A18" s="67" t="s">
        <v>631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79" t="s">
        <v>220</v>
      </c>
      <c r="B20" s="14"/>
      <c r="C20" s="14"/>
    </row>
    <row r="21" spans="1:11">
      <c r="A21" s="79" t="s">
        <v>297</v>
      </c>
      <c r="B21" s="14"/>
      <c r="C21" s="14"/>
    </row>
    <row r="22" spans="1:11">
      <c r="A22" s="79" t="s">
        <v>298</v>
      </c>
      <c r="B22" s="14"/>
      <c r="C22" s="14"/>
    </row>
    <row r="23" spans="1:11">
      <c r="A23" s="79" t="s">
        <v>299</v>
      </c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632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633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710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634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574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632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635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634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636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574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213</v>
      </c>
      <c r="B32" t="s">
        <v>213</v>
      </c>
      <c r="C32" t="s">
        <v>213</v>
      </c>
      <c r="D32" t="s">
        <v>213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220</v>
      </c>
      <c r="B33" s="14"/>
      <c r="C33" s="14"/>
    </row>
    <row r="34" spans="1:3">
      <c r="A34" s="79" t="s">
        <v>297</v>
      </c>
      <c r="B34" s="14"/>
      <c r="C34" s="14"/>
    </row>
    <row r="35" spans="1:3">
      <c r="A35" s="79" t="s">
        <v>298</v>
      </c>
      <c r="B35" s="14"/>
      <c r="C35" s="14"/>
    </row>
    <row r="36" spans="1:3">
      <c r="A36" s="79" t="s">
        <v>299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632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633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710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634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574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632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635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634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574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79" t="s">
        <v>220</v>
      </c>
      <c r="B31" s="14"/>
      <c r="C31" s="14"/>
    </row>
    <row r="32" spans="1:10">
      <c r="A32" s="79" t="s">
        <v>297</v>
      </c>
      <c r="B32" s="14"/>
      <c r="C32" s="14"/>
    </row>
    <row r="33" spans="1:3">
      <c r="A33" s="79" t="s">
        <v>298</v>
      </c>
      <c r="B33" s="14"/>
      <c r="C33" s="14"/>
    </row>
    <row r="34" spans="1:3">
      <c r="A34" s="79" t="s">
        <v>299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637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638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639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640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C18" s="14"/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641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C20" s="14"/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642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C22" s="14"/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643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C24" s="14"/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637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C27" s="14"/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638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C29" s="14"/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639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640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C32" s="14"/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641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C34" s="14"/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642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C36" s="14"/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643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C38" s="14"/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220</v>
      </c>
      <c r="C39" s="14"/>
    </row>
    <row r="40" spans="1:16">
      <c r="A40" s="79" t="s">
        <v>297</v>
      </c>
      <c r="C40" s="14"/>
    </row>
    <row r="41" spans="1:16">
      <c r="A41" s="79" t="s">
        <v>298</v>
      </c>
      <c r="C41" s="14"/>
    </row>
    <row r="42" spans="1:16">
      <c r="A42" s="79" t="s">
        <v>299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12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711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213</v>
      </c>
      <c r="C12" t="s">
        <v>213</v>
      </c>
      <c r="E12" t="s">
        <v>213</v>
      </c>
      <c r="H12" s="65">
        <v>0</v>
      </c>
      <c r="I12" t="s">
        <v>213</v>
      </c>
      <c r="J12" t="s">
        <v>213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712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213</v>
      </c>
      <c r="C14" t="s">
        <v>213</v>
      </c>
      <c r="E14" t="s">
        <v>213</v>
      </c>
      <c r="H14" s="65">
        <v>0</v>
      </c>
      <c r="I14" t="s">
        <v>213</v>
      </c>
      <c r="J14" t="s">
        <v>213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713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213</v>
      </c>
      <c r="C16" t="s">
        <v>213</v>
      </c>
      <c r="E16" t="s">
        <v>213</v>
      </c>
      <c r="H16" s="65">
        <v>0</v>
      </c>
      <c r="I16" t="s">
        <v>213</v>
      </c>
      <c r="J16" t="s">
        <v>213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714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213</v>
      </c>
      <c r="C18" t="s">
        <v>213</v>
      </c>
      <c r="E18" t="s">
        <v>213</v>
      </c>
      <c r="H18" s="65">
        <v>0</v>
      </c>
      <c r="I18" t="s">
        <v>213</v>
      </c>
      <c r="J18" t="s">
        <v>213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715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213</v>
      </c>
      <c r="C20" t="s">
        <v>213</v>
      </c>
      <c r="E20" t="s">
        <v>213</v>
      </c>
      <c r="H20" s="65">
        <v>0</v>
      </c>
      <c r="I20" t="s">
        <v>213</v>
      </c>
      <c r="J20" t="s">
        <v>213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716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717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213</v>
      </c>
      <c r="C23" t="s">
        <v>213</v>
      </c>
      <c r="E23" t="s">
        <v>213</v>
      </c>
      <c r="H23" s="65">
        <v>0</v>
      </c>
      <c r="I23" t="s">
        <v>213</v>
      </c>
      <c r="J23" t="s">
        <v>213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718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213</v>
      </c>
      <c r="C25" t="s">
        <v>213</v>
      </c>
      <c r="E25" t="s">
        <v>213</v>
      </c>
      <c r="H25" s="65">
        <v>0</v>
      </c>
      <c r="I25" t="s">
        <v>213</v>
      </c>
      <c r="J25" t="s">
        <v>213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719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213</v>
      </c>
      <c r="C27" t="s">
        <v>213</v>
      </c>
      <c r="E27" t="s">
        <v>213</v>
      </c>
      <c r="H27" s="65">
        <v>0</v>
      </c>
      <c r="I27" t="s">
        <v>213</v>
      </c>
      <c r="J27" t="s">
        <v>213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720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213</v>
      </c>
      <c r="C29" t="s">
        <v>213</v>
      </c>
      <c r="E29" t="s">
        <v>213</v>
      </c>
      <c r="H29" s="65">
        <v>0</v>
      </c>
      <c r="I29" t="s">
        <v>213</v>
      </c>
      <c r="J29" t="s">
        <v>213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218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721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213</v>
      </c>
      <c r="C32" t="s">
        <v>213</v>
      </c>
      <c r="E32" t="s">
        <v>213</v>
      </c>
      <c r="H32" s="65">
        <v>0</v>
      </c>
      <c r="I32" t="s">
        <v>213</v>
      </c>
      <c r="J32" t="s">
        <v>213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713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213</v>
      </c>
      <c r="C34" t="s">
        <v>213</v>
      </c>
      <c r="E34" t="s">
        <v>213</v>
      </c>
      <c r="H34" s="65">
        <v>0</v>
      </c>
      <c r="I34" t="s">
        <v>213</v>
      </c>
      <c r="J34" t="s">
        <v>213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714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213</v>
      </c>
      <c r="C36" t="s">
        <v>213</v>
      </c>
      <c r="E36" t="s">
        <v>213</v>
      </c>
      <c r="H36" s="65">
        <v>0</v>
      </c>
      <c r="I36" t="s">
        <v>213</v>
      </c>
      <c r="J36" t="s">
        <v>213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720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213</v>
      </c>
      <c r="C38" t="s">
        <v>213</v>
      </c>
      <c r="E38" t="s">
        <v>213</v>
      </c>
      <c r="H38" s="65">
        <v>0</v>
      </c>
      <c r="I38" t="s">
        <v>213</v>
      </c>
      <c r="J38" t="s">
        <v>213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220</v>
      </c>
    </row>
    <row r="40" spans="1:17">
      <c r="A40" s="79" t="s">
        <v>297</v>
      </c>
    </row>
    <row r="41" spans="1:17">
      <c r="A41" s="79" t="s">
        <v>298</v>
      </c>
    </row>
    <row r="42" spans="1:17">
      <c r="A42" s="79" t="s">
        <v>299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649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213</v>
      </c>
      <c r="B12" t="s">
        <v>213</v>
      </c>
      <c r="D12" t="s">
        <v>213</v>
      </c>
      <c r="F12" s="65">
        <v>0</v>
      </c>
      <c r="G12" t="s">
        <v>213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650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213</v>
      </c>
      <c r="B14" t="s">
        <v>213</v>
      </c>
      <c r="D14" t="s">
        <v>213</v>
      </c>
      <c r="F14" s="65">
        <v>0</v>
      </c>
      <c r="G14" t="s">
        <v>213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722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213</v>
      </c>
      <c r="B16" t="s">
        <v>213</v>
      </c>
      <c r="D16" t="s">
        <v>213</v>
      </c>
      <c r="F16" s="65">
        <v>0</v>
      </c>
      <c r="G16" t="s">
        <v>213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723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213</v>
      </c>
      <c r="B18" t="s">
        <v>213</v>
      </c>
      <c r="D18" t="s">
        <v>213</v>
      </c>
      <c r="F18" s="65">
        <v>0</v>
      </c>
      <c r="G18" t="s">
        <v>213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574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213</v>
      </c>
      <c r="B20" t="s">
        <v>213</v>
      </c>
      <c r="D20" t="s">
        <v>213</v>
      </c>
      <c r="F20" s="65">
        <v>0</v>
      </c>
      <c r="G20" t="s">
        <v>213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D22" t="s">
        <v>213</v>
      </c>
      <c r="F22" s="65">
        <v>0</v>
      </c>
      <c r="G22" t="s">
        <v>213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220</v>
      </c>
    </row>
    <row r="24" spans="1:14">
      <c r="A24" s="79" t="s">
        <v>297</v>
      </c>
    </row>
    <row r="25" spans="1:14">
      <c r="A25" s="79" t="s">
        <v>298</v>
      </c>
    </row>
    <row r="26" spans="1:14">
      <c r="A26" s="79" t="s">
        <v>299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724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213</v>
      </c>
      <c r="D12" s="66">
        <v>0</v>
      </c>
      <c r="E12" t="s">
        <v>213</v>
      </c>
      <c r="F12" s="65">
        <v>0</v>
      </c>
      <c r="G12" s="66">
        <v>0</v>
      </c>
      <c r="H12" s="66">
        <v>0</v>
      </c>
    </row>
    <row r="13" spans="1:54">
      <c r="A13" s="67" t="s">
        <v>725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213</v>
      </c>
      <c r="D14" s="66">
        <v>0</v>
      </c>
      <c r="E14" t="s">
        <v>213</v>
      </c>
      <c r="F14" s="65">
        <v>0</v>
      </c>
      <c r="G14" s="66">
        <v>0</v>
      </c>
      <c r="H14" s="66">
        <v>0</v>
      </c>
    </row>
    <row r="15" spans="1:54">
      <c r="A15" s="67" t="s">
        <v>218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724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213</v>
      </c>
      <c r="D17" s="66">
        <v>0</v>
      </c>
      <c r="E17" t="s">
        <v>213</v>
      </c>
      <c r="F17" s="65">
        <v>0</v>
      </c>
      <c r="G17" s="66">
        <v>0</v>
      </c>
      <c r="H17" s="66">
        <v>0</v>
      </c>
    </row>
    <row r="18" spans="1:8">
      <c r="A18" s="67" t="s">
        <v>725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213</v>
      </c>
      <c r="D19" s="66">
        <v>0</v>
      </c>
      <c r="E19" t="s">
        <v>213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B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B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8" t="s">
        <v>168</v>
      </c>
      <c r="B5" s="99"/>
      <c r="C5" s="99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213</v>
      </c>
      <c r="B11" s="65">
        <v>0</v>
      </c>
    </row>
    <row r="12" spans="1:16">
      <c r="A12" s="67" t="s">
        <v>218</v>
      </c>
      <c r="B12" s="69">
        <v>0</v>
      </c>
    </row>
    <row r="13" spans="1:16">
      <c r="A13" t="s">
        <v>213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301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574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220</v>
      </c>
      <c r="C24" s="14"/>
    </row>
    <row r="25" spans="1:15">
      <c r="A25" s="79" t="s">
        <v>297</v>
      </c>
      <c r="C25" s="14"/>
    </row>
    <row r="26" spans="1:15">
      <c r="A26" s="79" t="s">
        <v>299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649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650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574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220</v>
      </c>
      <c r="C24" s="14"/>
    </row>
    <row r="25" spans="1:15">
      <c r="A25" s="79" t="s">
        <v>297</v>
      </c>
      <c r="C25" s="14"/>
    </row>
    <row r="26" spans="1:15">
      <c r="A26" s="79" t="s">
        <v>299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649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213</v>
      </c>
      <c r="B12" t="s">
        <v>213</v>
      </c>
      <c r="C12" t="s">
        <v>213</v>
      </c>
      <c r="D12" t="s">
        <v>213</v>
      </c>
      <c r="E12" s="13"/>
      <c r="F12" s="13"/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650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213</v>
      </c>
      <c r="B14" t="s">
        <v>213</v>
      </c>
      <c r="C14" t="s">
        <v>213</v>
      </c>
      <c r="D14" t="s">
        <v>213</v>
      </c>
      <c r="E14" s="13"/>
      <c r="F14" s="13"/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302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213</v>
      </c>
      <c r="B16" t="s">
        <v>213</v>
      </c>
      <c r="C16" t="s">
        <v>213</v>
      </c>
      <c r="D16" t="s">
        <v>213</v>
      </c>
      <c r="E16" s="13"/>
      <c r="F16" s="13"/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574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213</v>
      </c>
      <c r="B18" t="s">
        <v>213</v>
      </c>
      <c r="C18" t="s">
        <v>213</v>
      </c>
      <c r="D18" t="s">
        <v>213</v>
      </c>
      <c r="E18" s="13"/>
      <c r="F18" s="13"/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220</v>
      </c>
      <c r="C24" s="14"/>
    </row>
    <row r="25" spans="1:22">
      <c r="A25" s="79" t="s">
        <v>297</v>
      </c>
      <c r="C25" s="14"/>
    </row>
    <row r="26" spans="1:22">
      <c r="A26" s="79" t="s">
        <v>298</v>
      </c>
      <c r="C26" s="14"/>
    </row>
    <row r="27" spans="1:22">
      <c r="A27" s="79" t="s">
        <v>299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527DC4-7D64-484A-BB11-F2DEA0A50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E14B1F-71F5-43B0-B4DD-824BC1777F40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FA36056-6AE4-4793-B783-5246ADD5A9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520042177_b12936_0221</dc:title>
  <dc:creator>Yuli</dc:creator>
  <cp:lastModifiedBy>User</cp:lastModifiedBy>
  <dcterms:created xsi:type="dcterms:W3CDTF">2015-11-10T09:34:27Z</dcterms:created>
  <dcterms:modified xsi:type="dcterms:W3CDTF">2022-01-20T11:47:09Z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