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0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48" i="5" l="1"/>
  <c r="N12" i="5"/>
  <c r="N11" i="5" s="1"/>
  <c r="N10" i="5" s="1"/>
  <c r="Q44" i="5"/>
  <c r="O44" i="5" s="1"/>
  <c r="Q69" i="5"/>
  <c r="O69" i="5" s="1"/>
  <c r="Q61" i="5"/>
  <c r="O61" i="5" s="1"/>
  <c r="I12" i="2" l="1"/>
  <c r="I11" i="2" s="1"/>
  <c r="I10" i="2" s="1"/>
  <c r="I9" i="2" s="1"/>
</calcChain>
</file>

<file path=xl/sharedStrings.xml><?xml version="1.0" encoding="utf-8"?>
<sst xmlns="http://schemas.openxmlformats.org/spreadsheetml/2006/main" count="3323" uniqueCount="727">
  <si>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</si>
  <si>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</si>
  <si>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</si>
  <si>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</si>
  <si>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</si>
  <si>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</si>
  <si>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</si>
  <si>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</si>
  <si>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</si>
  <si>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</si>
  <si>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</si>
  <si>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</si>
  <si>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</si>
  <si>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</si>
  <si>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</si>
  <si>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</si>
  <si>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</si>
  <si>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</si>
  <si>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</si>
  <si>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</si>
  <si>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</si>
  <si>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</si>
  <si>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</si>
  <si>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</si>
  <si>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</si>
  <si>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</si>
  <si>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</si>
  <si>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</si>
  <si>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</si>
  <si>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</si>
  <si>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</si>
  <si>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</si>
  <si>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</si>
  <si>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</si>
  <si>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</si>
  <si>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</si>
  <si>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</si>
  <si>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</si>
  <si>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</si>
  <si>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</si>
  <si>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</si>
  <si>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</si>
  <si>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</si>
  <si>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</si>
  <si>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</si>
  <si>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</si>
  <si>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</si>
  <si>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</si>
  <si>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</si>
  <si>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</si>
  <si>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</si>
  <si>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</si>
  <si>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</si>
  <si>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</si>
  <si>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</si>
  <si>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</si>
  <si>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</si>
  <si>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</si>
  <si>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</si>
  <si>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</si>
  <si>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</si>
  <si>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</si>
  <si>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</si>
  <si>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</si>
  <si>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</si>
  <si>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</si>
  <si>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</si>
  <si>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</si>
  <si>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</si>
  <si>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</si>
  <si>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</si>
  <si>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</si>
  <si>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</si>
  <si>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</si>
  <si>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</si>
  <si>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</si>
  <si>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</si>
  <si>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</si>
  <si>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</si>
  <si>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</si>
  <si>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</si>
  <si>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</si>
  <si>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</si>
  <si>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</si>
  <si>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</si>
  <si>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</si>
  <si>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</si>
  <si>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</si>
  <si>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</si>
  <si>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</si>
  <si>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</si>
  <si>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</si>
  <si>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</si>
  <si>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</si>
  <si>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</si>
  <si>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</si>
  <si>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</si>
  <si>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</si>
  <si>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</si>
  <si>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</si>
  <si>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</si>
  <si>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</si>
  <si>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</si>
  <si>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</si>
  <si>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</si>
  <si>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</si>
  <si>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</si>
  <si>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</si>
  <si>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</si>
  <si>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</si>
  <si>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</si>
  <si>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</si>
  <si>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</si>
  <si>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</si>
  <si>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</si>
  <si>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</si>
  <si>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</si>
  <si>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</si>
  <si>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</si>
  <si>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</si>
  <si>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</si>
  <si>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</si>
  <si>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</si>
  <si>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</si>
  <si>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</si>
  <si>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</si>
  <si>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</si>
  <si>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</si>
  <si>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</si>
  <si>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</si>
  <si>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</si>
  <si>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</si>
  <si>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</si>
  <si>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</si>
  <si>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</si>
  <si>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</si>
  <si>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</si>
  <si>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</si>
  <si>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</si>
  <si>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</si>
  <si>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</si>
  <si>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</si>
  <si>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</si>
  <si>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</si>
  <si>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</si>
  <si>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</si>
  <si>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</si>
  <si>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</si>
  <si>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</si>
  <si>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</si>
  <si>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</si>
  <si>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</si>
  <si>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</si>
  <si>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</si>
  <si>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</si>
  <si>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</si>
  <si>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</si>
  <si>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</si>
  <si>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</si>
  <si>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</si>
  <si>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</si>
  <si>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</si>
  <si>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</si>
  <si>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</si>
  <si>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</si>
  <si>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</si>
  <si>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</si>
  <si>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</si>
  <si>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</si>
  <si>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</si>
  <si>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</si>
  <si>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</si>
  <si>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</si>
  <si>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</si>
  <si>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</si>
  <si>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</si>
  <si>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</si>
  <si>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</si>
  <si>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</si>
  <si>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</si>
  <si>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</si>
  <si>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</si>
  <si>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</si>
  <si>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</si>
  <si>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</si>
  <si>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</si>
  <si>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</si>
  <si>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</si>
  <si>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</si>
  <si>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</si>
  <si>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</si>
  <si>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</si>
  <si>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</si>
  <si>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</si>
  <si>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</si>
  <si>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</si>
  <si>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</si>
  <si>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</si>
  <si>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</si>
  <si>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</si>
  <si>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</si>
  <si>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</si>
  <si>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</si>
  <si>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</si>
  <si>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</si>
  <si>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</si>
  <si>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</si>
  <si>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</si>
  <si>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</si>
  <si>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</si>
  <si>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</si>
  <si>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</si>
  <si>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</si>
  <si>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</si>
  <si>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</si>
  <si>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</si>
  <si>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</si>
  <si>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</si>
  <si>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</si>
  <si>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</si>
  <si>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</si>
  <si>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</si>
  <si>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</si>
  <si>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</si>
  <si>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</si>
  <si>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04/11/20</t>
  </si>
  <si>
    <t>5904 גליל- האוצר - ממשלתית צמודה</t>
  </si>
  <si>
    <t>9590431</t>
  </si>
  <si>
    <t>17/03/21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</si>
  <si>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</si>
  <si>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</si>
  <si>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</si>
  <si>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</si>
  <si>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</si>
  <si>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</si>
  <si>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ממצמ0923</t>
  </si>
  <si>
    <t>1128081</t>
  </si>
  <si>
    <t>26/11/20</t>
  </si>
  <si>
    <t>ממשל צמודה 0529- האוצר - ממשלתית צמודה</t>
  </si>
  <si>
    <t>1157023</t>
  </si>
  <si>
    <t>11/10/20</t>
  </si>
  <si>
    <t>ממשל צמודה 1025- האוצר - ממשלתית צמודה</t>
  </si>
  <si>
    <t>1135912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</si>
  <si>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</si>
  <si>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</si>
  <si>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</si>
  <si>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</si>
  <si>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</si>
  <si>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</si>
  <si>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</si>
  <si>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</si>
  <si>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</si>
  <si>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</si>
  <si>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</si>
  <si>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30/09/20</t>
  </si>
  <si>
    <t>ממשל שקלית 0330- האוצר - ממשלתית שקלית</t>
  </si>
  <si>
    <t>1160985</t>
  </si>
  <si>
    <t>25/08/20</t>
  </si>
  <si>
    <t>ממשל שקלית 0347</t>
  </si>
  <si>
    <t>1140193</t>
  </si>
  <si>
    <t>14/12/20</t>
  </si>
  <si>
    <t>ממשל שקלית 0722- האוצר - ממשלתית שקלית</t>
  </si>
  <si>
    <t>1158104</t>
  </si>
  <si>
    <t>27/01/21</t>
  </si>
  <si>
    <t>ממשל שקלית 0928</t>
  </si>
  <si>
    <t>1150879</t>
  </si>
  <si>
    <t>24/09/20</t>
  </si>
  <si>
    <t>ממשל שקלית 1122- האוצר - ממשלתית שקלית</t>
  </si>
  <si>
    <t>1141225</t>
  </si>
  <si>
    <t>11/02/21</t>
  </si>
  <si>
    <t>ממשלתי 0323</t>
  </si>
  <si>
    <t>1126747</t>
  </si>
  <si>
    <t>26/01/21</t>
  </si>
  <si>
    <t>ממשלתי 0324- האוצר - ממשלתית שקלית</t>
  </si>
  <si>
    <t>1130848</t>
  </si>
  <si>
    <t>30/12/20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</si>
  <si>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</si>
  <si>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</si>
  <si>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</si>
  <si>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</si>
  <si>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</si>
  <si>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29/10/20</t>
  </si>
  <si>
    <t>ממשלתי שקלי 723</t>
  </si>
  <si>
    <t>1167105</t>
  </si>
  <si>
    <t>31/12/20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</si>
  <si>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</si>
  <si>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</si>
  <si>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</si>
  <si>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</si>
  <si>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</si>
  <si>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</si>
  <si>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</si>
  <si>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</si>
  <si>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</si>
  <si>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</si>
  <si>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</si>
  <si>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</si>
  <si>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</si>
  <si>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</si>
  <si>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</si>
  <si>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</si>
  <si>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</si>
  <si>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</si>
  <si>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</si>
  <si>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</si>
  <si>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</si>
  <si>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</si>
  <si>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</si>
  <si>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</si>
  <si>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</si>
  <si>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</si>
  <si>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</si>
  <si>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</si>
  <si>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</si>
  <si>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</si>
  <si>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</si>
  <si>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</si>
  <si>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</si>
  <si>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</si>
  <si>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</si>
  <si>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</si>
  <si>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20/01/21</t>
  </si>
  <si>
    <t>מזרחי  הנפקות אגח 38- מזרחי טפחות הנפק</t>
  </si>
  <si>
    <t>2310142</t>
  </si>
  <si>
    <t>15/01/20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</si>
  <si>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</si>
  <si>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</si>
  <si>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</si>
  <si>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</si>
  <si>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</si>
  <si>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</si>
  <si>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16/08/20</t>
  </si>
  <si>
    <t>פועלים הנפ אג32- פועלים הנפקות</t>
  </si>
  <si>
    <t>1940535</t>
  </si>
  <si>
    <t>פועלים הנפקות  אג"ח 36- פועלים הנפקות</t>
  </si>
  <si>
    <t>1940659</t>
  </si>
  <si>
    <t>אגוד הנפ  אגח ט- אגוד הנפקות</t>
  </si>
  <si>
    <t>1139492</t>
  </si>
  <si>
    <t>513668277</t>
  </si>
  <si>
    <t>Aa1.il</t>
  </si>
  <si>
    <t>15/02/21</t>
  </si>
  <si>
    <t>אגוד הנפ אגח יא</t>
  </si>
  <si>
    <t>1157353</t>
  </si>
  <si>
    <t>03/11/20</t>
  </si>
  <si>
    <t>אגוד הנפקות אג"ח י</t>
  </si>
  <si>
    <t>1154764</t>
  </si>
  <si>
    <t>01/03/20</t>
  </si>
  <si>
    <t>נמלי ישראל אג"ח ב- נמלי ישראל</t>
  </si>
  <si>
    <t>1145572</t>
  </si>
  <si>
    <t>513569780</t>
  </si>
  <si>
    <t>נדלן מניב בישראל</t>
  </si>
  <si>
    <t>25/10/20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</si>
  <si>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</si>
  <si>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</si>
  <si>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</si>
  <si>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</si>
  <si>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</si>
  <si>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ilAA+</t>
  </si>
  <si>
    <t>07/09/20</t>
  </si>
  <si>
    <t>פועלים הנפקות אגח 15- פועלים הנפקות</t>
  </si>
  <si>
    <t>1940543</t>
  </si>
  <si>
    <t>10/02/21</t>
  </si>
  <si>
    <t>אגוד הנפ התח יט- אגוד הנפקות</t>
  </si>
  <si>
    <t>1124080</t>
  </si>
  <si>
    <t>Aa2.il</t>
  </si>
  <si>
    <t>18/03/20</t>
  </si>
  <si>
    <t>ביג אגח טז</t>
  </si>
  <si>
    <t>1168442</t>
  </si>
  <si>
    <t>513623314</t>
  </si>
  <si>
    <t>ilAA</t>
  </si>
  <si>
    <t>ביג אגח יז</t>
  </si>
  <si>
    <t>1168459</t>
  </si>
  <si>
    <t>גזית גלוב אגח טו</t>
  </si>
  <si>
    <t>1260769</t>
  </si>
  <si>
    <t>520033234</t>
  </si>
  <si>
    <t>נדלן מניב בחו"ל</t>
  </si>
  <si>
    <t>28/10/20</t>
  </si>
  <si>
    <t>ישרס אג18- ישרס</t>
  </si>
  <si>
    <t>6130280</t>
  </si>
  <si>
    <t>520017807</t>
  </si>
  <si>
    <t>06/08/20</t>
  </si>
  <si>
    <t>מבני תעש אגח יח</t>
  </si>
  <si>
    <t>2260479</t>
  </si>
  <si>
    <t>520024126</t>
  </si>
  <si>
    <t>23/08/20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</si>
  <si>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</si>
  <si>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</si>
  <si>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</si>
  <si>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</si>
  <si>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</si>
  <si>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</si>
  <si>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</si>
  <si>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ריט אג"ח 4- ריט1</t>
  </si>
  <si>
    <t>1129899</t>
  </si>
  <si>
    <t>513821488</t>
  </si>
  <si>
    <t>27/05/20</t>
  </si>
  <si>
    <t>אלון ריבוע כחול אג"ח ז</t>
  </si>
  <si>
    <t>1140615</t>
  </si>
  <si>
    <t>513765859</t>
  </si>
  <si>
    <t>ilAA-</t>
  </si>
  <si>
    <t>אלוני חץ אג8- אלוני חץ</t>
  </si>
  <si>
    <t>3900271</t>
  </si>
  <si>
    <t>520038506</t>
  </si>
  <si>
    <t>09/02/20</t>
  </si>
  <si>
    <t>ירושלים הנפקות אג"ח ט- ירושלים הנפקות</t>
  </si>
  <si>
    <t>1127422</t>
  </si>
  <si>
    <t>513682146</t>
  </si>
  <si>
    <t>24/02/20</t>
  </si>
  <si>
    <t>מזרחי טפחות שה 1</t>
  </si>
  <si>
    <t>6950083</t>
  </si>
  <si>
    <t>520000522</t>
  </si>
  <si>
    <t>23/01/20</t>
  </si>
  <si>
    <t>אשטרום נכ אגח 12- אשטרום נכסים</t>
  </si>
  <si>
    <t>2510279</t>
  </si>
  <si>
    <t>520036617</t>
  </si>
  <si>
    <t>ilA+</t>
  </si>
  <si>
    <t>510560188</t>
  </si>
  <si>
    <t>A2.il</t>
  </si>
  <si>
    <t>אפריקה נכס אגחח- אפי נכסים</t>
  </si>
  <si>
    <t>מימון ישיר אג ב- מימון ישיר קב</t>
  </si>
  <si>
    <t>1168145</t>
  </si>
  <si>
    <t>513893123</t>
  </si>
  <si>
    <t>שרותים פיננסים</t>
  </si>
  <si>
    <t>14/09/20</t>
  </si>
  <si>
    <t>מגוריט אגח ב- מגוריט</t>
  </si>
  <si>
    <t>1168350</t>
  </si>
  <si>
    <t>515434074</t>
  </si>
  <si>
    <t>לא מדורג</t>
  </si>
  <si>
    <t>31/08/20</t>
  </si>
  <si>
    <t>משק אנרג  אגח א</t>
  </si>
  <si>
    <t>1169531</t>
  </si>
  <si>
    <t>516167343</t>
  </si>
  <si>
    <t>01/11/20</t>
  </si>
  <si>
    <t>דיסקונט מנפיקים אג"ח יג</t>
  </si>
  <si>
    <t>7480155</t>
  </si>
  <si>
    <t>520029935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</si>
  <si>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</si>
  <si>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</si>
  <si>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</si>
  <si>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</si>
  <si>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</si>
  <si>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</si>
  <si>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מזרחי הנפקות אג"ח   41- מזרחי טפחות הנפק</t>
  </si>
  <si>
    <t>2310175</t>
  </si>
  <si>
    <t>06/09/20</t>
  </si>
  <si>
    <t>מרכנתיל הנפקות אגח ב</t>
  </si>
  <si>
    <t>1138205</t>
  </si>
  <si>
    <t>513686154</t>
  </si>
  <si>
    <t>דיסקונט הת11- דיסקונט</t>
  </si>
  <si>
    <t>6910137</t>
  </si>
  <si>
    <t>520007030</t>
  </si>
  <si>
    <t>14/06/20</t>
  </si>
  <si>
    <t>חשמל אג"ח 30- חשמל</t>
  </si>
  <si>
    <t>6000277</t>
  </si>
  <si>
    <t>520000472</t>
  </si>
  <si>
    <t>אנרגיה</t>
  </si>
  <si>
    <t>27/02/20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</si>
  <si>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</si>
  <si>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</si>
  <si>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</si>
  <si>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</si>
  <si>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</si>
  <si>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</si>
  <si>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השקעה ואחזקות</t>
  </si>
  <si>
    <t>15/10/20</t>
  </si>
  <si>
    <t>וילאר אגח 7- וילאר</t>
  </si>
  <si>
    <t>4160149</t>
  </si>
  <si>
    <t>520038910</t>
  </si>
  <si>
    <t>05/04/20</t>
  </si>
  <si>
    <t>כיל       אגח ה</t>
  </si>
  <si>
    <t>2810299</t>
  </si>
  <si>
    <t>520027830</t>
  </si>
  <si>
    <t>כימיה, גומי ופלסטיק</t>
  </si>
  <si>
    <t>15/03/21</t>
  </si>
  <si>
    <t>שופרסל אג5- שופרסל</t>
  </si>
  <si>
    <t>7770209</t>
  </si>
  <si>
    <t>520022732</t>
  </si>
  <si>
    <t>מסחר</t>
  </si>
  <si>
    <t>19/05/20</t>
  </si>
  <si>
    <t>נמקו      אגח א- נמקו ריאלטי</t>
  </si>
  <si>
    <t>1665</t>
  </si>
  <si>
    <t>15/11/20</t>
  </si>
  <si>
    <t>סופרגז אגח א- סופרגז אנרגיה</t>
  </si>
  <si>
    <t>1167360</t>
  </si>
  <si>
    <t>516077989</t>
  </si>
  <si>
    <t>A1.il</t>
  </si>
  <si>
    <t>13/07/20</t>
  </si>
  <si>
    <t>תדיראן הול אגח3</t>
  </si>
  <si>
    <t>2580132</t>
  </si>
  <si>
    <t>520036732</t>
  </si>
  <si>
    <t>28/06/20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</si>
  <si>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</si>
  <si>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</si>
  <si>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</si>
  <si>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</si>
  <si>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</si>
  <si>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</si>
  <si>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</si>
  <si>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</si>
  <si>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</si>
  <si>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515846558</t>
  </si>
  <si>
    <t>12/05/20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</si>
  <si>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</si>
  <si>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</si>
  <si>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</si>
  <si>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</si>
  <si>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</si>
  <si>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</si>
  <si>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</si>
  <si>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ספנסר  אג2- ספנסר אקוויטי</t>
  </si>
  <si>
    <t>1838863</t>
  </si>
  <si>
    <t>24/11/20</t>
  </si>
  <si>
    <t>קופרליין  אגח ג</t>
  </si>
  <si>
    <t>1167881</t>
  </si>
  <si>
    <t>1648</t>
  </si>
  <si>
    <t>09/08/20</t>
  </si>
  <si>
    <t>נאוויטס פטרו אגח ב- נאוויטס פטרו</t>
  </si>
  <si>
    <t>1169614</t>
  </si>
  <si>
    <t>550263107</t>
  </si>
  <si>
    <t>חיפושי נפט וגז</t>
  </si>
  <si>
    <t>ilA-</t>
  </si>
  <si>
    <t>10/11/20</t>
  </si>
  <si>
    <t>חג'ג'  אג י- חג'ג' נדלן</t>
  </si>
  <si>
    <t>8230294</t>
  </si>
  <si>
    <t>520033309</t>
  </si>
  <si>
    <t>בנייה</t>
  </si>
  <si>
    <t>ilBBB+</t>
  </si>
  <si>
    <t>01/02/21</t>
  </si>
  <si>
    <t>פתאל החזק  אג 1</t>
  </si>
  <si>
    <t>1169721</t>
  </si>
  <si>
    <t>512607888</t>
  </si>
  <si>
    <t>מלונאות ותיירות</t>
  </si>
  <si>
    <t>Baa1.il</t>
  </si>
  <si>
    <t>12/11/20</t>
  </si>
  <si>
    <t>אאורה אגח טו- אאורה</t>
  </si>
  <si>
    <t>3730504</t>
  </si>
  <si>
    <t>520038274</t>
  </si>
  <si>
    <t>ilBBB</t>
  </si>
  <si>
    <t>לוזון קבוצה אג10</t>
  </si>
  <si>
    <t>4730206</t>
  </si>
  <si>
    <t>520039660</t>
  </si>
  <si>
    <t>Baa2.il</t>
  </si>
  <si>
    <t>רותם שני  אגח א- רותם שני</t>
  </si>
  <si>
    <t>1173996</t>
  </si>
  <si>
    <t>512287517</t>
  </si>
  <si>
    <t>10/03/21</t>
  </si>
  <si>
    <t>ישראמקו אג1- ישראמקו יהש</t>
  </si>
  <si>
    <t>2320174</t>
  </si>
  <si>
    <t>550010003</t>
  </si>
  <si>
    <t>25/03/20</t>
  </si>
  <si>
    <t>חברה לישראל אג"ח 11</t>
  </si>
  <si>
    <t>5760244</t>
  </si>
  <si>
    <t>07/05/20</t>
  </si>
  <si>
    <t>סה"כ אחר</t>
  </si>
  <si>
    <t>DOX 2.538 15/06/30</t>
  </si>
  <si>
    <t>US02342TAE91</t>
  </si>
  <si>
    <t>בלומברג</t>
  </si>
  <si>
    <t>5113</t>
  </si>
  <si>
    <t>Technology Hardware &amp; Equip</t>
  </si>
  <si>
    <t>BBB</t>
  </si>
  <si>
    <t>S&amp;P</t>
  </si>
  <si>
    <t>17/06/20</t>
  </si>
  <si>
    <t>PRGO 3.15 15/06/30</t>
  </si>
  <si>
    <t>US71429MAC91</t>
  </si>
  <si>
    <t>5221</t>
  </si>
  <si>
    <t>Pharma &amp; Biotechnology</t>
  </si>
  <si>
    <t>BBB-</t>
  </si>
  <si>
    <t>סה"כ תל אביב 35</t>
  </si>
  <si>
    <t>שופרסל- שופרסל</t>
  </si>
  <si>
    <t>777037</t>
  </si>
  <si>
    <t>סה"כ תל אביב 90</t>
  </si>
  <si>
    <t>סה"כ מניות היתר</t>
  </si>
  <si>
    <t>מיט-טק- מיט-טק 3 די</t>
  </si>
  <si>
    <t>1080720</t>
  </si>
  <si>
    <t>520041955</t>
  </si>
  <si>
    <t>השקעות בהיי טק</t>
  </si>
  <si>
    <t>פנאקסיה ישראל- פנאקסיה ישראל</t>
  </si>
  <si>
    <t>1104363</t>
  </si>
  <si>
    <t>513673970</t>
  </si>
  <si>
    <t>פארמה</t>
  </si>
  <si>
    <t>שיח מדיקל- שיח מדיקל</t>
  </si>
  <si>
    <t>249011</t>
  </si>
  <si>
    <t>520036567</t>
  </si>
  <si>
    <t>איאלדי (ALD)- אי.אל.די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</si>
  <si>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</si>
  <si>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</si>
  <si>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</si>
  <si>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</si>
  <si>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</si>
  <si>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</si>
  <si>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</si>
  <si>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</si>
  <si>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</si>
  <si>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</si>
  <si>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</si>
  <si>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</si>
  <si>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</si>
  <si>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</si>
  <si>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</si>
  <si>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</si>
  <si>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</si>
  <si>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</si>
  <si>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</si>
  <si>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</si>
  <si>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</si>
  <si>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</si>
  <si>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</si>
  <si>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</si>
  <si>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קרנות נאמנות אג"ח בארץ</t>
  </si>
  <si>
    <t>מור השקעות קרן גמישה- מור קרנות נאמנות</t>
  </si>
  <si>
    <t>5127725</t>
  </si>
  <si>
    <t>קרנות נאמנות מניות כללי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</si>
  <si>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</si>
  <si>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</si>
  <si>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</si>
  <si>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</si>
  <si>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</si>
  <si>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</si>
  <si>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</si>
  <si>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</si>
  <si>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</si>
  <si>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</si>
  <si>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</si>
  <si>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</si>
  <si>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</si>
  <si>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</si>
  <si>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</si>
  <si>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</si>
  <si>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</si>
  <si>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</si>
  <si>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</si>
  <si>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</si>
  <si>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</si>
  <si>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</si>
  <si>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</si>
  <si>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</si>
  <si>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</si>
  <si>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</si>
  <si>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</si>
  <si>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</si>
  <si>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</si>
  <si>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880326081</t>
  </si>
  <si>
    <t>01/07/20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</si>
  <si>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</si>
  <si>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</si>
  <si>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</si>
  <si>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</si>
  <si>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</si>
  <si>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</si>
  <si>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</si>
  <si>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</si>
  <si>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</si>
  <si>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</si>
  <si>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</si>
  <si>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11/03/20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</si>
  <si>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</si>
  <si>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</si>
  <si>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</si>
  <si>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</si>
  <si>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</si>
  <si>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</si>
  <si>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</si>
  <si>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</si>
  <si>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</si>
  <si>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</si>
  <si>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</si>
  <si>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</si>
  <si>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 3 די</t>
  </si>
  <si>
    <t>10807201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</si>
  <si>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</si>
  <si>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</si>
  <si>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</si>
  <si>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</si>
  <si>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10/06/20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</si>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</sst>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6" tableBorderDxfId="435">
  <autoFilter ref="B6:D42">
    <filterColumn colId="0" hiddenButton="1"/>
    <filterColumn colId="1" hiddenButton="1"/>
    <filterColumn colId="2" hiddenButton="1"/>
  </autoFilter>
  <tableColumns count="3">
    <tableColumn id="1" name="עמודה1" dataDxfId="434" dataCellStyle="Normal_2007-16618"/>
    <tableColumn id="2" name="שווי הוגן" dataDxfId="433"/>
    <tableColumn id="3" name="שעור מנכסי השקעה*" dataDxfId="4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1048576" totalsRowShown="0" headerRowDxfId="431" dataDxfId="429" headerRowBorderDxfId="430" tableBorderDxfId="428" headerRowCellStyle="Normal_2007-16618" dataCellStyle="Normal_2007-16618">
  <autoFilter ref="C44:D1048576">
    <filterColumn colId="0" hiddenButton="1"/>
    <filterColumn colId="1" hiddenButton="1"/>
  </autoFilter>
  <tableColumns count="2">
    <tableColumn id="1" name="שם מטבע" dataDxfId="427" dataCellStyle="Normal_2007-16618"/>
    <tableColumn id="2" name="שע&quot;ח" dataDxfId="426" dataCellStyle="Normal_2007-166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25" dataDxfId="423" headerRowBorderDxfId="424" tableBorderDxfId="422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1"/>
    <tableColumn id="2" name="מספר ני&quot;ע" dataDxfId="420"/>
    <tableColumn id="3" name="מספר מנפיק" dataDxfId="419"/>
    <tableColumn id="4" name="דירוג" dataDxfId="418"/>
    <tableColumn id="5" name="שם מדרג" dataDxfId="417"/>
    <tableColumn id="6" name="סוג מטבע" dataDxfId="416"/>
    <tableColumn id="7" name="שיעור ריבית" dataDxfId="415"/>
    <tableColumn id="8" name="תשואה לפידיון" dataDxfId="414"/>
    <tableColumn id="9" name="שווי שוק" dataDxfId="413"/>
    <tableColumn id="10" name="שעור מנכסי אפיק ההשקעה" dataDxfId="412"/>
    <tableColumn id="11" name="שעור מסך נכסי השקעה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7" totalsRowShown="0" headerRowDxfId="410" dataDxfId="408" headerRowBorderDxfId="409" tableBorderDxfId="407">
  <autoFilter ref="A7:Q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6"/>
    <tableColumn id="2" name="מספר ני&quot;ע" dataDxfId="405"/>
    <tableColumn id="3" name="זירת מסחר" dataDxfId="404"/>
    <tableColumn id="4" name="דירוג" dataDxfId="403"/>
    <tableColumn id="5" name="שם מדרג" dataDxfId="402"/>
    <tableColumn id="6" name="תאריך רכישה" dataDxfId="401"/>
    <tableColumn id="7" name="מח&quot;מ" dataDxfId="400"/>
    <tableColumn id="8" name="סוג מטבע" dataDxfId="399"/>
    <tableColumn id="9" name="שיעור ריבית" dataDxfId="398"/>
    <tableColumn id="10" name="תשואה לפידיון" dataDxfId="397"/>
    <tableColumn id="11" name="ערך נקוב****" dataDxfId="396"/>
    <tableColumn id="12" name="שער***" dataDxfId="395"/>
    <tableColumn id="13" name="פדיון/ריבית/דיבידנד לקבל*****  " dataDxfId="394"/>
    <tableColumn id="14" name="שווי שוק" dataDxfId="393"/>
    <tableColumn id="15" name="שעור מערך נקוב**** מונפק" dataDxfId="392"/>
    <tableColumn id="16" name="שעור מנכסי אפיק ההשקעה" dataDxfId="391"/>
    <tableColumn id="17" name="שעור מסך נכסי השקעה**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9" dataDxfId="387" headerRowBorderDxfId="388" tableBorderDxfId="38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5"/>
    <tableColumn id="2" name="מספר ני&quot;ע" dataDxfId="384"/>
    <tableColumn id="3" name="זירת מסחר" dataDxfId="383"/>
    <tableColumn id="4" name="ספק מידע" dataDxfId="382"/>
    <tableColumn id="5" name="מספר מנפיק" dataDxfId="381"/>
    <tableColumn id="6" name="ענף מסחר" dataDxfId="380"/>
    <tableColumn id="7" name="דירוג" dataDxfId="379"/>
    <tableColumn id="8" name="שם מדרג" dataDxfId="378"/>
    <tableColumn id="9" name="תאריך רכישה" dataDxfId="377"/>
    <tableColumn id="10" name="מח&quot;מ" dataDxfId="376"/>
    <tableColumn id="11" name="סוג מטבע" dataDxfId="375"/>
    <tableColumn id="12" name="שיעור ריבית" dataDxfId="374"/>
    <tableColumn id="13" name="תשואה לפידיון" dataDxfId="373"/>
    <tableColumn id="14" name="ערך נקוב****" dataDxfId="372"/>
    <tableColumn id="15" name="שער***" dataDxfId="371"/>
    <tableColumn id="16" name="פדיון/ריבית/דיבידנד לקבל*****  " dataDxfId="370"/>
    <tableColumn id="17" name="שווי שוק" dataDxfId="369"/>
    <tableColumn id="18" name="שעור מערך נקוב מונפק" dataDxfId="368"/>
    <tableColumn id="19" name="שעור מנכסי אפיק ההשקעה" dataDxfId="367"/>
    <tableColumn id="20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7" totalsRowShown="0" headerRowDxfId="365" dataDxfId="363" headerRowBorderDxfId="364" tableBorderDxfId="362">
  <autoFilter ref="A7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61"/>
    <tableColumn id="4" name="ספק מידע" dataDxfId="360"/>
    <tableColumn id="5" name="מספר מנפיק" dataDxfId="359"/>
    <tableColumn id="6" name="ענף מסחר"/>
    <tableColumn id="7" name="דירוג"/>
    <tableColumn id="8" name="שם מדרג" dataDxfId="358"/>
    <tableColumn id="9" name="תאריך רכישה" dataDxfId="357"/>
    <tableColumn id="10" name="מח&quot;מ" dataDxfId="356"/>
    <tableColumn id="11" name="סוג מטבע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7" totalsRowShown="0" headerRowDxfId="347" dataDxfId="345" headerRowBorderDxfId="346" tableBorderDxfId="344">
  <autoFilter ref="A7:N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3"/>
    <tableColumn id="2" name="מספר ני&quot;ע" dataDxfId="342"/>
    <tableColumn id="3" name="זירת מסחר" dataDxfId="341"/>
    <tableColumn id="4" name="ספק מידע" dataDxfId="340"/>
    <tableColumn id="5" name="מספר מנפיק" dataDxfId="339"/>
    <tableColumn id="6" name="ענף מסחר" dataDxfId="338"/>
    <tableColumn id="7" name="סוג מטבע" dataDxfId="337"/>
    <tableColumn id="8" name="ערך נקוב****" dataDxfId="336"/>
    <tableColumn id="9" name="שער***" dataDxfId="335"/>
    <tableColumn id="10" name="פדיון/ריבית/דיבידנד לקבל*****  " dataDxfId="334"/>
    <tableColumn id="11" name="שווי שוק" dataDxfId="333"/>
    <tableColumn id="12" name="שעור מערך נקוב מונפק" dataDxfId="332"/>
    <tableColumn id="13" name="שעור מנכסי אפיק ההשקעה" dataDxfId="331"/>
    <tableColumn id="14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29" dataDxfId="327" headerRowBorderDxfId="328" tableBorderDxfId="326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5"/>
    <tableColumn id="4" name="מספר מנפיק" dataDxfId="324"/>
    <tableColumn id="5" name="ענף מסחר"/>
    <tableColumn id="6" name="סוג מטבע"/>
    <tableColumn id="7" name="ערך נקוב****" dataDxfId="323"/>
    <tableColumn id="8" name="שער***" dataDxfId="322"/>
    <tableColumn id="9" name="פדיון/ריבית/דיבידנד לקבל*****  " dataDxfId="321"/>
    <tableColumn id="10" name="שווי שוק" dataDxfId="320"/>
    <tableColumn id="11" name="שעור מערך נקוב מונפק" dataDxfId="319"/>
    <tableColumn id="12" name="שעור מנכסי אפיק ההשקעה" dataDxfId="318"/>
    <tableColumn id="13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6" dataDxfId="314" headerRowBorderDxfId="315" tableBorderDxfId="313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דירוג"/>
    <tableColumn id="7" name="שם מדרג" dataDxfId="310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3" dataDxfId="301" headerRowBorderDxfId="302" tableBorderDxfId="30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8" dataDxfId="286" headerRowBorderDxfId="287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7" headerRowBorderDxfId="276" tableBorderDxfId="27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3" dataDxfId="271" headerRowBorderDxfId="272" tableBorderDxfId="27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9"/>
    <tableColumn id="4" name="דירוג"/>
    <tableColumn id="5" name="שם מדרג" dataDxfId="268"/>
    <tableColumn id="6" name="תאריך רכישה" dataDxfId="267"/>
    <tableColumn id="7" name="מח&quot;מ" dataDxfId="266"/>
    <tableColumn id="8" name="סוג מטבע"/>
    <tableColumn id="9" name="שיעור ריבית" dataDxfId="265"/>
    <tableColumn id="10" name="תשואה לפידיון" dataDxfId="264"/>
    <tableColumn id="11" name="ערך נקוב****" dataDxfId="263"/>
    <tableColumn id="12" name="שער***" dataDxfId="262"/>
    <tableColumn id="13" name="שווי שוק" dataDxfId="261"/>
    <tableColumn id="14" name="שעור מערך נקוב מונפק" dataDxfId="260"/>
    <tableColumn id="15" name="שעור מנכסי אפיק ההשקעה" dataDxfId="259"/>
    <tableColumn id="16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7" dataDxfId="255" headerRowBorderDxfId="256" tableBorderDxfId="254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3"/>
    <tableColumn id="2" name="מספר ני&quot;ע" dataDxfId="252"/>
    <tableColumn id="3" name="דירוג" dataDxfId="251"/>
    <tableColumn id="4" name="שם מדרג" dataDxfId="250"/>
    <tableColumn id="5" name="תאריך רכישה" dataDxfId="249"/>
    <tableColumn id="6" name="מח&quot;מ" dataDxfId="248"/>
    <tableColumn id="7" name="סוג מטבע" dataDxfId="247"/>
    <tableColumn id="8" name="שיעור ריבית" dataDxfId="246"/>
    <tableColumn id="9" name="תשואה לפידיון" dataDxfId="245"/>
    <tableColumn id="10" name="ערך נקוב****" dataDxfId="244"/>
    <tableColumn id="11" name="שער***" dataDxfId="243"/>
    <tableColumn id="12" name="שווי הוגן" dataDxfId="242"/>
    <tableColumn id="13" name="שעור מערך נקוב מונפק" dataDxfId="241"/>
    <tableColumn id="14" name="שעור מנכסי אפיק ההשקעה" dataDxfId="240"/>
    <tableColumn id="15" name="שעור מסך נכסי השקעה**" dataDxfId="2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8" dataDxfId="236" headerRowBorderDxfId="237" tableBorderDxfId="235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4"/>
    <tableColumn id="2" name="מספר ני&quot;ע" dataDxfId="233"/>
    <tableColumn id="3" name="ספק המידע" dataDxfId="232"/>
    <tableColumn id="4" name="מספר מנפיק" dataDxfId="231"/>
    <tableColumn id="5" name="ענף מסחר" dataDxfId="230"/>
    <tableColumn id="6" name="דירוג" dataDxfId="229"/>
    <tableColumn id="7" name="שם מדרג" dataDxfId="228"/>
    <tableColumn id="8" name="תאריך רכישה" dataDxfId="227"/>
    <tableColumn id="9" name="מח&quot;מ" dataDxfId="226"/>
    <tableColumn id="10" name="סוג מטבע" dataDxfId="225"/>
    <tableColumn id="11" name="שיעור ריבית" dataDxfId="224"/>
    <tableColumn id="12" name="תשואה לפידיון" dataDxfId="223"/>
    <tableColumn id="13" name="ערך נקוב****" dataDxfId="222"/>
    <tableColumn id="14" name="שער***" dataDxfId="221"/>
    <tableColumn id="15" name="שווי הוגן" dataDxfId="220"/>
    <tableColumn id="16" name="שעור מערך נקוב מונפק" dataDxfId="219"/>
    <tableColumn id="17" name="שעור מנכסי אפיק ההשקעה" dataDxfId="218"/>
    <tableColumn id="18" name="שעור מסך נכסי השקעה**" dataDxfId="2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7" totalsRowShown="0" headerRowDxfId="216" dataDxfId="214" headerRowBorderDxfId="215" tableBorderDxfId="213">
  <autoFilter ref="A7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2"/>
    <tableColumn id="2" name="מספר ני&quot;ע" dataDxfId="211"/>
    <tableColumn id="3" name="ספק המידע" dataDxfId="210"/>
    <tableColumn id="4" name="מספר מנפיק" dataDxfId="209"/>
    <tableColumn id="5" name="ענף מסחר" dataDxfId="208"/>
    <tableColumn id="6" name="דירוג" dataDxfId="207"/>
    <tableColumn id="7" name="שם מדרג" dataDxfId="206"/>
    <tableColumn id="8" name="תאריך רכישה" dataDxfId="205"/>
    <tableColumn id="9" name="מח&quot;מ" dataDxfId="204"/>
    <tableColumn id="10" name="סוג מטבע" dataDxfId="203"/>
    <tableColumn id="11" name="שיעור ריבית" dataDxfId="202"/>
    <tableColumn id="12" name="תשואה לפידיון" dataDxfId="201"/>
    <tableColumn id="13" name="ערך נקוב****" dataDxfId="200"/>
    <tableColumn id="14" name="שער***" dataDxfId="199"/>
    <tableColumn id="15" name="שווי הוגן" dataDxfId="198"/>
    <tableColumn id="16" name="שעור מערך נקוב מונפק" dataDxfId="197"/>
    <tableColumn id="17" name="שעור מנכסי אפיק ההשקעה" dataDxfId="196"/>
    <tableColumn id="18" name="שעור מסך נכסי השקעה**" dataDxfId="1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4" dataDxfId="192" headerRowBorderDxfId="193" tableBorderDxfId="191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0"/>
    <tableColumn id="2" name="מספר ני&quot;ע" dataDxfId="189"/>
    <tableColumn id="3" name="ספק המידע" dataDxfId="188"/>
    <tableColumn id="4" name="מספר מנפיק" dataDxfId="187"/>
    <tableColumn id="5" name="ענף מסחר" dataDxfId="186"/>
    <tableColumn id="6" name="סוג מטבע" dataDxfId="185"/>
    <tableColumn id="7" name="ערך נקוב****" dataDxfId="184"/>
    <tableColumn id="8" name="שער***" dataDxfId="183"/>
    <tableColumn id="9" name="שווי הוגן" dataDxfId="182"/>
    <tableColumn id="10" name="שעור מערך נקוב מונפק" dataDxfId="181"/>
    <tableColumn id="11" name="שעור מנכסי אפיק ההשקעה" dataDxfId="180"/>
    <tableColumn id="12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8" dataDxfId="176" headerRowBorderDxfId="177" tableBorderDxfId="175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4"/>
    <tableColumn id="5" name="ערך נקוב****" dataDxfId="173"/>
    <tableColumn id="6" name="שער***" dataDxfId="172"/>
    <tableColumn id="7" name="שווי הוגן" dataDxfId="171"/>
    <tableColumn id="8" name="שעור מערך נקוב מונפק" dataDxfId="170"/>
    <tableColumn id="9" name="שעור מנכסי אפיק ההשקעה" dataDxfId="169"/>
    <tableColumn id="10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0" totalsRowShown="0" headerRowDxfId="167" dataDxfId="165" headerRowBorderDxfId="166" tableBorderDxfId="164">
  <autoFilter ref="A7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3"/>
    <tableColumn id="7" name="שער***" dataDxfId="162"/>
    <tableColumn id="8" name="שווי הוגן" dataDxfId="161"/>
    <tableColumn id="9" name="שעור מערך נקוב מונפק" dataDxfId="160"/>
    <tableColumn id="10" name="שעור מנכסי אפיק ההשקעה" dataDxfId="159"/>
    <tableColumn id="11" name="שעור מסך נכסי השקעה**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7" dataDxfId="155" headerRowBorderDxfId="156" tableBorderDxfId="15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ערך נקוב מונפק" dataDxfId="149"/>
    <tableColumn id="10" name="שעור מנכסי אפיק ההשקעה" dataDxfId="148"/>
    <tableColumn id="11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6" dataDxfId="144" headerRowBorderDxfId="145" tableBorderDxfId="143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2"/>
    <tableColumn id="6" name="ערך נקוב****" dataDxfId="141"/>
    <tableColumn id="7" name="שער***" dataDxfId="140"/>
    <tableColumn id="8" name="שווי הוגן" dataDxfId="139"/>
    <tableColumn id="9" name="שעור מנכסי אפיק ההשקעה" dataDxfId="138"/>
    <tableColumn id="10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6" dataDxfId="134" headerRowBorderDxfId="135" tableBorderDxfId="13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2"/>
    <tableColumn id="4" name="דירוג"/>
    <tableColumn id="5" name="שם מדרג" dataDxfId="131"/>
    <tableColumn id="6" name="תאריך רכישה" dataDxfId="130"/>
    <tableColumn id="7" name="מח&quot;מ" dataDxfId="129"/>
    <tableColumn id="8" name="סוג מטבע"/>
    <tableColumn id="9" name="שיעור ריבית" dataDxfId="128"/>
    <tableColumn id="10" name="תשואה לפידיון" dataDxfId="127"/>
    <tableColumn id="11" name="ערך נקוב****" dataDxfId="126"/>
    <tableColumn id="12" name="שער***" dataDxfId="125"/>
    <tableColumn id="13" name="שווי הוגן" dataDxfId="124"/>
    <tableColumn id="14" name="שעור מערך נקוב מונפק" dataDxfId="123"/>
    <tableColumn id="15" name="שעור מנכסי אפיק ההשקעה" dataDxfId="122"/>
    <tableColumn id="16" name="שעור מסך נכסי השקעה**" dataDxfId="1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0" dataDxfId="118" headerRowBorderDxfId="119" tableBorderDxfId="11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6"/>
    <tableColumn id="3" name="מספר ני&quot;ע"/>
    <tableColumn id="4" name="מספר מנפיק" dataDxfId="115"/>
    <tableColumn id="5" name="דירוג"/>
    <tableColumn id="6" name="תאריך רכישה" dataDxfId="114"/>
    <tableColumn id="7" name="שם מדרג" dataDxfId="113"/>
    <tableColumn id="8" name="מח&quot;מ" dataDxfId="112"/>
    <tableColumn id="9" name="ענף משק"/>
    <tableColumn id="10" name="סוג מטבע"/>
    <tableColumn id="11" name="שיעור ריבית ממוצע" dataDxfId="111"/>
    <tableColumn id="12" name="תשואה לפידיון" dataDxfId="110"/>
    <tableColumn id="13" name="ערך נקוב****" dataDxfId="109"/>
    <tableColumn id="14" name="שער***" dataDxfId="108"/>
    <tableColumn id="15" name="שווי הוגן" dataDxfId="107"/>
    <tableColumn id="16" name="שעור מנכסי אפיק ההשקעה" dataDxfId="106"/>
    <tableColumn id="17" name="שעור מסך נכסי השקעה**" dataDxfId="1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4" dataDxfId="102" headerRowBorderDxfId="103" tableBorderDxfId="10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0"/>
    <tableColumn id="4" name="דירוג"/>
    <tableColumn id="5" name="שם מדרג" dataDxfId="99"/>
    <tableColumn id="6" name="מח&quot;מ" dataDxfId="98"/>
    <tableColumn id="7" name="סוג מטבע"/>
    <tableColumn id="8" name="תנאי ושיעור ריבית" dataDxfId="97"/>
    <tableColumn id="9" name="תשואה לפידיון" dataDxfId="96"/>
    <tableColumn id="10" name="ערך נקוב****" dataDxfId="95"/>
    <tableColumn id="11" name="שער***" dataDxfId="94"/>
    <tableColumn id="12" name="שווי הוגן" dataDxfId="93"/>
    <tableColumn id="13" name="שעור מנכסי אפיק ההשקעה" dataDxfId="92"/>
    <tableColumn id="14" name="שעור מסך נכסי השקעה**" dataDxfId="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0" dataDxfId="88" headerRowBorderDxfId="89" tableBorderDxfId="8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6"/>
    <tableColumn id="2" name="תאריך שערוך אחרון" dataDxfId="85"/>
    <tableColumn id="3" name="אופי הנכס" dataDxfId="84"/>
    <tableColumn id="4" name="שעור תשואה במהלך התקופה" dataDxfId="83"/>
    <tableColumn id="5" name="סוג מטבע" dataDxfId="82"/>
    <tableColumn id="6" name="שווי משוערך" dataDxfId="81"/>
    <tableColumn id="7" name="שעור מנכסי אפיק ההשקעה" dataDxfId="80"/>
    <tableColumn id="8" name="שעור מסך נכסי השקעה" dataDxfId="79"/>
    <tableColumn id="9" name="כתובת הנכס" dataDxfId="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7" dataDxfId="75" headerRowBorderDxfId="76" tableBorderDxfId="7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3"/>
    <tableColumn id="2" name="מספר מנפיק" dataDxfId="72"/>
    <tableColumn id="3" name="דירוג" dataDxfId="71"/>
    <tableColumn id="4" name="שם המדרג" dataDxfId="70"/>
    <tableColumn id="5" name="שעור הריבית" dataDxfId="69"/>
    <tableColumn id="6" name="סוג מטבע" dataDxfId="68"/>
    <tableColumn id="7" name="תשואה לפדיון" dataDxfId="67"/>
    <tableColumn id="8" name="שווי הוגן" dataDxfId="66"/>
    <tableColumn id="9" name="שעור מנכסי אפיק ההשקעה" dataDxfId="65"/>
    <tableColumn id="10" name="שעור מסך נכסי השקעה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3" headerRowBorderDxfId="62" tableBorderDxfId="61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1048576"/>
  <sheetViews>
    <sheetView rightToLeft="1" workbookViewId="0">
      <selection activeCell="C45" sqref="C45"/>
    </sheetView>
  </sheetViews>
  <sheetFormatPr defaultColWidth="0" defaultRowHeight="18" zeroHeight="1"/>
  <cols>
    <col min="1" max="1" width="33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726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697</v>
      </c>
      <c r="B10" s="57" t="s">
        <v>13</v>
      </c>
      <c r="C10" s="63">
        <v>14287.046518139978</v>
      </c>
      <c r="D10" s="64">
        <v>0.08</v>
      </c>
    </row>
    <row r="11" spans="1:36">
      <c r="B11" s="57" t="s">
        <v>14</v>
      </c>
      <c r="C11" s="50"/>
      <c r="D11" s="50"/>
    </row>
    <row r="12" spans="1:36">
      <c r="A12" s="9" t="s">
        <v>698</v>
      </c>
      <c r="B12" s="58" t="s">
        <v>15</v>
      </c>
      <c r="C12" s="65">
        <v>137427.52238559999</v>
      </c>
      <c r="D12" s="66">
        <v>0.75580000000000003</v>
      </c>
    </row>
    <row r="13" spans="1:36">
      <c r="A13" s="9" t="s">
        <v>699</v>
      </c>
      <c r="B13" s="58" t="s">
        <v>16</v>
      </c>
      <c r="C13" s="65">
        <v>0</v>
      </c>
      <c r="D13" s="66">
        <v>0</v>
      </c>
    </row>
    <row r="14" spans="1:36">
      <c r="A14" s="9" t="s">
        <v>700</v>
      </c>
      <c r="B14" s="58" t="s">
        <v>17</v>
      </c>
      <c r="C14" s="65">
        <v>18808.64150357059</v>
      </c>
      <c r="D14" s="66">
        <v>0.10340000000000001</v>
      </c>
    </row>
    <row r="15" spans="1:36">
      <c r="A15" s="9" t="s">
        <v>701</v>
      </c>
      <c r="B15" s="58" t="s">
        <v>18</v>
      </c>
      <c r="C15" s="65">
        <v>825.47836800000005</v>
      </c>
      <c r="D15" s="66">
        <v>4.4999999999999997E-3</v>
      </c>
    </row>
    <row r="16" spans="1:36">
      <c r="A16" s="9" t="s">
        <v>702</v>
      </c>
      <c r="B16" s="58" t="s">
        <v>194</v>
      </c>
      <c r="C16" s="65">
        <v>0</v>
      </c>
      <c r="D16" s="66">
        <v>0</v>
      </c>
    </row>
    <row r="17" spans="1:4">
      <c r="A17" s="9" t="s">
        <v>703</v>
      </c>
      <c r="B17" s="58" t="s">
        <v>19</v>
      </c>
      <c r="C17" s="65">
        <v>8735.2099799999996</v>
      </c>
      <c r="D17" s="66">
        <v>4.8000000000000001E-2</v>
      </c>
    </row>
    <row r="18" spans="1:4">
      <c r="A18" s="9" t="s">
        <v>704</v>
      </c>
      <c r="B18" s="58" t="s">
        <v>20</v>
      </c>
      <c r="C18" s="65">
        <v>0</v>
      </c>
      <c r="D18" s="66">
        <v>0</v>
      </c>
    </row>
    <row r="19" spans="1:4">
      <c r="A19" s="9" t="s">
        <v>705</v>
      </c>
      <c r="B19" s="58" t="s">
        <v>21</v>
      </c>
      <c r="C19" s="65">
        <v>0</v>
      </c>
      <c r="D19" s="66">
        <v>0</v>
      </c>
    </row>
    <row r="20" spans="1:4">
      <c r="A20" s="9" t="s">
        <v>706</v>
      </c>
      <c r="B20" s="58" t="s">
        <v>22</v>
      </c>
      <c r="C20" s="65">
        <v>0</v>
      </c>
      <c r="D20" s="66">
        <v>0</v>
      </c>
    </row>
    <row r="21" spans="1:4">
      <c r="A21" s="9" t="s">
        <v>707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708</v>
      </c>
      <c r="B23" s="58" t="s">
        <v>25</v>
      </c>
      <c r="C23" s="65">
        <v>0</v>
      </c>
      <c r="D23" s="66">
        <v>0</v>
      </c>
    </row>
    <row r="24" spans="1:4">
      <c r="A24" s="9" t="s">
        <v>709</v>
      </c>
      <c r="B24" s="58" t="s">
        <v>26</v>
      </c>
      <c r="C24" s="65">
        <v>0</v>
      </c>
      <c r="D24" s="66">
        <v>0</v>
      </c>
    </row>
    <row r="25" spans="1:4">
      <c r="A25" s="9" t="s">
        <v>710</v>
      </c>
      <c r="B25" s="58" t="s">
        <v>17</v>
      </c>
      <c r="C25" s="65">
        <v>1266.5721151800001</v>
      </c>
      <c r="D25" s="66">
        <v>7.0000000000000001E-3</v>
      </c>
    </row>
    <row r="26" spans="1:4">
      <c r="A26" s="9" t="s">
        <v>711</v>
      </c>
      <c r="B26" s="58" t="s">
        <v>27</v>
      </c>
      <c r="C26" s="65">
        <v>0</v>
      </c>
      <c r="D26" s="66">
        <v>0</v>
      </c>
    </row>
    <row r="27" spans="1:4">
      <c r="A27" s="9" t="s">
        <v>712</v>
      </c>
      <c r="B27" s="58" t="s">
        <v>28</v>
      </c>
      <c r="C27" s="65">
        <v>0</v>
      </c>
      <c r="D27" s="66">
        <v>0</v>
      </c>
    </row>
    <row r="28" spans="1:4">
      <c r="A28" s="9" t="s">
        <v>713</v>
      </c>
      <c r="B28" s="58" t="s">
        <v>29</v>
      </c>
      <c r="C28" s="65">
        <v>240.77871075499999</v>
      </c>
      <c r="D28" s="66">
        <v>1.2999999999999999E-3</v>
      </c>
    </row>
    <row r="29" spans="1:4">
      <c r="A29" s="9" t="s">
        <v>714</v>
      </c>
      <c r="B29" s="58" t="s">
        <v>30</v>
      </c>
      <c r="C29" s="65">
        <v>0</v>
      </c>
      <c r="D29" s="66">
        <v>0</v>
      </c>
    </row>
    <row r="30" spans="1:4">
      <c r="A30" s="9" t="s">
        <v>715</v>
      </c>
      <c r="B30" s="58" t="s">
        <v>31</v>
      </c>
      <c r="C30" s="65">
        <v>0</v>
      </c>
      <c r="D30" s="66">
        <v>0</v>
      </c>
    </row>
    <row r="31" spans="1:4">
      <c r="A31" s="9" t="s">
        <v>716</v>
      </c>
      <c r="B31" s="58" t="s">
        <v>32</v>
      </c>
      <c r="C31" s="65">
        <v>0</v>
      </c>
      <c r="D31" s="66">
        <v>0</v>
      </c>
    </row>
    <row r="32" spans="1:4">
      <c r="A32" s="9" t="s">
        <v>717</v>
      </c>
      <c r="B32" s="57" t="s">
        <v>33</v>
      </c>
      <c r="C32" s="65">
        <v>0</v>
      </c>
      <c r="D32" s="66">
        <v>0</v>
      </c>
    </row>
    <row r="33" spans="1:4">
      <c r="A33" s="9" t="s">
        <v>718</v>
      </c>
      <c r="B33" s="57" t="s">
        <v>34</v>
      </c>
      <c r="C33" s="65">
        <v>0</v>
      </c>
      <c r="D33" s="66">
        <v>0</v>
      </c>
    </row>
    <row r="34" spans="1:4">
      <c r="A34" s="9" t="s">
        <v>719</v>
      </c>
      <c r="B34" s="57" t="s">
        <v>35</v>
      </c>
      <c r="C34" s="65">
        <v>0</v>
      </c>
      <c r="D34" s="66">
        <v>0</v>
      </c>
    </row>
    <row r="35" spans="1:4">
      <c r="A35" s="9" t="s">
        <v>720</v>
      </c>
      <c r="B35" s="57" t="s">
        <v>36</v>
      </c>
      <c r="C35" s="65">
        <v>0</v>
      </c>
      <c r="D35" s="66">
        <v>0</v>
      </c>
    </row>
    <row r="36" spans="1:4">
      <c r="A36" s="9" t="s">
        <v>721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722</v>
      </c>
      <c r="B38" s="60" t="s">
        <v>39</v>
      </c>
      <c r="C38" s="65">
        <v>0</v>
      </c>
      <c r="D38" s="66">
        <v>0</v>
      </c>
    </row>
    <row r="39" spans="1:4">
      <c r="A39" s="9" t="s">
        <v>723</v>
      </c>
      <c r="B39" s="60" t="s">
        <v>40</v>
      </c>
      <c r="C39" s="65">
        <v>0</v>
      </c>
      <c r="D39" s="66">
        <v>0</v>
      </c>
    </row>
    <row r="40" spans="1:4">
      <c r="A40" s="9" t="s">
        <v>724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181591.24958124597</v>
      </c>
      <c r="D41" s="66">
        <v>1</v>
      </c>
    </row>
    <row r="42" spans="1:4">
      <c r="A42" s="9" t="s">
        <v>725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122</v>
      </c>
      <c r="D46">
        <v>2.48</v>
      </c>
    </row>
    <row r="47" spans="1:4">
      <c r="C47" t="s">
        <v>105</v>
      </c>
      <c r="D47">
        <v>3.3340000000000001</v>
      </c>
    </row>
    <row r="48" spans="1:4" hidden="1"/>
    <row r="1048576" hidden="1"/>
  </sheetData>
  <hyperlinks>
    <hyperlink ref="A10" location="מזומנים!A1" display="מזומנים"/>
    <hyperlink ref="A12" location="'סכום נכסי הקרן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סכום נכסי הקרן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סכום נכסי הקרן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סכום נכסי הקרן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סכום נכסי הקר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סכום נכסי הקרן'!A1" display="עלות מתואמת אג&quot;ח קונצרני סחיר"/>
    <hyperlink ref="A39" location="'סכום נכסי הקרן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I10+I13</f>
        <v>14287.046518139978</v>
      </c>
      <c r="J9" s="64">
        <v>1</v>
      </c>
      <c r="K9" s="64">
        <v>7.9899999999999999E-2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f>I11</f>
        <v>14140.819029999977</v>
      </c>
      <c r="J10" s="68">
        <v>1</v>
      </c>
      <c r="K10" s="68">
        <v>7.9899999999999999E-2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14140.819029999977</v>
      </c>
      <c r="J11" s="68">
        <v>0.9899</v>
      </c>
      <c r="K11" s="68">
        <v>7.9100000000000004E-2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f>14382.11303-241.294000000024</f>
        <v>14140.819029999977</v>
      </c>
      <c r="J12" s="66">
        <v>0.9899</v>
      </c>
      <c r="K12" s="66">
        <v>7.9100000000000004E-2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146.22748813999999</v>
      </c>
      <c r="J13" s="68">
        <v>1.01E-2</v>
      </c>
      <c r="K13" s="68">
        <v>8.0000000000000004E-4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143.82545934000001</v>
      </c>
      <c r="J14" s="66">
        <v>9.9000000000000008E-3</v>
      </c>
      <c r="K14" s="66">
        <v>8.0000000000000004E-4</v>
      </c>
    </row>
    <row r="15" spans="1:12">
      <c r="A15" t="s">
        <v>209</v>
      </c>
      <c r="B15" t="s">
        <v>210</v>
      </c>
      <c r="C15" t="s">
        <v>203</v>
      </c>
      <c r="D15" t="s">
        <v>204</v>
      </c>
      <c r="E15" t="s">
        <v>205</v>
      </c>
      <c r="F15" t="s">
        <v>122</v>
      </c>
      <c r="G15" s="66">
        <v>0</v>
      </c>
      <c r="H15" s="66">
        <v>0</v>
      </c>
      <c r="I15" s="65">
        <v>2.4020288000000001</v>
      </c>
      <c r="J15" s="66">
        <v>2.0000000000000001E-4</v>
      </c>
      <c r="K15" s="66">
        <v>0</v>
      </c>
    </row>
    <row r="16" spans="1:12">
      <c r="A16" s="67" t="s">
        <v>211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F17" t="s">
        <v>212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F19" t="s">
        <v>212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214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s="14"/>
      <c r="D21" t="s">
        <v>212</v>
      </c>
      <c r="F21" t="s">
        <v>212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212</v>
      </c>
      <c r="B23" t="s">
        <v>212</v>
      </c>
      <c r="C23" s="14"/>
      <c r="D23" t="s">
        <v>212</v>
      </c>
      <c r="F23" t="s">
        <v>212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212</v>
      </c>
      <c r="B25" t="s">
        <v>212</v>
      </c>
      <c r="C25" s="14"/>
      <c r="D25" t="s">
        <v>212</v>
      </c>
      <c r="F25" t="s">
        <v>212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F30" t="s">
        <v>212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219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4.3600000000000003</v>
      </c>
      <c r="H10" s="7"/>
      <c r="I10" s="7"/>
      <c r="J10" s="64">
        <v>-3.5999999999999999E-3</v>
      </c>
      <c r="K10" s="63">
        <v>121049284</v>
      </c>
      <c r="L10" s="7"/>
      <c r="M10" s="63">
        <v>0</v>
      </c>
      <c r="N10" s="63">
        <v>137427.52238559999</v>
      </c>
      <c r="O10" s="7"/>
      <c r="P10" s="64">
        <v>1</v>
      </c>
      <c r="Q10" s="64">
        <v>0.75580000000000003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4.3600000000000003</v>
      </c>
      <c r="J11" s="68">
        <v>-3.5999999999999999E-3</v>
      </c>
      <c r="K11" s="69">
        <v>121049284</v>
      </c>
      <c r="M11" s="69">
        <v>0</v>
      </c>
      <c r="N11" s="69">
        <v>137427.52238559999</v>
      </c>
      <c r="P11" s="68">
        <v>1</v>
      </c>
      <c r="Q11" s="68">
        <v>0.75580000000000003</v>
      </c>
    </row>
    <row r="12" spans="1:52">
      <c r="A12" s="67" t="s">
        <v>220</v>
      </c>
      <c r="B12" s="14"/>
      <c r="C12" s="14"/>
      <c r="G12" s="69">
        <v>4.01</v>
      </c>
      <c r="J12" s="68">
        <v>-1.4999999999999999E-2</v>
      </c>
      <c r="K12" s="69">
        <v>50310793</v>
      </c>
      <c r="M12" s="69">
        <v>0</v>
      </c>
      <c r="N12" s="69">
        <v>59516.089463999997</v>
      </c>
      <c r="P12" s="68">
        <v>0.43309999999999998</v>
      </c>
      <c r="Q12" s="68">
        <v>0.32729999999999998</v>
      </c>
    </row>
    <row r="13" spans="1:52">
      <c r="A13" s="67" t="s">
        <v>221</v>
      </c>
      <c r="B13" s="14"/>
      <c r="C13" s="14"/>
      <c r="G13" s="69">
        <v>4.01</v>
      </c>
      <c r="J13" s="68">
        <v>-1.4999999999999999E-2</v>
      </c>
      <c r="K13" s="69">
        <v>50310793</v>
      </c>
      <c r="M13" s="69">
        <v>0</v>
      </c>
      <c r="N13" s="69">
        <v>59516.089463999997</v>
      </c>
      <c r="P13" s="68">
        <v>0.43309999999999998</v>
      </c>
      <c r="Q13" s="68">
        <v>0.32729999999999998</v>
      </c>
    </row>
    <row r="14" spans="1:52">
      <c r="A14" t="s">
        <v>222</v>
      </c>
      <c r="B14" t="s">
        <v>223</v>
      </c>
      <c r="C14" t="s">
        <v>99</v>
      </c>
      <c r="D14" t="s">
        <v>224</v>
      </c>
      <c r="F14" t="s">
        <v>225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5724461</v>
      </c>
      <c r="L14" s="65">
        <v>137.24</v>
      </c>
      <c r="M14" s="65">
        <v>0</v>
      </c>
      <c r="N14" s="65">
        <v>7856.2502764000001</v>
      </c>
      <c r="O14" s="66">
        <v>5.0000000000000001E-4</v>
      </c>
      <c r="P14" s="66">
        <v>5.7200000000000001E-2</v>
      </c>
      <c r="Q14" s="66">
        <v>4.3200000000000002E-2</v>
      </c>
    </row>
    <row r="15" spans="1:52">
      <c r="A15" t="s">
        <v>226</v>
      </c>
      <c r="B15" t="s">
        <v>227</v>
      </c>
      <c r="C15" t="s">
        <v>99</v>
      </c>
      <c r="D15" t="s">
        <v>224</v>
      </c>
      <c r="F15" t="s">
        <v>228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3089000</v>
      </c>
      <c r="L15" s="65">
        <v>150.19</v>
      </c>
      <c r="M15" s="65">
        <v>0</v>
      </c>
      <c r="N15" s="65">
        <v>4639.3690999999999</v>
      </c>
      <c r="O15" s="66">
        <v>2.0000000000000001E-4</v>
      </c>
      <c r="P15" s="66">
        <v>3.3799999999999997E-2</v>
      </c>
      <c r="Q15" s="66">
        <v>2.5499999999999998E-2</v>
      </c>
    </row>
    <row r="16" spans="1:52">
      <c r="A16" t="s">
        <v>229</v>
      </c>
      <c r="B16" t="s">
        <v>230</v>
      </c>
      <c r="C16" t="s">
        <v>99</v>
      </c>
      <c r="D16" t="s">
        <v>224</v>
      </c>
      <c r="F16" t="s">
        <v>231</v>
      </c>
      <c r="G16" s="65">
        <v>12.3</v>
      </c>
      <c r="H16" t="s">
        <v>101</v>
      </c>
      <c r="I16" s="66">
        <v>0.04</v>
      </c>
      <c r="J16" s="66">
        <v>-2.3E-3</v>
      </c>
      <c r="K16" s="65">
        <v>695849</v>
      </c>
      <c r="L16" s="65">
        <v>200.79</v>
      </c>
      <c r="M16" s="65">
        <v>0</v>
      </c>
      <c r="N16" s="65">
        <v>1397.1952071000001</v>
      </c>
      <c r="O16" s="66">
        <v>0</v>
      </c>
      <c r="P16" s="66">
        <v>1.0200000000000001E-2</v>
      </c>
      <c r="Q16" s="66">
        <v>7.7000000000000002E-3</v>
      </c>
    </row>
    <row r="17" spans="1:17">
      <c r="A17" t="s">
        <v>232</v>
      </c>
      <c r="B17" t="s">
        <v>233</v>
      </c>
      <c r="C17" t="s">
        <v>99</v>
      </c>
      <c r="D17" t="s">
        <v>224</v>
      </c>
      <c r="F17" t="s">
        <v>234</v>
      </c>
      <c r="G17" s="65">
        <v>1.48</v>
      </c>
      <c r="H17" t="s">
        <v>101</v>
      </c>
      <c r="I17" s="66">
        <v>2.75E-2</v>
      </c>
      <c r="J17" s="66">
        <v>-1.8200000000000001E-2</v>
      </c>
      <c r="K17" s="65">
        <v>7056000</v>
      </c>
      <c r="L17" s="65">
        <v>112.49</v>
      </c>
      <c r="M17" s="65">
        <v>0</v>
      </c>
      <c r="N17" s="65">
        <v>7937.2943999999998</v>
      </c>
      <c r="O17" s="66">
        <v>4.0000000000000002E-4</v>
      </c>
      <c r="P17" s="66">
        <v>5.7799999999999997E-2</v>
      </c>
      <c r="Q17" s="66">
        <v>4.3700000000000003E-2</v>
      </c>
    </row>
    <row r="18" spans="1:17">
      <c r="A18" t="s">
        <v>235</v>
      </c>
      <c r="B18" t="s">
        <v>236</v>
      </c>
      <c r="C18" t="s">
        <v>99</v>
      </c>
      <c r="D18" t="s">
        <v>224</v>
      </c>
      <c r="F18" t="s">
        <v>237</v>
      </c>
      <c r="G18" s="65">
        <v>2.4500000000000002</v>
      </c>
      <c r="H18" t="s">
        <v>101</v>
      </c>
      <c r="I18" s="66">
        <v>1.7500000000000002E-2</v>
      </c>
      <c r="J18" s="66">
        <v>-1.5599999999999999E-2</v>
      </c>
      <c r="K18" s="65">
        <v>8765000</v>
      </c>
      <c r="L18" s="65">
        <v>111.46</v>
      </c>
      <c r="M18" s="65">
        <v>0</v>
      </c>
      <c r="N18" s="65">
        <v>9769.4689999999991</v>
      </c>
      <c r="O18" s="66">
        <v>5.0000000000000001E-4</v>
      </c>
      <c r="P18" s="66">
        <v>7.1099999999999997E-2</v>
      </c>
      <c r="Q18" s="66">
        <v>5.3699999999999998E-2</v>
      </c>
    </row>
    <row r="19" spans="1:17">
      <c r="A19" t="s">
        <v>238</v>
      </c>
      <c r="B19" t="s">
        <v>239</v>
      </c>
      <c r="C19" t="s">
        <v>99</v>
      </c>
      <c r="D19" t="s">
        <v>224</v>
      </c>
      <c r="F19" t="s">
        <v>240</v>
      </c>
      <c r="G19" s="65">
        <v>8.01</v>
      </c>
      <c r="H19" t="s">
        <v>101</v>
      </c>
      <c r="I19" s="66">
        <v>5.0000000000000001E-3</v>
      </c>
      <c r="J19" s="66">
        <v>-6.3E-3</v>
      </c>
      <c r="K19" s="65">
        <v>7020000</v>
      </c>
      <c r="L19" s="65">
        <v>111.22</v>
      </c>
      <c r="M19" s="65">
        <v>0</v>
      </c>
      <c r="N19" s="65">
        <v>7807.6440000000002</v>
      </c>
      <c r="O19" s="66">
        <v>2.9999999999999997E-4</v>
      </c>
      <c r="P19" s="66">
        <v>5.6800000000000003E-2</v>
      </c>
      <c r="Q19" s="66">
        <v>4.2900000000000001E-2</v>
      </c>
    </row>
    <row r="20" spans="1:17">
      <c r="A20" t="s">
        <v>241</v>
      </c>
      <c r="B20" t="s">
        <v>242</v>
      </c>
      <c r="C20" t="s">
        <v>99</v>
      </c>
      <c r="D20" t="s">
        <v>224</v>
      </c>
      <c r="F20" t="s">
        <v>240</v>
      </c>
      <c r="G20" s="65">
        <v>4.5199999999999996</v>
      </c>
      <c r="H20" t="s">
        <v>101</v>
      </c>
      <c r="I20" s="66">
        <v>7.4999999999999997E-3</v>
      </c>
      <c r="J20" s="66">
        <v>-1.2699999999999999E-2</v>
      </c>
      <c r="K20" s="65">
        <v>8905000</v>
      </c>
      <c r="L20" s="65">
        <v>110.55</v>
      </c>
      <c r="M20" s="65">
        <v>0</v>
      </c>
      <c r="N20" s="65">
        <v>9844.4775000000009</v>
      </c>
      <c r="O20" s="66">
        <v>4.0000000000000002E-4</v>
      </c>
      <c r="P20" s="66">
        <v>7.1599999999999997E-2</v>
      </c>
      <c r="Q20" s="66">
        <v>5.4100000000000002E-2</v>
      </c>
    </row>
    <row r="21" spans="1:17">
      <c r="A21" t="s">
        <v>243</v>
      </c>
      <c r="B21" t="s">
        <v>244</v>
      </c>
      <c r="C21" t="s">
        <v>99</v>
      </c>
      <c r="D21" t="s">
        <v>224</v>
      </c>
      <c r="F21" t="s">
        <v>245</v>
      </c>
      <c r="G21" s="65">
        <v>6.03</v>
      </c>
      <c r="H21" t="s">
        <v>101</v>
      </c>
      <c r="I21" s="66">
        <v>7.4999999999999997E-3</v>
      </c>
      <c r="J21" s="66">
        <v>-1.2200000000000001E-2</v>
      </c>
      <c r="K21" s="65">
        <v>9055483</v>
      </c>
      <c r="L21" s="65">
        <v>113.35</v>
      </c>
      <c r="M21" s="65">
        <v>0</v>
      </c>
      <c r="N21" s="65">
        <v>10264.3899805</v>
      </c>
      <c r="O21" s="66">
        <v>5.0000000000000001E-4</v>
      </c>
      <c r="P21" s="66">
        <v>7.4700000000000003E-2</v>
      </c>
      <c r="Q21" s="66">
        <v>5.6399999999999999E-2</v>
      </c>
    </row>
    <row r="22" spans="1:17">
      <c r="A22" s="67" t="s">
        <v>246</v>
      </c>
      <c r="B22" s="14"/>
      <c r="C22" s="14"/>
      <c r="G22" s="69">
        <v>4.63</v>
      </c>
      <c r="J22" s="68">
        <v>5.1000000000000004E-3</v>
      </c>
      <c r="K22" s="69">
        <v>70738491</v>
      </c>
      <c r="M22" s="69">
        <v>0</v>
      </c>
      <c r="N22" s="69">
        <v>77911.432921600004</v>
      </c>
      <c r="P22" s="68">
        <v>0.56689999999999996</v>
      </c>
      <c r="Q22" s="68">
        <v>0.42849999999999999</v>
      </c>
    </row>
    <row r="23" spans="1:17">
      <c r="A23" s="67" t="s">
        <v>247</v>
      </c>
      <c r="B23" s="14"/>
      <c r="C23" s="14"/>
      <c r="G23" s="69">
        <v>0.27</v>
      </c>
      <c r="J23" s="68">
        <v>4.0000000000000002E-4</v>
      </c>
      <c r="K23" s="69">
        <v>500000</v>
      </c>
      <c r="M23" s="69">
        <v>0</v>
      </c>
      <c r="N23" s="69">
        <v>499.95</v>
      </c>
      <c r="P23" s="68">
        <v>3.5999999999999999E-3</v>
      </c>
      <c r="Q23" s="68">
        <v>2.7000000000000001E-3</v>
      </c>
    </row>
    <row r="24" spans="1:17">
      <c r="A24" t="s">
        <v>248</v>
      </c>
      <c r="B24" t="s">
        <v>249</v>
      </c>
      <c r="C24" t="s">
        <v>99</v>
      </c>
      <c r="D24" t="s">
        <v>224</v>
      </c>
      <c r="F24" t="s">
        <v>250</v>
      </c>
      <c r="G24" s="65">
        <v>0.27</v>
      </c>
      <c r="H24" t="s">
        <v>101</v>
      </c>
      <c r="I24" s="66">
        <v>0</v>
      </c>
      <c r="J24" s="66">
        <v>4.0000000000000002E-4</v>
      </c>
      <c r="K24" s="65">
        <v>500000</v>
      </c>
      <c r="L24" s="65">
        <v>99.99</v>
      </c>
      <c r="M24" s="65">
        <v>0</v>
      </c>
      <c r="N24" s="65">
        <v>499.95</v>
      </c>
      <c r="O24" s="66">
        <v>1E-4</v>
      </c>
      <c r="P24" s="66">
        <v>3.5999999999999999E-3</v>
      </c>
      <c r="Q24" s="66">
        <v>2.7000000000000001E-3</v>
      </c>
    </row>
    <row r="25" spans="1:17">
      <c r="A25" s="67" t="s">
        <v>251</v>
      </c>
      <c r="B25" s="14"/>
      <c r="C25" s="14"/>
      <c r="G25" s="69">
        <v>4.66</v>
      </c>
      <c r="J25" s="68">
        <v>5.1999999999999998E-3</v>
      </c>
      <c r="K25" s="69">
        <v>70238491</v>
      </c>
      <c r="M25" s="69">
        <v>0</v>
      </c>
      <c r="N25" s="69">
        <v>77411.482921600007</v>
      </c>
      <c r="P25" s="68">
        <v>0.56330000000000002</v>
      </c>
      <c r="Q25" s="68">
        <v>0.42570000000000002</v>
      </c>
    </row>
    <row r="26" spans="1:17">
      <c r="A26" t="s">
        <v>252</v>
      </c>
      <c r="B26" t="s">
        <v>253</v>
      </c>
      <c r="C26" t="s">
        <v>99</v>
      </c>
      <c r="D26" t="s">
        <v>224</v>
      </c>
      <c r="F26" t="s">
        <v>254</v>
      </c>
      <c r="G26" s="65">
        <v>5.73</v>
      </c>
      <c r="H26" t="s">
        <v>101</v>
      </c>
      <c r="I26" s="66">
        <v>0.02</v>
      </c>
      <c r="J26" s="66">
        <v>6.4999999999999997E-3</v>
      </c>
      <c r="K26" s="65">
        <v>6315548</v>
      </c>
      <c r="L26" s="65">
        <v>107.9</v>
      </c>
      <c r="M26" s="65">
        <v>0</v>
      </c>
      <c r="N26" s="65">
        <v>6814.4762920000003</v>
      </c>
      <c r="O26" s="66">
        <v>2.9999999999999997E-4</v>
      </c>
      <c r="P26" s="66">
        <v>4.9599999999999998E-2</v>
      </c>
      <c r="Q26" s="66">
        <v>3.7499999999999999E-2</v>
      </c>
    </row>
    <row r="27" spans="1:17">
      <c r="A27" t="s">
        <v>255</v>
      </c>
      <c r="B27" t="s">
        <v>256</v>
      </c>
      <c r="C27" t="s">
        <v>99</v>
      </c>
      <c r="D27" t="s">
        <v>224</v>
      </c>
      <c r="F27" t="s">
        <v>257</v>
      </c>
      <c r="G27" s="65">
        <v>8.65</v>
      </c>
      <c r="H27" t="s">
        <v>101</v>
      </c>
      <c r="I27" s="66">
        <v>0.01</v>
      </c>
      <c r="J27" s="66">
        <v>1.11E-2</v>
      </c>
      <c r="K27" s="65">
        <v>3245001</v>
      </c>
      <c r="L27" s="65">
        <v>99.2</v>
      </c>
      <c r="M27" s="65">
        <v>0</v>
      </c>
      <c r="N27" s="65">
        <v>3219.0409920000002</v>
      </c>
      <c r="O27" s="66">
        <v>2.0000000000000001E-4</v>
      </c>
      <c r="P27" s="66">
        <v>2.3400000000000001E-2</v>
      </c>
      <c r="Q27" s="66">
        <v>1.77E-2</v>
      </c>
    </row>
    <row r="28" spans="1:17">
      <c r="A28" t="s">
        <v>258</v>
      </c>
      <c r="B28" t="s">
        <v>259</v>
      </c>
      <c r="C28" t="s">
        <v>99</v>
      </c>
      <c r="D28" t="s">
        <v>224</v>
      </c>
      <c r="F28" t="s">
        <v>260</v>
      </c>
      <c r="G28" s="65">
        <v>18.28</v>
      </c>
      <c r="H28" t="s">
        <v>101</v>
      </c>
      <c r="I28" s="66">
        <v>3.7499999999999999E-2</v>
      </c>
      <c r="J28" s="66">
        <v>2.18E-2</v>
      </c>
      <c r="K28" s="65">
        <v>500000</v>
      </c>
      <c r="L28" s="65">
        <v>130.9</v>
      </c>
      <c r="M28" s="65">
        <v>0</v>
      </c>
      <c r="N28" s="65">
        <v>654.5</v>
      </c>
      <c r="O28" s="66">
        <v>0</v>
      </c>
      <c r="P28" s="66">
        <v>4.7999999999999996E-3</v>
      </c>
      <c r="Q28" s="66">
        <v>3.5999999999999999E-3</v>
      </c>
    </row>
    <row r="29" spans="1:17">
      <c r="A29" t="s">
        <v>261</v>
      </c>
      <c r="B29" t="s">
        <v>262</v>
      </c>
      <c r="C29" t="s">
        <v>99</v>
      </c>
      <c r="D29" t="s">
        <v>224</v>
      </c>
      <c r="F29" t="s">
        <v>263</v>
      </c>
      <c r="G29" s="65">
        <v>1.33</v>
      </c>
      <c r="H29" t="s">
        <v>101</v>
      </c>
      <c r="I29" s="66">
        <v>7.4999999999999997E-3</v>
      </c>
      <c r="J29" s="66">
        <v>6.9999999999999999E-4</v>
      </c>
      <c r="K29" s="65">
        <v>12925000</v>
      </c>
      <c r="L29" s="65">
        <v>101.4</v>
      </c>
      <c r="M29" s="65">
        <v>0</v>
      </c>
      <c r="N29" s="65">
        <v>13105.95</v>
      </c>
      <c r="O29" s="66">
        <v>8.0000000000000004E-4</v>
      </c>
      <c r="P29" s="66">
        <v>9.5399999999999999E-2</v>
      </c>
      <c r="Q29" s="66">
        <v>7.2099999999999997E-2</v>
      </c>
    </row>
    <row r="30" spans="1:17">
      <c r="A30" t="s">
        <v>264</v>
      </c>
      <c r="B30" t="s">
        <v>265</v>
      </c>
      <c r="C30" t="s">
        <v>99</v>
      </c>
      <c r="D30" t="s">
        <v>224</v>
      </c>
      <c r="F30" t="s">
        <v>266</v>
      </c>
      <c r="G30" s="65">
        <v>6.95</v>
      </c>
      <c r="H30" t="s">
        <v>101</v>
      </c>
      <c r="I30" s="66">
        <v>2.2499999999999999E-2</v>
      </c>
      <c r="J30" s="66">
        <v>8.6999999999999994E-3</v>
      </c>
      <c r="K30" s="65">
        <v>7842000</v>
      </c>
      <c r="L30" s="65">
        <v>111.08</v>
      </c>
      <c r="M30" s="65">
        <v>0</v>
      </c>
      <c r="N30" s="65">
        <v>8710.8935999999994</v>
      </c>
      <c r="O30" s="66">
        <v>4.0000000000000002E-4</v>
      </c>
      <c r="P30" s="66">
        <v>6.3399999999999998E-2</v>
      </c>
      <c r="Q30" s="66">
        <v>4.7899999999999998E-2</v>
      </c>
    </row>
    <row r="31" spans="1:17">
      <c r="A31" t="s">
        <v>267</v>
      </c>
      <c r="B31" t="s">
        <v>268</v>
      </c>
      <c r="C31" t="s">
        <v>99</v>
      </c>
      <c r="D31" t="s">
        <v>224</v>
      </c>
      <c r="F31" t="s">
        <v>269</v>
      </c>
      <c r="G31" s="65">
        <v>1.66</v>
      </c>
      <c r="H31" t="s">
        <v>101</v>
      </c>
      <c r="I31" s="66">
        <v>1.2500000000000001E-2</v>
      </c>
      <c r="J31" s="66">
        <v>1.1000000000000001E-3</v>
      </c>
      <c r="K31" s="65">
        <v>1336954</v>
      </c>
      <c r="L31" s="65">
        <v>102.32</v>
      </c>
      <c r="M31" s="65">
        <v>0</v>
      </c>
      <c r="N31" s="65">
        <v>1367.9713328</v>
      </c>
      <c r="O31" s="66">
        <v>1E-4</v>
      </c>
      <c r="P31" s="66">
        <v>0.01</v>
      </c>
      <c r="Q31" s="66">
        <v>7.4999999999999997E-3</v>
      </c>
    </row>
    <row r="32" spans="1:17">
      <c r="A32" t="s">
        <v>270</v>
      </c>
      <c r="B32" t="s">
        <v>271</v>
      </c>
      <c r="C32" t="s">
        <v>99</v>
      </c>
      <c r="D32" t="s">
        <v>224</v>
      </c>
      <c r="F32" t="s">
        <v>272</v>
      </c>
      <c r="G32" s="65">
        <v>1.96</v>
      </c>
      <c r="H32" t="s">
        <v>101</v>
      </c>
      <c r="I32" s="66">
        <v>4.2500000000000003E-2</v>
      </c>
      <c r="J32" s="66">
        <v>1.6000000000000001E-3</v>
      </c>
      <c r="K32" s="65">
        <v>9260270</v>
      </c>
      <c r="L32" s="65">
        <v>108.17</v>
      </c>
      <c r="M32" s="65">
        <v>0</v>
      </c>
      <c r="N32" s="65">
        <v>10016.834059000001</v>
      </c>
      <c r="O32" s="66">
        <v>5.0000000000000001E-4</v>
      </c>
      <c r="P32" s="66">
        <v>7.2900000000000006E-2</v>
      </c>
      <c r="Q32" s="66">
        <v>5.5100000000000003E-2</v>
      </c>
    </row>
    <row r="33" spans="1:17">
      <c r="A33" t="s">
        <v>273</v>
      </c>
      <c r="B33" t="s">
        <v>274</v>
      </c>
      <c r="C33" t="s">
        <v>99</v>
      </c>
      <c r="D33" t="s">
        <v>224</v>
      </c>
      <c r="F33" t="s">
        <v>275</v>
      </c>
      <c r="G33" s="65">
        <v>2.9</v>
      </c>
      <c r="H33" t="s">
        <v>101</v>
      </c>
      <c r="I33" s="66">
        <v>3.7499999999999999E-2</v>
      </c>
      <c r="J33" s="66">
        <v>2.5000000000000001E-3</v>
      </c>
      <c r="K33" s="65">
        <v>2000000</v>
      </c>
      <c r="L33" s="65">
        <v>110.46</v>
      </c>
      <c r="M33" s="65">
        <v>0</v>
      </c>
      <c r="N33" s="65">
        <v>2209.1999999999998</v>
      </c>
      <c r="O33" s="66">
        <v>1E-4</v>
      </c>
      <c r="P33" s="66">
        <v>1.61E-2</v>
      </c>
      <c r="Q33" s="66">
        <v>1.21E-2</v>
      </c>
    </row>
    <row r="34" spans="1:17">
      <c r="A34" t="s">
        <v>276</v>
      </c>
      <c r="B34" t="s">
        <v>277</v>
      </c>
      <c r="C34" t="s">
        <v>99</v>
      </c>
      <c r="D34" t="s">
        <v>224</v>
      </c>
      <c r="F34" t="s">
        <v>278</v>
      </c>
      <c r="G34" s="65">
        <v>4.26</v>
      </c>
      <c r="H34" t="s">
        <v>101</v>
      </c>
      <c r="I34" s="66">
        <v>1.7500000000000002E-2</v>
      </c>
      <c r="J34" s="66">
        <v>4.1999999999999997E-3</v>
      </c>
      <c r="K34" s="65">
        <v>9758268</v>
      </c>
      <c r="L34" s="65">
        <v>106.81</v>
      </c>
      <c r="M34" s="65">
        <v>0</v>
      </c>
      <c r="N34" s="65">
        <v>10422.8060508</v>
      </c>
      <c r="O34" s="66">
        <v>5.0000000000000001E-4</v>
      </c>
      <c r="P34" s="66">
        <v>7.5800000000000006E-2</v>
      </c>
      <c r="Q34" s="66">
        <v>5.7299999999999997E-2</v>
      </c>
    </row>
    <row r="35" spans="1:17">
      <c r="A35" t="s">
        <v>279</v>
      </c>
      <c r="B35" t="s">
        <v>280</v>
      </c>
      <c r="C35" t="s">
        <v>99</v>
      </c>
      <c r="D35" t="s">
        <v>224</v>
      </c>
      <c r="F35" t="s">
        <v>281</v>
      </c>
      <c r="G35" s="65">
        <v>4.04</v>
      </c>
      <c r="H35" t="s">
        <v>101</v>
      </c>
      <c r="I35" s="66">
        <v>5.0000000000000001E-3</v>
      </c>
      <c r="J35" s="66">
        <v>3.8E-3</v>
      </c>
      <c r="K35" s="65">
        <v>5954000</v>
      </c>
      <c r="L35" s="65">
        <v>100.95</v>
      </c>
      <c r="M35" s="65">
        <v>0</v>
      </c>
      <c r="N35" s="65">
        <v>6010.5630000000001</v>
      </c>
      <c r="O35" s="66">
        <v>2.9999999999999997E-4</v>
      </c>
      <c r="P35" s="66">
        <v>4.3700000000000003E-2</v>
      </c>
      <c r="Q35" s="66">
        <v>3.3099999999999997E-2</v>
      </c>
    </row>
    <row r="36" spans="1:17">
      <c r="A36" t="s">
        <v>282</v>
      </c>
      <c r="B36" t="s">
        <v>283</v>
      </c>
      <c r="C36" t="s">
        <v>99</v>
      </c>
      <c r="D36" t="s">
        <v>224</v>
      </c>
      <c r="F36" t="s">
        <v>284</v>
      </c>
      <c r="G36" s="65">
        <v>2.33</v>
      </c>
      <c r="H36" t="s">
        <v>101</v>
      </c>
      <c r="I36" s="66">
        <v>1.5E-3</v>
      </c>
      <c r="J36" s="66">
        <v>1.8E-3</v>
      </c>
      <c r="K36" s="65">
        <v>2000000</v>
      </c>
      <c r="L36" s="65">
        <v>100.02</v>
      </c>
      <c r="M36" s="65">
        <v>0</v>
      </c>
      <c r="N36" s="65">
        <v>2000.4</v>
      </c>
      <c r="O36" s="66">
        <v>1E-4</v>
      </c>
      <c r="P36" s="66">
        <v>1.46E-2</v>
      </c>
      <c r="Q36" s="66">
        <v>1.0999999999999999E-2</v>
      </c>
    </row>
    <row r="37" spans="1:17">
      <c r="A37" t="s">
        <v>285</v>
      </c>
      <c r="B37" t="s">
        <v>286</v>
      </c>
      <c r="C37" t="s">
        <v>99</v>
      </c>
      <c r="D37" t="s">
        <v>224</v>
      </c>
      <c r="F37" t="s">
        <v>250</v>
      </c>
      <c r="G37" s="65">
        <v>4.8899999999999997</v>
      </c>
      <c r="H37" t="s">
        <v>101</v>
      </c>
      <c r="I37" s="66">
        <v>6.25E-2</v>
      </c>
      <c r="J37" s="66">
        <v>5.7999999999999996E-3</v>
      </c>
      <c r="K37" s="65">
        <v>6634000</v>
      </c>
      <c r="L37" s="65">
        <v>133.69</v>
      </c>
      <c r="M37" s="65">
        <v>0</v>
      </c>
      <c r="N37" s="65">
        <v>8868.9946</v>
      </c>
      <c r="O37" s="66">
        <v>4.0000000000000002E-4</v>
      </c>
      <c r="P37" s="66">
        <v>6.4500000000000002E-2</v>
      </c>
      <c r="Q37" s="66">
        <v>4.8800000000000003E-2</v>
      </c>
    </row>
    <row r="38" spans="1:17">
      <c r="A38" t="s">
        <v>287</v>
      </c>
      <c r="B38" t="s">
        <v>288</v>
      </c>
      <c r="C38" t="s">
        <v>99</v>
      </c>
      <c r="D38" t="s">
        <v>224</v>
      </c>
      <c r="F38" t="s">
        <v>225</v>
      </c>
      <c r="G38" s="65">
        <v>14.61</v>
      </c>
      <c r="H38" t="s">
        <v>101</v>
      </c>
      <c r="I38" s="66">
        <v>5.5E-2</v>
      </c>
      <c r="J38" s="66">
        <v>1.89E-2</v>
      </c>
      <c r="K38" s="65">
        <v>2467450</v>
      </c>
      <c r="L38" s="65">
        <v>162.51</v>
      </c>
      <c r="M38" s="65">
        <v>0</v>
      </c>
      <c r="N38" s="65">
        <v>4009.8529950000002</v>
      </c>
      <c r="O38" s="66">
        <v>1E-4</v>
      </c>
      <c r="P38" s="66">
        <v>2.92E-2</v>
      </c>
      <c r="Q38" s="66">
        <v>2.2100000000000002E-2</v>
      </c>
    </row>
    <row r="39" spans="1:17">
      <c r="A39" s="67" t="s">
        <v>289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212</v>
      </c>
      <c r="B40" t="s">
        <v>212</v>
      </c>
      <c r="C40" s="14"/>
      <c r="D40" t="s">
        <v>212</v>
      </c>
      <c r="G40" s="65">
        <v>0</v>
      </c>
      <c r="H40" t="s">
        <v>212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67" t="s">
        <v>290</v>
      </c>
      <c r="B41" s="14"/>
      <c r="C41" s="14"/>
      <c r="G41" s="69">
        <v>0</v>
      </c>
      <c r="J41" s="68">
        <v>0</v>
      </c>
      <c r="K41" s="69">
        <v>0</v>
      </c>
      <c r="M41" s="69">
        <v>0</v>
      </c>
      <c r="N41" s="69">
        <v>0</v>
      </c>
      <c r="P41" s="68">
        <v>0</v>
      </c>
      <c r="Q41" s="68">
        <v>0</v>
      </c>
    </row>
    <row r="42" spans="1:17">
      <c r="A42" t="s">
        <v>212</v>
      </c>
      <c r="B42" t="s">
        <v>212</v>
      </c>
      <c r="C42" s="14"/>
      <c r="D42" t="s">
        <v>212</v>
      </c>
      <c r="G42" s="65">
        <v>0</v>
      </c>
      <c r="H42" t="s">
        <v>212</v>
      </c>
      <c r="I42" s="66">
        <v>0</v>
      </c>
      <c r="J42" s="66">
        <v>0</v>
      </c>
      <c r="K42" s="65">
        <v>0</v>
      </c>
      <c r="L42" s="65">
        <v>0</v>
      </c>
      <c r="N42" s="65">
        <v>0</v>
      </c>
      <c r="O42" s="66">
        <v>0</v>
      </c>
      <c r="P42" s="66">
        <v>0</v>
      </c>
      <c r="Q42" s="66">
        <v>0</v>
      </c>
    </row>
    <row r="43" spans="1:17">
      <c r="A43" s="67" t="s">
        <v>217</v>
      </c>
      <c r="B43" s="14"/>
      <c r="C43" s="14"/>
      <c r="G43" s="69">
        <v>0</v>
      </c>
      <c r="J43" s="68">
        <v>0</v>
      </c>
      <c r="K43" s="69">
        <v>0</v>
      </c>
      <c r="M43" s="69">
        <v>0</v>
      </c>
      <c r="N43" s="69">
        <v>0</v>
      </c>
      <c r="P43" s="68">
        <v>0</v>
      </c>
      <c r="Q43" s="68">
        <v>0</v>
      </c>
    </row>
    <row r="44" spans="1:17">
      <c r="A44" s="67" t="s">
        <v>291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t="s">
        <v>212</v>
      </c>
      <c r="B45" t="s">
        <v>212</v>
      </c>
      <c r="C45" s="14"/>
      <c r="D45" t="s">
        <v>212</v>
      </c>
      <c r="G45" s="65">
        <v>0</v>
      </c>
      <c r="H45" t="s">
        <v>212</v>
      </c>
      <c r="I45" s="66">
        <v>0</v>
      </c>
      <c r="J45" s="66">
        <v>0</v>
      </c>
      <c r="K45" s="65">
        <v>0</v>
      </c>
      <c r="L45" s="65">
        <v>0</v>
      </c>
      <c r="N45" s="65">
        <v>0</v>
      </c>
      <c r="O45" s="66">
        <v>0</v>
      </c>
      <c r="P45" s="66">
        <v>0</v>
      </c>
      <c r="Q45" s="66">
        <v>0</v>
      </c>
    </row>
    <row r="46" spans="1:17">
      <c r="A46" s="67" t="s">
        <v>292</v>
      </c>
      <c r="B46" s="14"/>
      <c r="C46" s="14"/>
      <c r="G46" s="69">
        <v>0</v>
      </c>
      <c r="J46" s="68">
        <v>0</v>
      </c>
      <c r="K46" s="69">
        <v>0</v>
      </c>
      <c r="M46" s="69">
        <v>0</v>
      </c>
      <c r="N46" s="69">
        <v>0</v>
      </c>
      <c r="P46" s="68">
        <v>0</v>
      </c>
      <c r="Q46" s="68">
        <v>0</v>
      </c>
    </row>
    <row r="47" spans="1:17">
      <c r="A47" t="s">
        <v>212</v>
      </c>
      <c r="B47" t="s">
        <v>212</v>
      </c>
      <c r="C47" s="14"/>
      <c r="D47" t="s">
        <v>212</v>
      </c>
      <c r="G47" s="65">
        <v>0</v>
      </c>
      <c r="H47" t="s">
        <v>212</v>
      </c>
      <c r="I47" s="66">
        <v>0</v>
      </c>
      <c r="J47" s="66">
        <v>0</v>
      </c>
      <c r="K47" s="65">
        <v>0</v>
      </c>
      <c r="L47" s="65">
        <v>0</v>
      </c>
      <c r="N47" s="65">
        <v>0</v>
      </c>
      <c r="O47" s="66">
        <v>0</v>
      </c>
      <c r="P47" s="66">
        <v>0</v>
      </c>
      <c r="Q47" s="66">
        <v>0</v>
      </c>
    </row>
    <row r="48" spans="1:17">
      <c r="A48" s="84" t="s">
        <v>293</v>
      </c>
      <c r="B48" s="14"/>
      <c r="C48" s="14"/>
    </row>
    <row r="49" spans="1:3">
      <c r="A49" s="84" t="s">
        <v>294</v>
      </c>
      <c r="B49" s="14"/>
      <c r="C49" s="14"/>
    </row>
    <row r="50" spans="1:3">
      <c r="A50" s="84" t="s">
        <v>295</v>
      </c>
      <c r="B50" s="14"/>
      <c r="C50" s="14"/>
    </row>
    <row r="51" spans="1:3">
      <c r="A51" s="84" t="s">
        <v>296</v>
      </c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212</v>
      </c>
      <c r="B13" t="s">
        <v>212</v>
      </c>
      <c r="C13" s="14"/>
      <c r="D13" s="14"/>
      <c r="E13" s="14"/>
      <c r="F13" t="s">
        <v>212</v>
      </c>
      <c r="G13" t="s">
        <v>212</v>
      </c>
      <c r="J13" s="65">
        <v>0</v>
      </c>
      <c r="K13" t="s">
        <v>212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212</v>
      </c>
      <c r="B15" t="s">
        <v>212</v>
      </c>
      <c r="C15" s="14"/>
      <c r="D15" s="14"/>
      <c r="E15" s="14"/>
      <c r="F15" t="s">
        <v>212</v>
      </c>
      <c r="G15" t="s">
        <v>212</v>
      </c>
      <c r="J15" s="65">
        <v>0</v>
      </c>
      <c r="K15" t="s">
        <v>212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212</v>
      </c>
      <c r="B17" t="s">
        <v>212</v>
      </c>
      <c r="C17" s="14"/>
      <c r="D17" s="14"/>
      <c r="E17" s="14"/>
      <c r="F17" t="s">
        <v>212</v>
      </c>
      <c r="G17" t="s">
        <v>212</v>
      </c>
      <c r="J17" s="65">
        <v>0</v>
      </c>
      <c r="K17" t="s">
        <v>212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212</v>
      </c>
      <c r="B20" t="s">
        <v>212</v>
      </c>
      <c r="C20" s="14"/>
      <c r="D20" s="14"/>
      <c r="E20" s="14"/>
      <c r="F20" t="s">
        <v>212</v>
      </c>
      <c r="G20" t="s">
        <v>212</v>
      </c>
      <c r="J20" s="65">
        <v>0</v>
      </c>
      <c r="K20" t="s">
        <v>212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212</v>
      </c>
      <c r="B22" t="s">
        <v>212</v>
      </c>
      <c r="C22" s="14"/>
      <c r="D22" s="14"/>
      <c r="E22" s="14"/>
      <c r="F22" t="s">
        <v>212</v>
      </c>
      <c r="G22" t="s">
        <v>212</v>
      </c>
      <c r="J22" s="65">
        <v>0</v>
      </c>
      <c r="K22" t="s">
        <v>212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219</v>
      </c>
      <c r="B23" s="14"/>
      <c r="C23" s="14"/>
      <c r="D23" s="14"/>
      <c r="E23" s="14"/>
      <c r="F23" s="14"/>
    </row>
    <row r="24" spans="1:20">
      <c r="A24" s="84" t="s">
        <v>293</v>
      </c>
      <c r="B24" s="14"/>
      <c r="C24" s="14"/>
      <c r="D24" s="14"/>
      <c r="E24" s="14"/>
      <c r="F24" s="14"/>
    </row>
    <row r="25" spans="1:20">
      <c r="A25" s="84" t="s">
        <v>294</v>
      </c>
      <c r="B25" s="14"/>
      <c r="C25" s="14"/>
      <c r="D25" s="14"/>
      <c r="E25" s="14"/>
      <c r="F25" s="14"/>
    </row>
    <row r="26" spans="1:20">
      <c r="A26" s="84" t="s">
        <v>295</v>
      </c>
      <c r="B26" s="14"/>
      <c r="C26" s="14"/>
      <c r="D26" s="14"/>
      <c r="E26" s="14"/>
      <c r="F26" s="14"/>
    </row>
    <row r="27" spans="1:20">
      <c r="A27" s="84" t="s">
        <v>296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  <c r="N4" s="74"/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3.99</v>
      </c>
      <c r="K10" s="7"/>
      <c r="L10" s="7"/>
      <c r="M10" s="64">
        <v>9.7000000000000003E-3</v>
      </c>
      <c r="N10" s="63">
        <f>N11+N82</f>
        <v>17561744.419999998</v>
      </c>
      <c r="O10" s="28"/>
      <c r="P10" s="63">
        <v>46.723669999999998</v>
      </c>
      <c r="Q10" s="63">
        <v>18808.64150357059</v>
      </c>
      <c r="R10" s="7"/>
      <c r="S10" s="64">
        <v>1</v>
      </c>
      <c r="T10" s="64">
        <v>0.10340000000000001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3.88</v>
      </c>
      <c r="M11" s="68">
        <v>9.1999999999999998E-3</v>
      </c>
      <c r="N11" s="69">
        <f>N12+N48+N77+N80</f>
        <v>17411744.419999998</v>
      </c>
      <c r="P11" s="69">
        <v>46.723669999999998</v>
      </c>
      <c r="Q11" s="69">
        <v>18315.530817820589</v>
      </c>
      <c r="S11" s="68">
        <v>0.9738</v>
      </c>
      <c r="T11" s="68">
        <v>0.1007</v>
      </c>
    </row>
    <row r="12" spans="1:65">
      <c r="A12" s="67" t="s">
        <v>297</v>
      </c>
      <c r="B12" s="14"/>
      <c r="C12" s="14"/>
      <c r="D12" s="14"/>
      <c r="E12" s="14"/>
      <c r="J12" s="69">
        <v>4.16</v>
      </c>
      <c r="M12" s="68">
        <v>-2.8999999999999998E-3</v>
      </c>
      <c r="N12" s="69">
        <f>SUM(N13:N47)</f>
        <v>8114604.9899999993</v>
      </c>
      <c r="P12" s="69">
        <v>46.723669999999998</v>
      </c>
      <c r="Q12" s="69">
        <v>8724.9021946356224</v>
      </c>
      <c r="S12" s="68">
        <v>0.46389999999999998</v>
      </c>
      <c r="T12" s="68">
        <v>4.8000000000000001E-2</v>
      </c>
    </row>
    <row r="13" spans="1:65">
      <c r="A13" t="s">
        <v>301</v>
      </c>
      <c r="B13" t="s">
        <v>302</v>
      </c>
      <c r="C13" t="s">
        <v>99</v>
      </c>
      <c r="D13" t="s">
        <v>122</v>
      </c>
      <c r="E13" t="s">
        <v>303</v>
      </c>
      <c r="F13" t="s">
        <v>304</v>
      </c>
      <c r="G13" t="s">
        <v>204</v>
      </c>
      <c r="H13" t="s">
        <v>205</v>
      </c>
      <c r="I13" t="s">
        <v>245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100000</v>
      </c>
      <c r="O13" s="65">
        <v>104.11</v>
      </c>
      <c r="P13" s="65">
        <v>0</v>
      </c>
      <c r="Q13" s="65">
        <v>104.11</v>
      </c>
      <c r="R13" s="66">
        <v>0</v>
      </c>
      <c r="S13" s="66">
        <v>5.4999999999999997E-3</v>
      </c>
      <c r="T13" s="66">
        <v>5.9999999999999995E-4</v>
      </c>
    </row>
    <row r="14" spans="1:65">
      <c r="A14" t="s">
        <v>305</v>
      </c>
      <c r="B14" t="s">
        <v>306</v>
      </c>
      <c r="C14" t="s">
        <v>99</v>
      </c>
      <c r="D14" t="s">
        <v>122</v>
      </c>
      <c r="E14" t="s">
        <v>307</v>
      </c>
      <c r="F14" t="s">
        <v>308</v>
      </c>
      <c r="G14" t="s">
        <v>204</v>
      </c>
      <c r="H14" t="s">
        <v>205</v>
      </c>
      <c r="I14" t="s">
        <v>309</v>
      </c>
      <c r="J14" s="65">
        <v>2.2200000000000002</v>
      </c>
      <c r="K14" t="s">
        <v>101</v>
      </c>
      <c r="L14" s="66">
        <v>5.0000000000000001E-3</v>
      </c>
      <c r="M14" s="66">
        <v>-6.7999999999999996E-3</v>
      </c>
      <c r="N14" s="65">
        <v>398000</v>
      </c>
      <c r="O14" s="65">
        <v>104.29</v>
      </c>
      <c r="P14" s="65">
        <v>0</v>
      </c>
      <c r="Q14" s="65">
        <v>415.07420000000002</v>
      </c>
      <c r="R14" s="66">
        <v>1.1999999999999999E-3</v>
      </c>
      <c r="S14" s="66">
        <v>2.2100000000000002E-2</v>
      </c>
      <c r="T14" s="66">
        <v>2.3E-3</v>
      </c>
    </row>
    <row r="15" spans="1:65">
      <c r="A15" t="s">
        <v>310</v>
      </c>
      <c r="B15" t="s">
        <v>311</v>
      </c>
      <c r="C15" t="s">
        <v>99</v>
      </c>
      <c r="D15" t="s">
        <v>122</v>
      </c>
      <c r="E15" t="s">
        <v>312</v>
      </c>
      <c r="F15" t="s">
        <v>308</v>
      </c>
      <c r="G15" t="s">
        <v>313</v>
      </c>
      <c r="H15" t="s">
        <v>149</v>
      </c>
      <c r="I15" t="s">
        <v>314</v>
      </c>
      <c r="J15" s="65">
        <v>2.4</v>
      </c>
      <c r="K15" t="s">
        <v>101</v>
      </c>
      <c r="L15" s="66">
        <v>0.01</v>
      </c>
      <c r="M15" s="66">
        <v>-6.8999999999999999E-3</v>
      </c>
      <c r="N15" s="65">
        <v>400000</v>
      </c>
      <c r="O15" s="65">
        <v>105.67</v>
      </c>
      <c r="P15" s="65">
        <v>0</v>
      </c>
      <c r="Q15" s="65">
        <v>422.68</v>
      </c>
      <c r="R15" s="66">
        <v>2.0000000000000001E-4</v>
      </c>
      <c r="S15" s="66">
        <v>2.2499999999999999E-2</v>
      </c>
      <c r="T15" s="66">
        <v>2.3E-3</v>
      </c>
    </row>
    <row r="16" spans="1:65">
      <c r="A16" t="s">
        <v>315</v>
      </c>
      <c r="B16" t="s">
        <v>316</v>
      </c>
      <c r="C16" t="s">
        <v>99</v>
      </c>
      <c r="D16" t="s">
        <v>122</v>
      </c>
      <c r="E16" t="s">
        <v>317</v>
      </c>
      <c r="F16" t="s">
        <v>308</v>
      </c>
      <c r="G16" t="s">
        <v>204</v>
      </c>
      <c r="H16" t="s">
        <v>205</v>
      </c>
      <c r="I16" t="s">
        <v>318</v>
      </c>
      <c r="J16" s="65">
        <v>6.27</v>
      </c>
      <c r="K16" t="s">
        <v>101</v>
      </c>
      <c r="L16" s="66">
        <v>1.2200000000000001E-2</v>
      </c>
      <c r="M16" s="66">
        <v>-3.8999999999999998E-3</v>
      </c>
      <c r="N16" s="65">
        <v>200000</v>
      </c>
      <c r="O16" s="65">
        <v>112.46</v>
      </c>
      <c r="P16" s="65">
        <v>0</v>
      </c>
      <c r="Q16" s="65">
        <v>224.92</v>
      </c>
      <c r="R16" s="66">
        <v>1E-4</v>
      </c>
      <c r="S16" s="66">
        <v>1.2E-2</v>
      </c>
      <c r="T16" s="66">
        <v>1.1999999999999999E-3</v>
      </c>
    </row>
    <row r="17" spans="1:20">
      <c r="A17" t="s">
        <v>319</v>
      </c>
      <c r="B17" t="s">
        <v>320</v>
      </c>
      <c r="C17" t="s">
        <v>99</v>
      </c>
      <c r="D17" t="s">
        <v>122</v>
      </c>
      <c r="E17" t="s">
        <v>317</v>
      </c>
      <c r="F17" t="s">
        <v>308</v>
      </c>
      <c r="G17" t="s">
        <v>204</v>
      </c>
      <c r="H17" t="s">
        <v>205</v>
      </c>
      <c r="I17" t="s">
        <v>321</v>
      </c>
      <c r="J17" s="65">
        <v>2.58</v>
      </c>
      <c r="K17" t="s">
        <v>101</v>
      </c>
      <c r="L17" s="66">
        <v>1E-3</v>
      </c>
      <c r="M17" s="66">
        <v>-6.1999999999999998E-3</v>
      </c>
      <c r="N17" s="65">
        <v>429885</v>
      </c>
      <c r="O17" s="65">
        <v>102.43</v>
      </c>
      <c r="P17" s="65">
        <v>0</v>
      </c>
      <c r="Q17" s="65">
        <v>440.33120550000001</v>
      </c>
      <c r="R17" s="66">
        <v>2.0000000000000001E-4</v>
      </c>
      <c r="S17" s="66">
        <v>2.3400000000000001E-2</v>
      </c>
      <c r="T17" s="66">
        <v>2.3999999999999998E-3</v>
      </c>
    </row>
    <row r="18" spans="1:20">
      <c r="A18" t="s">
        <v>322</v>
      </c>
      <c r="B18" t="s">
        <v>323</v>
      </c>
      <c r="C18" t="s">
        <v>99</v>
      </c>
      <c r="D18" t="s">
        <v>122</v>
      </c>
      <c r="E18" t="s">
        <v>317</v>
      </c>
      <c r="F18" t="s">
        <v>308</v>
      </c>
      <c r="G18" t="s">
        <v>204</v>
      </c>
      <c r="H18" t="s">
        <v>205</v>
      </c>
      <c r="I18" t="s">
        <v>324</v>
      </c>
      <c r="J18" s="65">
        <v>0.45</v>
      </c>
      <c r="K18" t="s">
        <v>101</v>
      </c>
      <c r="L18" s="66">
        <v>4.1000000000000003E-3</v>
      </c>
      <c r="M18" s="66">
        <v>-1.2E-2</v>
      </c>
      <c r="N18" s="65">
        <v>1000.17</v>
      </c>
      <c r="O18" s="65">
        <v>100.76</v>
      </c>
      <c r="P18" s="65">
        <v>0</v>
      </c>
      <c r="Q18" s="65">
        <v>1.0077712919999999</v>
      </c>
      <c r="R18" s="66">
        <v>0</v>
      </c>
      <c r="S18" s="66">
        <v>1E-4</v>
      </c>
      <c r="T18" s="66">
        <v>0</v>
      </c>
    </row>
    <row r="19" spans="1:20">
      <c r="A19" t="s">
        <v>325</v>
      </c>
      <c r="B19" t="s">
        <v>326</v>
      </c>
      <c r="C19" t="s">
        <v>99</v>
      </c>
      <c r="D19" t="s">
        <v>122</v>
      </c>
      <c r="E19" t="s">
        <v>317</v>
      </c>
      <c r="F19" t="s">
        <v>308</v>
      </c>
      <c r="G19" t="s">
        <v>204</v>
      </c>
      <c r="H19" t="s">
        <v>205</v>
      </c>
      <c r="I19" t="s">
        <v>327</v>
      </c>
      <c r="J19" s="65">
        <v>1.48</v>
      </c>
      <c r="K19" t="s">
        <v>101</v>
      </c>
      <c r="L19" s="66">
        <v>9.9000000000000008E-3</v>
      </c>
      <c r="M19" s="66">
        <v>-1.3299999999999999E-2</v>
      </c>
      <c r="N19" s="65">
        <v>520500</v>
      </c>
      <c r="O19" s="65">
        <v>105.05</v>
      </c>
      <c r="P19" s="65">
        <v>0</v>
      </c>
      <c r="Q19" s="65">
        <v>546.78525000000002</v>
      </c>
      <c r="R19" s="66">
        <v>2.0000000000000001E-4</v>
      </c>
      <c r="S19" s="66">
        <v>2.9100000000000001E-2</v>
      </c>
      <c r="T19" s="66">
        <v>3.0000000000000001E-3</v>
      </c>
    </row>
    <row r="20" spans="1:20">
      <c r="A20" t="s">
        <v>328</v>
      </c>
      <c r="B20" t="s">
        <v>329</v>
      </c>
      <c r="C20" t="s">
        <v>99</v>
      </c>
      <c r="D20" t="s">
        <v>122</v>
      </c>
      <c r="E20" t="s">
        <v>330</v>
      </c>
      <c r="F20" t="s">
        <v>308</v>
      </c>
      <c r="G20" t="s">
        <v>204</v>
      </c>
      <c r="H20" t="s">
        <v>205</v>
      </c>
      <c r="I20" t="s">
        <v>331</v>
      </c>
      <c r="J20" s="65">
        <v>1.49</v>
      </c>
      <c r="K20" t="s">
        <v>101</v>
      </c>
      <c r="L20" s="66">
        <v>7.0000000000000001E-3</v>
      </c>
      <c r="M20" s="66">
        <v>-1.1299999999999999E-2</v>
      </c>
      <c r="N20" s="65">
        <v>166608.54</v>
      </c>
      <c r="O20" s="65">
        <v>104.53</v>
      </c>
      <c r="P20" s="65">
        <v>0</v>
      </c>
      <c r="Q20" s="65">
        <v>174.15590686199999</v>
      </c>
      <c r="R20" s="66">
        <v>1E-4</v>
      </c>
      <c r="S20" s="66">
        <v>9.2999999999999992E-3</v>
      </c>
      <c r="T20" s="66">
        <v>1E-3</v>
      </c>
    </row>
    <row r="21" spans="1:20">
      <c r="A21" t="s">
        <v>332</v>
      </c>
      <c r="B21" t="s">
        <v>333</v>
      </c>
      <c r="C21" t="s">
        <v>99</v>
      </c>
      <c r="D21" t="s">
        <v>122</v>
      </c>
      <c r="E21" t="s">
        <v>330</v>
      </c>
      <c r="F21" t="s">
        <v>308</v>
      </c>
      <c r="G21" t="s">
        <v>204</v>
      </c>
      <c r="H21" t="s">
        <v>205</v>
      </c>
      <c r="I21" t="s">
        <v>250</v>
      </c>
      <c r="J21" s="65">
        <v>1.35</v>
      </c>
      <c r="K21" t="s">
        <v>101</v>
      </c>
      <c r="L21" s="66">
        <v>0.05</v>
      </c>
      <c r="M21" s="66">
        <v>-1.47E-2</v>
      </c>
      <c r="N21" s="65">
        <v>233167</v>
      </c>
      <c r="O21" s="65">
        <v>113.36</v>
      </c>
      <c r="P21" s="65">
        <v>0</v>
      </c>
      <c r="Q21" s="65">
        <v>264.31811119999998</v>
      </c>
      <c r="R21" s="66">
        <v>1E-4</v>
      </c>
      <c r="S21" s="66">
        <v>1.41E-2</v>
      </c>
      <c r="T21" s="66">
        <v>1.5E-3</v>
      </c>
    </row>
    <row r="22" spans="1:20">
      <c r="A22" t="s">
        <v>334</v>
      </c>
      <c r="B22" t="s">
        <v>335</v>
      </c>
      <c r="C22" t="s">
        <v>99</v>
      </c>
      <c r="D22" t="s">
        <v>122</v>
      </c>
      <c r="E22" t="s">
        <v>330</v>
      </c>
      <c r="F22" t="s">
        <v>308</v>
      </c>
      <c r="G22" t="s">
        <v>204</v>
      </c>
      <c r="H22" t="s">
        <v>205</v>
      </c>
      <c r="I22" t="s">
        <v>254</v>
      </c>
      <c r="J22" s="65">
        <v>5.09</v>
      </c>
      <c r="K22" t="s">
        <v>101</v>
      </c>
      <c r="L22" s="66">
        <v>1.7500000000000002E-2</v>
      </c>
      <c r="M22" s="66">
        <v>-5.5999999999999999E-3</v>
      </c>
      <c r="N22" s="65">
        <v>145460.89000000001</v>
      </c>
      <c r="O22" s="65">
        <v>112.78</v>
      </c>
      <c r="P22" s="65">
        <v>0</v>
      </c>
      <c r="Q22" s="65">
        <v>164.050791742</v>
      </c>
      <c r="R22" s="66">
        <v>0</v>
      </c>
      <c r="S22" s="66">
        <v>8.6999999999999994E-3</v>
      </c>
      <c r="T22" s="66">
        <v>8.9999999999999998E-4</v>
      </c>
    </row>
    <row r="23" spans="1:20">
      <c r="A23" t="s">
        <v>336</v>
      </c>
      <c r="B23" t="s">
        <v>337</v>
      </c>
      <c r="C23" t="s">
        <v>99</v>
      </c>
      <c r="D23" t="s">
        <v>122</v>
      </c>
      <c r="E23" t="s">
        <v>338</v>
      </c>
      <c r="F23" t="s">
        <v>308</v>
      </c>
      <c r="G23" t="s">
        <v>339</v>
      </c>
      <c r="H23" t="s">
        <v>149</v>
      </c>
      <c r="I23" t="s">
        <v>340</v>
      </c>
      <c r="J23" s="65">
        <v>2.42</v>
      </c>
      <c r="K23" t="s">
        <v>101</v>
      </c>
      <c r="L23" s="66">
        <v>9.4999999999999998E-3</v>
      </c>
      <c r="M23" s="66">
        <v>-1.01E-2</v>
      </c>
      <c r="N23" s="65">
        <v>240000</v>
      </c>
      <c r="O23" s="65">
        <v>105.86</v>
      </c>
      <c r="P23" s="65">
        <v>0</v>
      </c>
      <c r="Q23" s="65">
        <v>254.06399999999999</v>
      </c>
      <c r="R23" s="66">
        <v>4.0000000000000002E-4</v>
      </c>
      <c r="S23" s="66">
        <v>1.35E-2</v>
      </c>
      <c r="T23" s="66">
        <v>1.4E-3</v>
      </c>
    </row>
    <row r="24" spans="1:20">
      <c r="A24" t="s">
        <v>341</v>
      </c>
      <c r="B24" t="s">
        <v>342</v>
      </c>
      <c r="C24" t="s">
        <v>99</v>
      </c>
      <c r="D24" t="s">
        <v>122</v>
      </c>
      <c r="E24" t="s">
        <v>338</v>
      </c>
      <c r="F24" t="s">
        <v>308</v>
      </c>
      <c r="G24" t="s">
        <v>339</v>
      </c>
      <c r="H24" t="s">
        <v>149</v>
      </c>
      <c r="I24" t="s">
        <v>343</v>
      </c>
      <c r="J24" s="65">
        <v>2.98</v>
      </c>
      <c r="K24" t="s">
        <v>101</v>
      </c>
      <c r="L24" s="66">
        <v>0.01</v>
      </c>
      <c r="M24" s="66">
        <v>-9.5999999999999992E-3</v>
      </c>
      <c r="N24" s="65">
        <v>200000</v>
      </c>
      <c r="O24" s="65">
        <v>105.99</v>
      </c>
      <c r="P24" s="65">
        <v>2.0019999999999998</v>
      </c>
      <c r="Q24" s="65">
        <v>213.982</v>
      </c>
      <c r="R24" s="66">
        <v>5.0000000000000001E-4</v>
      </c>
      <c r="S24" s="66">
        <v>1.14E-2</v>
      </c>
      <c r="T24" s="66">
        <v>1.1999999999999999E-3</v>
      </c>
    </row>
    <row r="25" spans="1:20">
      <c r="A25" t="s">
        <v>344</v>
      </c>
      <c r="B25" t="s">
        <v>345</v>
      </c>
      <c r="C25" t="s">
        <v>99</v>
      </c>
      <c r="D25" t="s">
        <v>122</v>
      </c>
      <c r="E25" t="s">
        <v>338</v>
      </c>
      <c r="F25" t="s">
        <v>308</v>
      </c>
      <c r="G25" t="s">
        <v>339</v>
      </c>
      <c r="H25" t="s">
        <v>149</v>
      </c>
      <c r="I25" t="s">
        <v>346</v>
      </c>
      <c r="J25" s="65">
        <v>1.46</v>
      </c>
      <c r="K25" t="s">
        <v>101</v>
      </c>
      <c r="L25" s="66">
        <v>2.8E-3</v>
      </c>
      <c r="M25" s="66">
        <v>-1.2699999999999999E-2</v>
      </c>
      <c r="N25" s="65">
        <v>20000</v>
      </c>
      <c r="O25" s="65">
        <v>102.46</v>
      </c>
      <c r="P25" s="65">
        <v>0</v>
      </c>
      <c r="Q25" s="65">
        <v>20.492000000000001</v>
      </c>
      <c r="R25" s="66">
        <v>0</v>
      </c>
      <c r="S25" s="66">
        <v>1.1000000000000001E-3</v>
      </c>
      <c r="T25" s="66">
        <v>1E-4</v>
      </c>
    </row>
    <row r="26" spans="1:20">
      <c r="A26" t="s">
        <v>347</v>
      </c>
      <c r="B26" t="s">
        <v>348</v>
      </c>
      <c r="C26" t="s">
        <v>99</v>
      </c>
      <c r="D26" t="s">
        <v>122</v>
      </c>
      <c r="E26" t="s">
        <v>349</v>
      </c>
      <c r="F26" t="s">
        <v>350</v>
      </c>
      <c r="G26" t="s">
        <v>339</v>
      </c>
      <c r="H26" t="s">
        <v>149</v>
      </c>
      <c r="I26" t="s">
        <v>351</v>
      </c>
      <c r="J26" s="65">
        <v>8.2200000000000006</v>
      </c>
      <c r="K26" t="s">
        <v>101</v>
      </c>
      <c r="L26" s="66">
        <v>1.6500000000000001E-2</v>
      </c>
      <c r="M26" s="66">
        <v>8.9999999999999998E-4</v>
      </c>
      <c r="N26" s="65">
        <v>700000</v>
      </c>
      <c r="O26" s="65">
        <v>115.11</v>
      </c>
      <c r="P26" s="65">
        <v>0</v>
      </c>
      <c r="Q26" s="65">
        <v>805.77</v>
      </c>
      <c r="R26" s="66">
        <v>2.9999999999999997E-4</v>
      </c>
      <c r="S26" s="66">
        <v>4.2799999999999998E-2</v>
      </c>
      <c r="T26" s="66">
        <v>4.4000000000000003E-3</v>
      </c>
    </row>
    <row r="27" spans="1:20">
      <c r="A27" t="s">
        <v>352</v>
      </c>
      <c r="B27" t="s">
        <v>353</v>
      </c>
      <c r="C27" t="s">
        <v>99</v>
      </c>
      <c r="D27" t="s">
        <v>122</v>
      </c>
      <c r="E27" t="s">
        <v>354</v>
      </c>
      <c r="F27" t="s">
        <v>350</v>
      </c>
      <c r="G27" t="s">
        <v>339</v>
      </c>
      <c r="H27" t="s">
        <v>149</v>
      </c>
      <c r="I27" t="s">
        <v>343</v>
      </c>
      <c r="J27" s="65">
        <v>5.13</v>
      </c>
      <c r="K27" t="s">
        <v>101</v>
      </c>
      <c r="L27" s="66">
        <v>1.77E-2</v>
      </c>
      <c r="M27" s="66">
        <v>-1.5E-3</v>
      </c>
      <c r="N27" s="65">
        <v>220000</v>
      </c>
      <c r="O27" s="65">
        <v>110.81</v>
      </c>
      <c r="P27" s="65">
        <v>0</v>
      </c>
      <c r="Q27" s="65">
        <v>243.78200000000001</v>
      </c>
      <c r="R27" s="66">
        <v>1E-4</v>
      </c>
      <c r="S27" s="66">
        <v>1.2999999999999999E-2</v>
      </c>
      <c r="T27" s="66">
        <v>1.2999999999999999E-3</v>
      </c>
    </row>
    <row r="28" spans="1:20">
      <c r="A28" t="s">
        <v>355</v>
      </c>
      <c r="B28" t="s">
        <v>356</v>
      </c>
      <c r="C28" t="s">
        <v>99</v>
      </c>
      <c r="D28" t="s">
        <v>122</v>
      </c>
      <c r="E28" t="s">
        <v>354</v>
      </c>
      <c r="F28" t="s">
        <v>350</v>
      </c>
      <c r="G28" t="s">
        <v>357</v>
      </c>
      <c r="H28" t="s">
        <v>205</v>
      </c>
      <c r="I28" t="s">
        <v>358</v>
      </c>
      <c r="J28" s="65">
        <v>2.5099999999999998</v>
      </c>
      <c r="K28" t="s">
        <v>101</v>
      </c>
      <c r="L28" s="66">
        <v>6.4999999999999997E-3</v>
      </c>
      <c r="M28" s="66">
        <v>-1.03E-2</v>
      </c>
      <c r="N28" s="65">
        <v>175600</v>
      </c>
      <c r="O28" s="65">
        <v>104.39</v>
      </c>
      <c r="P28" s="65">
        <v>44.653779999999998</v>
      </c>
      <c r="Q28" s="65">
        <v>227.96261999999999</v>
      </c>
      <c r="R28" s="66">
        <v>2.9999999999999997E-4</v>
      </c>
      <c r="S28" s="66">
        <v>1.21E-2</v>
      </c>
      <c r="T28" s="66">
        <v>1.2999999999999999E-3</v>
      </c>
    </row>
    <row r="29" spans="1:20">
      <c r="A29" t="s">
        <v>359</v>
      </c>
      <c r="B29" t="s">
        <v>360</v>
      </c>
      <c r="C29" t="s">
        <v>99</v>
      </c>
      <c r="D29" t="s">
        <v>122</v>
      </c>
      <c r="E29" t="s">
        <v>330</v>
      </c>
      <c r="F29" t="s">
        <v>308</v>
      </c>
      <c r="G29" t="s">
        <v>357</v>
      </c>
      <c r="H29" t="s">
        <v>205</v>
      </c>
      <c r="I29" t="s">
        <v>361</v>
      </c>
      <c r="J29" s="65">
        <v>1.1499999999999999</v>
      </c>
      <c r="K29" t="s">
        <v>101</v>
      </c>
      <c r="L29" s="66">
        <v>4.2000000000000003E-2</v>
      </c>
      <c r="M29" s="66">
        <v>-1.47E-2</v>
      </c>
      <c r="N29" s="65">
        <v>300000</v>
      </c>
      <c r="O29" s="65">
        <v>112.56</v>
      </c>
      <c r="P29" s="65">
        <v>0</v>
      </c>
      <c r="Q29" s="65">
        <v>337.68</v>
      </c>
      <c r="R29" s="66">
        <v>2.9999999999999997E-4</v>
      </c>
      <c r="S29" s="66">
        <v>1.7999999999999999E-2</v>
      </c>
      <c r="T29" s="66">
        <v>1.9E-3</v>
      </c>
    </row>
    <row r="30" spans="1:20">
      <c r="A30" t="s">
        <v>362</v>
      </c>
      <c r="B30" t="s">
        <v>363</v>
      </c>
      <c r="C30" t="s">
        <v>99</v>
      </c>
      <c r="D30" t="s">
        <v>122</v>
      </c>
      <c r="E30" t="s">
        <v>338</v>
      </c>
      <c r="F30" t="s">
        <v>308</v>
      </c>
      <c r="G30" t="s">
        <v>364</v>
      </c>
      <c r="H30" t="s">
        <v>149</v>
      </c>
      <c r="I30" t="s">
        <v>365</v>
      </c>
      <c r="J30" s="65">
        <v>0.26</v>
      </c>
      <c r="K30" t="s">
        <v>101</v>
      </c>
      <c r="L30" s="66">
        <v>4.1500000000000002E-2</v>
      </c>
      <c r="M30" s="66">
        <v>-4.7699999999999999E-2</v>
      </c>
      <c r="N30" s="65">
        <v>32500.05</v>
      </c>
      <c r="O30" s="65">
        <v>109.45</v>
      </c>
      <c r="P30" s="65">
        <v>0</v>
      </c>
      <c r="Q30" s="65">
        <v>35.571304724999997</v>
      </c>
      <c r="R30" s="66">
        <v>2.9999999999999997E-4</v>
      </c>
      <c r="S30" s="66">
        <v>1.9E-3</v>
      </c>
      <c r="T30" s="66">
        <v>2.0000000000000001E-4</v>
      </c>
    </row>
    <row r="31" spans="1:20">
      <c r="A31" t="s">
        <v>366</v>
      </c>
      <c r="B31" t="s">
        <v>367</v>
      </c>
      <c r="C31" t="s">
        <v>99</v>
      </c>
      <c r="D31" t="s">
        <v>122</v>
      </c>
      <c r="E31" t="s">
        <v>368</v>
      </c>
      <c r="F31" t="s">
        <v>350</v>
      </c>
      <c r="G31" t="s">
        <v>369</v>
      </c>
      <c r="H31" t="s">
        <v>205</v>
      </c>
      <c r="I31" t="s">
        <v>358</v>
      </c>
      <c r="J31" s="65">
        <v>6.15</v>
      </c>
      <c r="K31" t="s">
        <v>101</v>
      </c>
      <c r="L31" s="66">
        <v>6.8999999999999999E-3</v>
      </c>
      <c r="M31" s="66">
        <v>3.8999999999999998E-3</v>
      </c>
      <c r="N31" s="65">
        <v>347000</v>
      </c>
      <c r="O31" s="65">
        <v>102.98</v>
      </c>
      <c r="P31" s="65">
        <v>0</v>
      </c>
      <c r="Q31" s="65">
        <v>357.34059999999999</v>
      </c>
      <c r="R31" s="66">
        <v>1.8E-3</v>
      </c>
      <c r="S31" s="66">
        <v>1.9E-2</v>
      </c>
      <c r="T31" s="66">
        <v>2E-3</v>
      </c>
    </row>
    <row r="32" spans="1:20">
      <c r="A32" t="s">
        <v>370</v>
      </c>
      <c r="B32" t="s">
        <v>371</v>
      </c>
      <c r="C32" t="s">
        <v>99</v>
      </c>
      <c r="D32" t="s">
        <v>122</v>
      </c>
      <c r="E32" t="s">
        <v>368</v>
      </c>
      <c r="F32" t="s">
        <v>350</v>
      </c>
      <c r="G32" t="s">
        <v>369</v>
      </c>
      <c r="H32" t="s">
        <v>205</v>
      </c>
      <c r="I32" t="s">
        <v>358</v>
      </c>
      <c r="J32" s="65">
        <v>6.09</v>
      </c>
      <c r="K32" t="s">
        <v>101</v>
      </c>
      <c r="L32" s="66">
        <v>6.8999999999999999E-3</v>
      </c>
      <c r="M32" s="66">
        <v>3.5999999999999999E-3</v>
      </c>
      <c r="N32" s="65">
        <v>348000</v>
      </c>
      <c r="O32" s="65">
        <v>103.23</v>
      </c>
      <c r="P32" s="65">
        <v>0</v>
      </c>
      <c r="Q32" s="65">
        <v>359.24040000000002</v>
      </c>
      <c r="R32" s="66">
        <v>1.6000000000000001E-3</v>
      </c>
      <c r="S32" s="66">
        <v>1.9099999999999999E-2</v>
      </c>
      <c r="T32" s="66">
        <v>2E-3</v>
      </c>
    </row>
    <row r="33" spans="1:20">
      <c r="A33" t="s">
        <v>372</v>
      </c>
      <c r="B33" t="s">
        <v>373</v>
      </c>
      <c r="C33" t="s">
        <v>99</v>
      </c>
      <c r="D33" t="s">
        <v>122</v>
      </c>
      <c r="E33" t="s">
        <v>374</v>
      </c>
      <c r="F33" t="s">
        <v>375</v>
      </c>
      <c r="G33" t="s">
        <v>369</v>
      </c>
      <c r="H33" t="s">
        <v>205</v>
      </c>
      <c r="I33" t="s">
        <v>376</v>
      </c>
      <c r="J33" s="65">
        <v>5.77</v>
      </c>
      <c r="K33" t="s">
        <v>101</v>
      </c>
      <c r="L33" s="66">
        <v>1.0800000000000001E-2</v>
      </c>
      <c r="M33" s="66">
        <v>3.8999999999999998E-3</v>
      </c>
      <c r="N33" s="65">
        <v>300224</v>
      </c>
      <c r="O33" s="65">
        <v>105.28</v>
      </c>
      <c r="P33" s="65">
        <v>0</v>
      </c>
      <c r="Q33" s="65">
        <v>316.07582719999999</v>
      </c>
      <c r="R33" s="66">
        <v>8.9999999999999998E-4</v>
      </c>
      <c r="S33" s="66">
        <v>1.6799999999999999E-2</v>
      </c>
      <c r="T33" s="66">
        <v>1.6999999999999999E-3</v>
      </c>
    </row>
    <row r="34" spans="1:20">
      <c r="A34" t="s">
        <v>377</v>
      </c>
      <c r="B34" t="s">
        <v>378</v>
      </c>
      <c r="C34" t="s">
        <v>99</v>
      </c>
      <c r="D34" t="s">
        <v>122</v>
      </c>
      <c r="E34" t="s">
        <v>379</v>
      </c>
      <c r="F34" t="s">
        <v>350</v>
      </c>
      <c r="G34" t="s">
        <v>369</v>
      </c>
      <c r="H34" t="s">
        <v>205</v>
      </c>
      <c r="I34" t="s">
        <v>380</v>
      </c>
      <c r="J34" s="65">
        <v>7.51</v>
      </c>
      <c r="K34" t="s">
        <v>101</v>
      </c>
      <c r="L34" s="66">
        <v>8.3999999999999995E-3</v>
      </c>
      <c r="M34" s="66">
        <v>5.7999999999999996E-3</v>
      </c>
      <c r="N34" s="65">
        <v>194000</v>
      </c>
      <c r="O34" s="65">
        <v>102.67</v>
      </c>
      <c r="P34" s="65">
        <v>0</v>
      </c>
      <c r="Q34" s="65">
        <v>199.1798</v>
      </c>
      <c r="R34" s="66">
        <v>4.0000000000000002E-4</v>
      </c>
      <c r="S34" s="66">
        <v>1.06E-2</v>
      </c>
      <c r="T34" s="66">
        <v>1.1000000000000001E-3</v>
      </c>
    </row>
    <row r="35" spans="1:20">
      <c r="A35" t="s">
        <v>381</v>
      </c>
      <c r="B35" t="s">
        <v>382</v>
      </c>
      <c r="C35" t="s">
        <v>99</v>
      </c>
      <c r="D35" t="s">
        <v>122</v>
      </c>
      <c r="E35" t="s">
        <v>383</v>
      </c>
      <c r="F35" t="s">
        <v>350</v>
      </c>
      <c r="G35" t="s">
        <v>369</v>
      </c>
      <c r="H35" t="s">
        <v>205</v>
      </c>
      <c r="I35" t="s">
        <v>384</v>
      </c>
      <c r="J35" s="65">
        <v>2.67</v>
      </c>
      <c r="K35" t="s">
        <v>101</v>
      </c>
      <c r="L35" s="66">
        <v>2.8500000000000001E-2</v>
      </c>
      <c r="M35" s="66">
        <v>-8.5000000000000006E-3</v>
      </c>
      <c r="N35" s="65">
        <v>108000</v>
      </c>
      <c r="O35" s="65">
        <v>113.49</v>
      </c>
      <c r="P35" s="65">
        <v>0</v>
      </c>
      <c r="Q35" s="65">
        <v>122.5692</v>
      </c>
      <c r="R35" s="66">
        <v>1E-4</v>
      </c>
      <c r="S35" s="66">
        <v>6.4999999999999997E-3</v>
      </c>
      <c r="T35" s="66">
        <v>6.9999999999999999E-4</v>
      </c>
    </row>
    <row r="36" spans="1:20">
      <c r="A36" t="s">
        <v>385</v>
      </c>
      <c r="B36" t="s">
        <v>386</v>
      </c>
      <c r="C36" t="s">
        <v>99</v>
      </c>
      <c r="D36" t="s">
        <v>122</v>
      </c>
      <c r="E36" t="s">
        <v>387</v>
      </c>
      <c r="F36" t="s">
        <v>350</v>
      </c>
      <c r="G36" t="s">
        <v>369</v>
      </c>
      <c r="H36" t="s">
        <v>205</v>
      </c>
      <c r="I36" t="s">
        <v>388</v>
      </c>
      <c r="J36" s="65">
        <v>4.55</v>
      </c>
      <c r="K36" t="s">
        <v>101</v>
      </c>
      <c r="L36" s="66">
        <v>2.1499999999999998E-2</v>
      </c>
      <c r="M36" s="66">
        <v>-5.0000000000000001E-4</v>
      </c>
      <c r="N36" s="65">
        <v>146774.20000000001</v>
      </c>
      <c r="O36" s="65">
        <v>113.59</v>
      </c>
      <c r="P36" s="65">
        <v>0</v>
      </c>
      <c r="Q36" s="65">
        <v>166.72081377999999</v>
      </c>
      <c r="R36" s="66">
        <v>1E-4</v>
      </c>
      <c r="S36" s="66">
        <v>8.8999999999999999E-3</v>
      </c>
      <c r="T36" s="66">
        <v>8.9999999999999998E-4</v>
      </c>
    </row>
    <row r="37" spans="1:20">
      <c r="A37" t="s">
        <v>389</v>
      </c>
      <c r="B37" t="s">
        <v>390</v>
      </c>
      <c r="C37" t="s">
        <v>99</v>
      </c>
      <c r="D37" t="s">
        <v>122</v>
      </c>
      <c r="E37" t="s">
        <v>387</v>
      </c>
      <c r="F37" t="s">
        <v>350</v>
      </c>
      <c r="G37" t="s">
        <v>369</v>
      </c>
      <c r="H37" t="s">
        <v>205</v>
      </c>
      <c r="I37" t="s">
        <v>391</v>
      </c>
      <c r="J37" s="65">
        <v>7.19</v>
      </c>
      <c r="K37" t="s">
        <v>101</v>
      </c>
      <c r="L37" s="66">
        <v>1.43E-2</v>
      </c>
      <c r="M37" s="66">
        <v>7.1000000000000004E-3</v>
      </c>
      <c r="N37" s="65">
        <v>290070</v>
      </c>
      <c r="O37" s="65">
        <v>106.79</v>
      </c>
      <c r="P37" s="65">
        <v>0</v>
      </c>
      <c r="Q37" s="65">
        <v>309.76575300000002</v>
      </c>
      <c r="R37" s="66">
        <v>6.9999999999999999E-4</v>
      </c>
      <c r="S37" s="66">
        <v>1.6500000000000001E-2</v>
      </c>
      <c r="T37" s="66">
        <v>1.6999999999999999E-3</v>
      </c>
    </row>
    <row r="38" spans="1:20">
      <c r="A38" t="s">
        <v>392</v>
      </c>
      <c r="B38" t="s">
        <v>393</v>
      </c>
      <c r="C38" t="s">
        <v>99</v>
      </c>
      <c r="D38" t="s">
        <v>122</v>
      </c>
      <c r="E38" t="s">
        <v>394</v>
      </c>
      <c r="F38" t="s">
        <v>350</v>
      </c>
      <c r="G38" t="s">
        <v>369</v>
      </c>
      <c r="H38" t="s">
        <v>205</v>
      </c>
      <c r="I38" t="s">
        <v>395</v>
      </c>
      <c r="J38" s="65">
        <v>2.0499999999999998</v>
      </c>
      <c r="K38" t="s">
        <v>101</v>
      </c>
      <c r="L38" s="66">
        <v>0.04</v>
      </c>
      <c r="M38" s="66">
        <v>-9.4999999999999998E-3</v>
      </c>
      <c r="N38" s="65">
        <v>192387.05</v>
      </c>
      <c r="O38" s="65">
        <v>110.42</v>
      </c>
      <c r="P38" s="65">
        <v>0</v>
      </c>
      <c r="Q38" s="65">
        <v>212.43378061000001</v>
      </c>
      <c r="R38" s="66">
        <v>5.9999999999999995E-4</v>
      </c>
      <c r="S38" s="66">
        <v>1.1299999999999999E-2</v>
      </c>
      <c r="T38" s="66">
        <v>1.1999999999999999E-3</v>
      </c>
    </row>
    <row r="39" spans="1:20">
      <c r="A39" t="s">
        <v>396</v>
      </c>
      <c r="B39" t="s">
        <v>397</v>
      </c>
      <c r="C39" t="s">
        <v>99</v>
      </c>
      <c r="D39" t="s">
        <v>122</v>
      </c>
      <c r="E39" t="s">
        <v>398</v>
      </c>
      <c r="F39" t="s">
        <v>350</v>
      </c>
      <c r="G39" t="s">
        <v>399</v>
      </c>
      <c r="H39" t="s">
        <v>205</v>
      </c>
      <c r="I39" t="s">
        <v>278</v>
      </c>
      <c r="J39" s="65">
        <v>3.35</v>
      </c>
      <c r="K39" t="s">
        <v>101</v>
      </c>
      <c r="L39" s="66">
        <v>1.6E-2</v>
      </c>
      <c r="M39" s="66">
        <v>-2.5999999999999999E-3</v>
      </c>
      <c r="N39" s="65">
        <v>97695.039999999994</v>
      </c>
      <c r="O39" s="65">
        <v>108.53</v>
      </c>
      <c r="P39" s="65">
        <v>0</v>
      </c>
      <c r="Q39" s="65">
        <v>106.028426912</v>
      </c>
      <c r="R39" s="66">
        <v>2.0000000000000001E-4</v>
      </c>
      <c r="S39" s="66">
        <v>5.5999999999999999E-3</v>
      </c>
      <c r="T39" s="66">
        <v>5.9999999999999995E-4</v>
      </c>
    </row>
    <row r="40" spans="1:20">
      <c r="A40" t="s">
        <v>400</v>
      </c>
      <c r="B40" t="s">
        <v>401</v>
      </c>
      <c r="C40" t="s">
        <v>99</v>
      </c>
      <c r="D40" t="s">
        <v>122</v>
      </c>
      <c r="E40" t="s">
        <v>402</v>
      </c>
      <c r="F40" t="s">
        <v>350</v>
      </c>
      <c r="G40" t="s">
        <v>399</v>
      </c>
      <c r="H40" t="s">
        <v>205</v>
      </c>
      <c r="I40" t="s">
        <v>403</v>
      </c>
      <c r="J40" s="65">
        <v>1.4</v>
      </c>
      <c r="K40" t="s">
        <v>101</v>
      </c>
      <c r="L40" s="66">
        <v>4.4499999999999998E-2</v>
      </c>
      <c r="M40" s="66">
        <v>-1.01E-2</v>
      </c>
      <c r="N40" s="65">
        <v>10000</v>
      </c>
      <c r="O40" s="65">
        <v>111.85</v>
      </c>
      <c r="P40" s="65">
        <v>0</v>
      </c>
      <c r="Q40" s="65">
        <v>11.185</v>
      </c>
      <c r="R40" s="66">
        <v>0</v>
      </c>
      <c r="S40" s="66">
        <v>5.9999999999999995E-4</v>
      </c>
      <c r="T40" s="66">
        <v>1E-4</v>
      </c>
    </row>
    <row r="41" spans="1:20">
      <c r="A41" t="s">
        <v>404</v>
      </c>
      <c r="B41" t="s">
        <v>405</v>
      </c>
      <c r="C41" t="s">
        <v>99</v>
      </c>
      <c r="D41" t="s">
        <v>122</v>
      </c>
      <c r="E41" t="s">
        <v>406</v>
      </c>
      <c r="F41" t="s">
        <v>308</v>
      </c>
      <c r="G41" t="s">
        <v>399</v>
      </c>
      <c r="H41" t="s">
        <v>205</v>
      </c>
      <c r="I41" t="s">
        <v>407</v>
      </c>
      <c r="J41" s="65">
        <v>0.76</v>
      </c>
      <c r="K41" t="s">
        <v>101</v>
      </c>
      <c r="L41" s="66">
        <v>0.02</v>
      </c>
      <c r="M41" s="66">
        <v>-1.5599999999999999E-2</v>
      </c>
      <c r="N41" s="65">
        <v>12312</v>
      </c>
      <c r="O41" s="65">
        <v>105.18</v>
      </c>
      <c r="P41" s="65">
        <v>0</v>
      </c>
      <c r="Q41" s="65">
        <v>12.9497616</v>
      </c>
      <c r="R41" s="66">
        <v>1E-4</v>
      </c>
      <c r="S41" s="66">
        <v>6.9999999999999999E-4</v>
      </c>
      <c r="T41" s="66">
        <v>1E-4</v>
      </c>
    </row>
    <row r="42" spans="1:20">
      <c r="A42" t="s">
        <v>408</v>
      </c>
      <c r="B42" t="s">
        <v>409</v>
      </c>
      <c r="C42" t="s">
        <v>99</v>
      </c>
      <c r="D42" t="s">
        <v>122</v>
      </c>
      <c r="E42" t="s">
        <v>410</v>
      </c>
      <c r="F42" t="s">
        <v>308</v>
      </c>
      <c r="G42" t="s">
        <v>399</v>
      </c>
      <c r="H42" t="s">
        <v>205</v>
      </c>
      <c r="I42" t="s">
        <v>411</v>
      </c>
      <c r="J42" s="65">
        <v>0.75</v>
      </c>
      <c r="K42" t="s">
        <v>101</v>
      </c>
      <c r="L42" s="66">
        <v>4.4999999999999998E-2</v>
      </c>
      <c r="M42" s="66">
        <v>-5.7999999999999996E-3</v>
      </c>
      <c r="N42" s="65">
        <v>5000</v>
      </c>
      <c r="O42" s="65">
        <v>125.33</v>
      </c>
      <c r="P42" s="65">
        <v>6.7890000000000006E-2</v>
      </c>
      <c r="Q42" s="65">
        <v>6.33439</v>
      </c>
      <c r="R42" s="66">
        <v>0</v>
      </c>
      <c r="S42" s="66">
        <v>2.9999999999999997E-4</v>
      </c>
      <c r="T42" s="66">
        <v>0</v>
      </c>
    </row>
    <row r="43" spans="1:20">
      <c r="A43" t="s">
        <v>412</v>
      </c>
      <c r="B43" t="s">
        <v>413</v>
      </c>
      <c r="C43" t="s">
        <v>99</v>
      </c>
      <c r="D43" t="s">
        <v>122</v>
      </c>
      <c r="E43" t="s">
        <v>414</v>
      </c>
      <c r="F43" t="s">
        <v>350</v>
      </c>
      <c r="G43" t="s">
        <v>415</v>
      </c>
      <c r="H43" t="s">
        <v>205</v>
      </c>
      <c r="I43" t="s">
        <v>318</v>
      </c>
      <c r="J43" s="65">
        <v>6.62</v>
      </c>
      <c r="K43" t="s">
        <v>101</v>
      </c>
      <c r="L43" s="66">
        <v>1.5299999999999999E-2</v>
      </c>
      <c r="M43" s="66">
        <v>3.3E-3</v>
      </c>
      <c r="N43" s="65">
        <v>129000</v>
      </c>
      <c r="O43" s="65">
        <v>109.91</v>
      </c>
      <c r="P43" s="65">
        <v>0</v>
      </c>
      <c r="Q43" s="65">
        <v>141.78389999999999</v>
      </c>
      <c r="R43" s="66">
        <v>4.0000000000000002E-4</v>
      </c>
      <c r="S43" s="66">
        <v>7.4999999999999997E-3</v>
      </c>
      <c r="T43" s="66">
        <v>8.0000000000000004E-4</v>
      </c>
    </row>
    <row r="44" spans="1:20" s="73" customFormat="1">
      <c r="A44" s="70" t="s">
        <v>418</v>
      </c>
      <c r="B44" s="70">
        <v>11422310</v>
      </c>
      <c r="C44" s="70" t="s">
        <v>99</v>
      </c>
      <c r="D44" s="70" t="s">
        <v>122</v>
      </c>
      <c r="E44" s="70" t="s">
        <v>416</v>
      </c>
      <c r="F44" s="70" t="s">
        <v>375</v>
      </c>
      <c r="G44" s="70" t="s">
        <v>417</v>
      </c>
      <c r="H44" s="70" t="s">
        <v>149</v>
      </c>
      <c r="I44" s="70" t="s">
        <v>351</v>
      </c>
      <c r="J44" s="71">
        <v>4.7</v>
      </c>
      <c r="K44" s="70" t="s">
        <v>101</v>
      </c>
      <c r="L44" s="72">
        <v>2.5700000000000001E-2</v>
      </c>
      <c r="M44" s="72">
        <v>7.9000000000000008E-3</v>
      </c>
      <c r="N44" s="71">
        <v>450000</v>
      </c>
      <c r="O44" s="71">
        <f>Q44*1000/N44*100</f>
        <v>110.74142076502733</v>
      </c>
      <c r="P44" s="71">
        <v>0</v>
      </c>
      <c r="Q44" s="71">
        <f>499.5-1.16360655737705</f>
        <v>498.33639344262298</v>
      </c>
      <c r="R44" s="72">
        <v>4.0000000000000002E-4</v>
      </c>
      <c r="S44" s="72">
        <v>2.6599999999999999E-2</v>
      </c>
      <c r="T44" s="72">
        <v>2.7000000000000001E-3</v>
      </c>
    </row>
    <row r="45" spans="1:20">
      <c r="A45" t="s">
        <v>419</v>
      </c>
      <c r="B45" t="s">
        <v>420</v>
      </c>
      <c r="C45" t="s">
        <v>99</v>
      </c>
      <c r="D45" t="s">
        <v>122</v>
      </c>
      <c r="E45" t="s">
        <v>421</v>
      </c>
      <c r="F45" t="s">
        <v>422</v>
      </c>
      <c r="G45" t="s">
        <v>417</v>
      </c>
      <c r="H45" t="s">
        <v>149</v>
      </c>
      <c r="I45" t="s">
        <v>423</v>
      </c>
      <c r="J45" s="65">
        <v>1.39</v>
      </c>
      <c r="K45" t="s">
        <v>101</v>
      </c>
      <c r="L45" s="66">
        <v>1.35E-2</v>
      </c>
      <c r="M45" s="66">
        <v>-8.9999999999999998E-4</v>
      </c>
      <c r="N45" s="65">
        <v>168421.05</v>
      </c>
      <c r="O45" s="65">
        <v>102.74</v>
      </c>
      <c r="P45" s="65">
        <v>0</v>
      </c>
      <c r="Q45" s="65">
        <v>173.03578676999999</v>
      </c>
      <c r="R45" s="66">
        <v>2.9999999999999997E-4</v>
      </c>
      <c r="S45" s="66">
        <v>9.1999999999999998E-3</v>
      </c>
      <c r="T45" s="66">
        <v>1E-3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426</v>
      </c>
      <c r="F46" t="s">
        <v>350</v>
      </c>
      <c r="G46" t="s">
        <v>212</v>
      </c>
      <c r="H46" t="s">
        <v>427</v>
      </c>
      <c r="I46" t="s">
        <v>428</v>
      </c>
      <c r="J46" s="65">
        <v>4.74</v>
      </c>
      <c r="K46" t="s">
        <v>101</v>
      </c>
      <c r="L46" s="66">
        <v>1E-3</v>
      </c>
      <c r="M46" s="66">
        <v>5.4999999999999997E-3</v>
      </c>
      <c r="N46" s="65">
        <v>660000</v>
      </c>
      <c r="O46" s="65">
        <v>99.01</v>
      </c>
      <c r="P46" s="65">
        <v>0</v>
      </c>
      <c r="Q46" s="65">
        <v>653.46600000000001</v>
      </c>
      <c r="R46" s="66">
        <v>1.2999999999999999E-3</v>
      </c>
      <c r="S46" s="66">
        <v>3.4700000000000002E-2</v>
      </c>
      <c r="T46" s="66">
        <v>3.5999999999999999E-3</v>
      </c>
    </row>
    <row r="47" spans="1:20">
      <c r="A47" t="s">
        <v>429</v>
      </c>
      <c r="B47" t="s">
        <v>430</v>
      </c>
      <c r="C47" t="s">
        <v>99</v>
      </c>
      <c r="D47" t="s">
        <v>122</v>
      </c>
      <c r="E47" t="s">
        <v>431</v>
      </c>
      <c r="F47" t="s">
        <v>124</v>
      </c>
      <c r="G47" t="s">
        <v>212</v>
      </c>
      <c r="H47" t="s">
        <v>427</v>
      </c>
      <c r="I47" t="s">
        <v>432</v>
      </c>
      <c r="J47" s="65">
        <v>4.51</v>
      </c>
      <c r="K47" t="s">
        <v>101</v>
      </c>
      <c r="L47" s="66">
        <v>1.6400000000000001E-2</v>
      </c>
      <c r="M47" s="66">
        <v>9.5999999999999992E-3</v>
      </c>
      <c r="N47" s="65">
        <v>173000</v>
      </c>
      <c r="O47" s="65">
        <v>105.04</v>
      </c>
      <c r="P47" s="65">
        <v>0</v>
      </c>
      <c r="Q47" s="65">
        <v>181.7192</v>
      </c>
      <c r="R47" s="66">
        <v>8.0000000000000004E-4</v>
      </c>
      <c r="S47" s="66">
        <v>9.7000000000000003E-3</v>
      </c>
      <c r="T47" s="66">
        <v>1E-3</v>
      </c>
    </row>
    <row r="48" spans="1:20">
      <c r="A48" s="67" t="s">
        <v>246</v>
      </c>
      <c r="B48" s="14"/>
      <c r="C48" s="14"/>
      <c r="D48" s="14"/>
      <c r="E48" s="14"/>
      <c r="J48" s="69">
        <v>3.67</v>
      </c>
      <c r="M48" s="68">
        <v>1.9900000000000001E-2</v>
      </c>
      <c r="N48" s="69">
        <f>SUM(N49:N76)</f>
        <v>9004083.8699999992</v>
      </c>
      <c r="P48" s="69">
        <v>0</v>
      </c>
      <c r="Q48" s="69">
        <v>9319.655424460967</v>
      </c>
      <c r="S48" s="68">
        <v>0.4955</v>
      </c>
      <c r="T48" s="68">
        <v>5.1299999999999998E-2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435</v>
      </c>
      <c r="F49" t="s">
        <v>308</v>
      </c>
      <c r="G49" t="s">
        <v>204</v>
      </c>
      <c r="H49" t="s">
        <v>205</v>
      </c>
      <c r="I49" t="s">
        <v>358</v>
      </c>
      <c r="J49" s="65">
        <v>2.15</v>
      </c>
      <c r="K49" t="s">
        <v>101</v>
      </c>
      <c r="L49" s="66">
        <v>1.8700000000000001E-2</v>
      </c>
      <c r="M49" s="66">
        <v>4.4999999999999997E-3</v>
      </c>
      <c r="N49" s="65">
        <v>815951.04</v>
      </c>
      <c r="O49" s="65">
        <v>103.67</v>
      </c>
      <c r="P49" s="65">
        <v>0</v>
      </c>
      <c r="Q49" s="65">
        <v>845.89644316800002</v>
      </c>
      <c r="R49" s="66">
        <v>6.9999999999999999E-4</v>
      </c>
      <c r="S49" s="66">
        <v>4.4999999999999998E-2</v>
      </c>
      <c r="T49" s="66">
        <v>4.7000000000000002E-3</v>
      </c>
    </row>
    <row r="50" spans="1:20">
      <c r="A50" t="s">
        <v>436</v>
      </c>
      <c r="B50" t="s">
        <v>437</v>
      </c>
      <c r="C50" t="s">
        <v>99</v>
      </c>
      <c r="D50" t="s">
        <v>122</v>
      </c>
      <c r="E50" t="s">
        <v>312</v>
      </c>
      <c r="F50" t="s">
        <v>308</v>
      </c>
      <c r="G50" t="s">
        <v>204</v>
      </c>
      <c r="H50" t="s">
        <v>205</v>
      </c>
      <c r="I50" t="s">
        <v>438</v>
      </c>
      <c r="J50" s="65">
        <v>2.9</v>
      </c>
      <c r="K50" t="s">
        <v>101</v>
      </c>
      <c r="L50" s="66">
        <v>3.0099999999999998E-2</v>
      </c>
      <c r="M50" s="66">
        <v>6.1000000000000004E-3</v>
      </c>
      <c r="N50" s="65">
        <v>50000</v>
      </c>
      <c r="O50" s="65">
        <v>107.13</v>
      </c>
      <c r="P50" s="65">
        <v>0</v>
      </c>
      <c r="Q50" s="65">
        <v>53.564999999999998</v>
      </c>
      <c r="R50" s="66">
        <v>0</v>
      </c>
      <c r="S50" s="66">
        <v>2.8E-3</v>
      </c>
      <c r="T50" s="66">
        <v>2.9999999999999997E-4</v>
      </c>
    </row>
    <row r="51" spans="1:20">
      <c r="A51" t="s">
        <v>439</v>
      </c>
      <c r="B51" t="s">
        <v>440</v>
      </c>
      <c r="C51" t="s">
        <v>99</v>
      </c>
      <c r="D51" t="s">
        <v>122</v>
      </c>
      <c r="E51" t="s">
        <v>317</v>
      </c>
      <c r="F51" t="s">
        <v>308</v>
      </c>
      <c r="G51" t="s">
        <v>204</v>
      </c>
      <c r="H51" t="s">
        <v>205</v>
      </c>
      <c r="I51" t="s">
        <v>441</v>
      </c>
      <c r="J51" s="65">
        <v>3.93</v>
      </c>
      <c r="K51" t="s">
        <v>101</v>
      </c>
      <c r="L51" s="66">
        <v>2.98E-2</v>
      </c>
      <c r="M51" s="66">
        <v>8.3000000000000001E-3</v>
      </c>
      <c r="N51" s="65">
        <v>377560</v>
      </c>
      <c r="O51" s="65">
        <v>111.23</v>
      </c>
      <c r="P51" s="65">
        <v>0</v>
      </c>
      <c r="Q51" s="65">
        <v>419.95998800000001</v>
      </c>
      <c r="R51" s="66">
        <v>1E-4</v>
      </c>
      <c r="S51" s="66">
        <v>2.23E-2</v>
      </c>
      <c r="T51" s="66">
        <v>2.3E-3</v>
      </c>
    </row>
    <row r="52" spans="1:20">
      <c r="A52" t="s">
        <v>442</v>
      </c>
      <c r="B52" t="s">
        <v>443</v>
      </c>
      <c r="C52" t="s">
        <v>99</v>
      </c>
      <c r="D52" t="s">
        <v>122</v>
      </c>
      <c r="E52" t="s">
        <v>317</v>
      </c>
      <c r="F52" t="s">
        <v>308</v>
      </c>
      <c r="G52" t="s">
        <v>204</v>
      </c>
      <c r="H52" t="s">
        <v>205</v>
      </c>
      <c r="I52" t="s">
        <v>444</v>
      </c>
      <c r="J52" s="65">
        <v>1.1599999999999999</v>
      </c>
      <c r="K52" t="s">
        <v>101</v>
      </c>
      <c r="L52" s="66">
        <v>2.47E-2</v>
      </c>
      <c r="M52" s="66">
        <v>2.5000000000000001E-3</v>
      </c>
      <c r="N52" s="65">
        <v>272000</v>
      </c>
      <c r="O52" s="65">
        <v>104.63</v>
      </c>
      <c r="P52" s="65">
        <v>0</v>
      </c>
      <c r="Q52" s="65">
        <v>284.59359999999998</v>
      </c>
      <c r="R52" s="66">
        <v>1E-4</v>
      </c>
      <c r="S52" s="66">
        <v>1.5100000000000001E-2</v>
      </c>
      <c r="T52" s="66">
        <v>1.6000000000000001E-3</v>
      </c>
    </row>
    <row r="53" spans="1:20">
      <c r="A53" t="s">
        <v>445</v>
      </c>
      <c r="B53" t="s">
        <v>446</v>
      </c>
      <c r="C53" t="s">
        <v>99</v>
      </c>
      <c r="D53" t="s">
        <v>122</v>
      </c>
      <c r="E53" t="s">
        <v>447</v>
      </c>
      <c r="F53" t="s">
        <v>308</v>
      </c>
      <c r="G53" t="s">
        <v>204</v>
      </c>
      <c r="H53" t="s">
        <v>205</v>
      </c>
      <c r="I53" t="s">
        <v>444</v>
      </c>
      <c r="J53" s="65">
        <v>1</v>
      </c>
      <c r="K53" t="s">
        <v>101</v>
      </c>
      <c r="L53" s="66">
        <v>2.07E-2</v>
      </c>
      <c r="M53" s="66">
        <v>1E-3</v>
      </c>
      <c r="N53" s="65">
        <v>97000</v>
      </c>
      <c r="O53" s="65">
        <v>101.97</v>
      </c>
      <c r="P53" s="65">
        <v>0</v>
      </c>
      <c r="Q53" s="65">
        <v>98.910899999999998</v>
      </c>
      <c r="R53" s="66">
        <v>4.0000000000000002E-4</v>
      </c>
      <c r="S53" s="66">
        <v>5.3E-3</v>
      </c>
      <c r="T53" s="66">
        <v>5.0000000000000001E-4</v>
      </c>
    </row>
    <row r="54" spans="1:20">
      <c r="A54" t="s">
        <v>448</v>
      </c>
      <c r="B54" t="s">
        <v>449</v>
      </c>
      <c r="C54" t="s">
        <v>99</v>
      </c>
      <c r="D54" t="s">
        <v>122</v>
      </c>
      <c r="E54" t="s">
        <v>450</v>
      </c>
      <c r="F54" t="s">
        <v>308</v>
      </c>
      <c r="G54" t="s">
        <v>357</v>
      </c>
      <c r="H54" t="s">
        <v>205</v>
      </c>
      <c r="I54" t="s">
        <v>451</v>
      </c>
      <c r="J54" s="65">
        <v>0.69</v>
      </c>
      <c r="K54" t="s">
        <v>101</v>
      </c>
      <c r="L54" s="66">
        <v>6.4000000000000001E-2</v>
      </c>
      <c r="M54" s="66">
        <v>4.0000000000000002E-4</v>
      </c>
      <c r="N54" s="65">
        <v>50000</v>
      </c>
      <c r="O54" s="65">
        <v>106.37</v>
      </c>
      <c r="P54" s="65">
        <v>0</v>
      </c>
      <c r="Q54" s="65">
        <v>53.185000000000002</v>
      </c>
      <c r="R54" s="66">
        <v>2.9999999999999997E-4</v>
      </c>
      <c r="S54" s="66">
        <v>2.8E-3</v>
      </c>
      <c r="T54" s="66">
        <v>2.9999999999999997E-4</v>
      </c>
    </row>
    <row r="55" spans="1:20">
      <c r="A55" t="s">
        <v>452</v>
      </c>
      <c r="B55" t="s">
        <v>453</v>
      </c>
      <c r="C55" t="s">
        <v>99</v>
      </c>
      <c r="D55" t="s">
        <v>122</v>
      </c>
      <c r="E55" t="s">
        <v>454</v>
      </c>
      <c r="F55" t="s">
        <v>455</v>
      </c>
      <c r="G55" t="s">
        <v>357</v>
      </c>
      <c r="H55" t="s">
        <v>205</v>
      </c>
      <c r="I55" t="s">
        <v>456</v>
      </c>
      <c r="J55" s="65">
        <v>2.88</v>
      </c>
      <c r="K55" t="s">
        <v>101</v>
      </c>
      <c r="L55" s="66">
        <v>2.5499999999999998E-2</v>
      </c>
      <c r="M55" s="66">
        <v>6.8999999999999999E-3</v>
      </c>
      <c r="N55" s="65">
        <v>26000</v>
      </c>
      <c r="O55" s="65">
        <v>105.55</v>
      </c>
      <c r="P55" s="65">
        <v>0</v>
      </c>
      <c r="Q55" s="65">
        <v>27.443000000000001</v>
      </c>
      <c r="R55" s="66">
        <v>0</v>
      </c>
      <c r="S55" s="66">
        <v>1.5E-3</v>
      </c>
      <c r="T55" s="66">
        <v>2.0000000000000001E-4</v>
      </c>
    </row>
    <row r="56" spans="1:20">
      <c r="A56" t="s">
        <v>457</v>
      </c>
      <c r="B56" t="s">
        <v>458</v>
      </c>
      <c r="C56" t="s">
        <v>99</v>
      </c>
      <c r="D56" t="s">
        <v>122</v>
      </c>
      <c r="E56" t="s">
        <v>330</v>
      </c>
      <c r="F56" t="s">
        <v>308</v>
      </c>
      <c r="G56" t="s">
        <v>357</v>
      </c>
      <c r="H56" t="s">
        <v>205</v>
      </c>
      <c r="I56" t="s">
        <v>459</v>
      </c>
      <c r="J56" s="65">
        <v>1.1200000000000001</v>
      </c>
      <c r="K56" t="s">
        <v>101</v>
      </c>
      <c r="L56" s="66">
        <v>6.5000000000000002E-2</v>
      </c>
      <c r="M56" s="66">
        <v>3.3E-3</v>
      </c>
      <c r="N56" s="65">
        <v>55000</v>
      </c>
      <c r="O56" s="65">
        <v>112.58</v>
      </c>
      <c r="P56" s="65">
        <v>0</v>
      </c>
      <c r="Q56" s="65">
        <v>61.918999999999997</v>
      </c>
      <c r="R56" s="66">
        <v>2.0000000000000001E-4</v>
      </c>
      <c r="S56" s="66">
        <v>3.3E-3</v>
      </c>
      <c r="T56" s="66">
        <v>2.9999999999999997E-4</v>
      </c>
    </row>
    <row r="57" spans="1:20">
      <c r="A57" t="s">
        <v>460</v>
      </c>
      <c r="B57" t="s">
        <v>461</v>
      </c>
      <c r="C57" t="s">
        <v>99</v>
      </c>
      <c r="D57" t="s">
        <v>122</v>
      </c>
      <c r="E57" t="s">
        <v>462</v>
      </c>
      <c r="F57" t="s">
        <v>463</v>
      </c>
      <c r="G57" t="s">
        <v>369</v>
      </c>
      <c r="H57" t="s">
        <v>205</v>
      </c>
      <c r="I57" t="s">
        <v>464</v>
      </c>
      <c r="J57" s="65">
        <v>5</v>
      </c>
      <c r="K57" t="s">
        <v>101</v>
      </c>
      <c r="L57" s="66">
        <v>1.6400000000000001E-2</v>
      </c>
      <c r="M57" s="66">
        <v>1.55E-2</v>
      </c>
      <c r="N57" s="65">
        <v>800000</v>
      </c>
      <c r="O57" s="65">
        <v>100.75</v>
      </c>
      <c r="P57" s="65">
        <v>0</v>
      </c>
      <c r="Q57" s="65">
        <v>806</v>
      </c>
      <c r="R57" s="66">
        <v>3.5000000000000001E-3</v>
      </c>
      <c r="S57" s="66">
        <v>4.2900000000000001E-2</v>
      </c>
      <c r="T57" s="66">
        <v>4.4000000000000003E-3</v>
      </c>
    </row>
    <row r="58" spans="1:20">
      <c r="A58" t="s">
        <v>465</v>
      </c>
      <c r="B58" t="s">
        <v>466</v>
      </c>
      <c r="C58" t="s">
        <v>99</v>
      </c>
      <c r="D58" t="s">
        <v>122</v>
      </c>
      <c r="E58" t="s">
        <v>467</v>
      </c>
      <c r="F58" t="s">
        <v>350</v>
      </c>
      <c r="G58" t="s">
        <v>369</v>
      </c>
      <c r="H58" t="s">
        <v>205</v>
      </c>
      <c r="I58" t="s">
        <v>468</v>
      </c>
      <c r="J58" s="65">
        <v>1.69</v>
      </c>
      <c r="K58" t="s">
        <v>101</v>
      </c>
      <c r="L58" s="66">
        <v>4.5999999999999999E-2</v>
      </c>
      <c r="M58" s="66">
        <v>7.0000000000000001E-3</v>
      </c>
      <c r="N58" s="65">
        <v>44903.25</v>
      </c>
      <c r="O58" s="65">
        <v>107.92</v>
      </c>
      <c r="P58" s="65">
        <v>0</v>
      </c>
      <c r="Q58" s="65">
        <v>48.459587399999997</v>
      </c>
      <c r="R58" s="66">
        <v>2.9999999999999997E-4</v>
      </c>
      <c r="S58" s="66">
        <v>2.5999999999999999E-3</v>
      </c>
      <c r="T58" s="66">
        <v>2.9999999999999997E-4</v>
      </c>
    </row>
    <row r="59" spans="1:20">
      <c r="A59" t="s">
        <v>469</v>
      </c>
      <c r="B59" t="s">
        <v>470</v>
      </c>
      <c r="C59" t="s">
        <v>99</v>
      </c>
      <c r="D59" t="s">
        <v>122</v>
      </c>
      <c r="E59" t="s">
        <v>471</v>
      </c>
      <c r="F59" t="s">
        <v>472</v>
      </c>
      <c r="G59" t="s">
        <v>369</v>
      </c>
      <c r="H59" t="s">
        <v>205</v>
      </c>
      <c r="I59" t="s">
        <v>473</v>
      </c>
      <c r="J59" s="65">
        <v>1.97</v>
      </c>
      <c r="K59" t="s">
        <v>101</v>
      </c>
      <c r="L59" s="66">
        <v>2.4500000000000001E-2</v>
      </c>
      <c r="M59" s="66">
        <v>4.7999999999999996E-3</v>
      </c>
      <c r="N59" s="65">
        <v>114676.5</v>
      </c>
      <c r="O59" s="65">
        <v>103.93</v>
      </c>
      <c r="P59" s="65">
        <v>0</v>
      </c>
      <c r="Q59" s="65">
        <v>119.18328645</v>
      </c>
      <c r="R59" s="66">
        <v>1E-4</v>
      </c>
      <c r="S59" s="66">
        <v>6.3E-3</v>
      </c>
      <c r="T59" s="66">
        <v>6.9999999999999999E-4</v>
      </c>
    </row>
    <row r="60" spans="1:20">
      <c r="A60" t="s">
        <v>474</v>
      </c>
      <c r="B60" t="s">
        <v>475</v>
      </c>
      <c r="C60" t="s">
        <v>99</v>
      </c>
      <c r="D60" t="s">
        <v>122</v>
      </c>
      <c r="E60" t="s">
        <v>476</v>
      </c>
      <c r="F60" t="s">
        <v>477</v>
      </c>
      <c r="G60" t="s">
        <v>369</v>
      </c>
      <c r="H60" t="s">
        <v>205</v>
      </c>
      <c r="I60" t="s">
        <v>478</v>
      </c>
      <c r="J60" s="65">
        <v>4.18</v>
      </c>
      <c r="K60" t="s">
        <v>101</v>
      </c>
      <c r="L60" s="66">
        <v>5.0900000000000001E-2</v>
      </c>
      <c r="M60" s="66">
        <v>1.1299999999999999E-2</v>
      </c>
      <c r="N60" s="65">
        <v>154119</v>
      </c>
      <c r="O60" s="65">
        <v>119.6</v>
      </c>
      <c r="P60" s="65">
        <v>0</v>
      </c>
      <c r="Q60" s="65">
        <v>184.326324</v>
      </c>
      <c r="R60" s="66">
        <v>2.0000000000000001E-4</v>
      </c>
      <c r="S60" s="66">
        <v>9.7999999999999997E-3</v>
      </c>
      <c r="T60" s="66">
        <v>1E-3</v>
      </c>
    </row>
    <row r="61" spans="1:20" s="73" customFormat="1">
      <c r="A61" s="70" t="s">
        <v>479</v>
      </c>
      <c r="B61" s="70">
        <v>11395750</v>
      </c>
      <c r="C61" s="70" t="s">
        <v>99</v>
      </c>
      <c r="D61" s="70" t="s">
        <v>122</v>
      </c>
      <c r="E61" s="70" t="s">
        <v>480</v>
      </c>
      <c r="F61" s="70" t="s">
        <v>375</v>
      </c>
      <c r="G61" s="70" t="s">
        <v>399</v>
      </c>
      <c r="H61" s="70" t="s">
        <v>205</v>
      </c>
      <c r="I61" s="70" t="s">
        <v>481</v>
      </c>
      <c r="J61" s="71">
        <v>2.23</v>
      </c>
      <c r="K61" s="70" t="s">
        <v>101</v>
      </c>
      <c r="L61" s="72">
        <v>5.8000000000000003E-2</v>
      </c>
      <c r="M61" s="72">
        <v>4.1399999999999999E-2</v>
      </c>
      <c r="N61" s="71">
        <v>451368.47</v>
      </c>
      <c r="O61" s="71">
        <f>Q61*1000/N61*100</f>
        <v>104.76464177740425</v>
      </c>
      <c r="P61" s="71">
        <v>0</v>
      </c>
      <c r="Q61" s="71">
        <f>477.186746484-4.3121857923497</f>
        <v>472.87456069165034</v>
      </c>
      <c r="R61" s="72">
        <v>8.9999999999999998E-4</v>
      </c>
      <c r="S61" s="72">
        <v>2.5399999999999999E-2</v>
      </c>
      <c r="T61" s="72">
        <v>2.5999999999999999E-3</v>
      </c>
    </row>
    <row r="62" spans="1:20">
      <c r="A62" t="s">
        <v>482</v>
      </c>
      <c r="B62" t="s">
        <v>483</v>
      </c>
      <c r="C62" t="s">
        <v>99</v>
      </c>
      <c r="D62" t="s">
        <v>122</v>
      </c>
      <c r="E62" t="s">
        <v>484</v>
      </c>
      <c r="F62" t="s">
        <v>455</v>
      </c>
      <c r="G62" t="s">
        <v>485</v>
      </c>
      <c r="H62" t="s">
        <v>149</v>
      </c>
      <c r="I62" t="s">
        <v>486</v>
      </c>
      <c r="J62" s="65">
        <v>0</v>
      </c>
      <c r="K62" t="s">
        <v>101</v>
      </c>
      <c r="L62" s="66">
        <v>1.7000000000000001E-2</v>
      </c>
      <c r="M62" s="66">
        <v>0</v>
      </c>
      <c r="N62" s="65">
        <v>250000</v>
      </c>
      <c r="O62" s="65">
        <v>100.51</v>
      </c>
      <c r="P62" s="65">
        <v>0</v>
      </c>
      <c r="Q62" s="65">
        <v>251.27500000000001</v>
      </c>
      <c r="R62" s="66">
        <v>1.1999999999999999E-3</v>
      </c>
      <c r="S62" s="66">
        <v>1.34E-2</v>
      </c>
      <c r="T62" s="66">
        <v>1.4E-3</v>
      </c>
    </row>
    <row r="63" spans="1:20">
      <c r="A63" t="s">
        <v>487</v>
      </c>
      <c r="B63" t="s">
        <v>488</v>
      </c>
      <c r="C63" t="s">
        <v>99</v>
      </c>
      <c r="D63" t="s">
        <v>122</v>
      </c>
      <c r="E63" t="s">
        <v>489</v>
      </c>
      <c r="F63" t="s">
        <v>477</v>
      </c>
      <c r="G63" t="s">
        <v>485</v>
      </c>
      <c r="H63" t="s">
        <v>149</v>
      </c>
      <c r="I63" t="s">
        <v>490</v>
      </c>
      <c r="J63" s="65">
        <v>3.28</v>
      </c>
      <c r="K63" t="s">
        <v>101</v>
      </c>
      <c r="L63" s="66">
        <v>1.7500000000000002E-2</v>
      </c>
      <c r="M63" s="66">
        <v>8.9999999999999993E-3</v>
      </c>
      <c r="N63" s="65">
        <v>145000</v>
      </c>
      <c r="O63" s="65">
        <v>104.09</v>
      </c>
      <c r="P63" s="65">
        <v>0</v>
      </c>
      <c r="Q63" s="65">
        <v>150.93049999999999</v>
      </c>
      <c r="R63" s="66">
        <v>1.1999999999999999E-3</v>
      </c>
      <c r="S63" s="66">
        <v>8.0000000000000002E-3</v>
      </c>
      <c r="T63" s="66">
        <v>8.0000000000000004E-4</v>
      </c>
    </row>
    <row r="64" spans="1:20">
      <c r="A64" t="s">
        <v>491</v>
      </c>
      <c r="B64" t="s">
        <v>492</v>
      </c>
      <c r="C64" t="s">
        <v>99</v>
      </c>
      <c r="D64" t="s">
        <v>122</v>
      </c>
      <c r="E64" t="s">
        <v>493</v>
      </c>
      <c r="F64" t="s">
        <v>124</v>
      </c>
      <c r="G64" t="s">
        <v>494</v>
      </c>
      <c r="H64" t="s">
        <v>205</v>
      </c>
      <c r="I64" t="s">
        <v>358</v>
      </c>
      <c r="J64" s="65">
        <v>6.29</v>
      </c>
      <c r="K64" t="s">
        <v>101</v>
      </c>
      <c r="L64" s="66">
        <v>2.5000000000000001E-3</v>
      </c>
      <c r="M64" s="66">
        <v>1.38E-2</v>
      </c>
      <c r="N64" s="65">
        <v>348000</v>
      </c>
      <c r="O64" s="65">
        <v>93.2</v>
      </c>
      <c r="P64" s="65">
        <v>0</v>
      </c>
      <c r="Q64" s="65">
        <v>324.33600000000001</v>
      </c>
      <c r="R64" s="66">
        <v>6.9999999999999999E-4</v>
      </c>
      <c r="S64" s="66">
        <v>1.72E-2</v>
      </c>
      <c r="T64" s="66">
        <v>1.8E-3</v>
      </c>
    </row>
    <row r="65" spans="1:20">
      <c r="A65" t="s">
        <v>495</v>
      </c>
      <c r="B65" t="s">
        <v>496</v>
      </c>
      <c r="C65" t="s">
        <v>99</v>
      </c>
      <c r="D65" t="s">
        <v>122</v>
      </c>
      <c r="E65" t="s">
        <v>416</v>
      </c>
      <c r="F65" t="s">
        <v>375</v>
      </c>
      <c r="G65" t="s">
        <v>417</v>
      </c>
      <c r="H65" t="s">
        <v>149</v>
      </c>
      <c r="I65" t="s">
        <v>497</v>
      </c>
      <c r="J65" s="65">
        <v>5.38</v>
      </c>
      <c r="K65" t="s">
        <v>101</v>
      </c>
      <c r="L65" s="66">
        <v>2.3E-2</v>
      </c>
      <c r="M65" s="66">
        <v>2.2200000000000001E-2</v>
      </c>
      <c r="N65" s="65">
        <v>700000</v>
      </c>
      <c r="O65" s="65">
        <v>100.61</v>
      </c>
      <c r="P65" s="65">
        <v>0</v>
      </c>
      <c r="Q65" s="65">
        <v>704.27</v>
      </c>
      <c r="R65" s="66">
        <v>1.1000000000000001E-3</v>
      </c>
      <c r="S65" s="66">
        <v>3.7400000000000003E-2</v>
      </c>
      <c r="T65" s="66">
        <v>3.8999999999999998E-3</v>
      </c>
    </row>
    <row r="66" spans="1:20">
      <c r="A66" t="s">
        <v>498</v>
      </c>
      <c r="B66" t="s">
        <v>499</v>
      </c>
      <c r="C66" t="s">
        <v>99</v>
      </c>
      <c r="D66" t="s">
        <v>122</v>
      </c>
      <c r="E66" t="s">
        <v>500</v>
      </c>
      <c r="F66" t="s">
        <v>455</v>
      </c>
      <c r="G66" t="s">
        <v>494</v>
      </c>
      <c r="H66" t="s">
        <v>205</v>
      </c>
      <c r="I66" t="s">
        <v>501</v>
      </c>
      <c r="J66" s="65">
        <v>2.62</v>
      </c>
      <c r="K66" t="s">
        <v>101</v>
      </c>
      <c r="L66" s="66">
        <v>3.85E-2</v>
      </c>
      <c r="M66" s="66">
        <v>1.61E-2</v>
      </c>
      <c r="N66" s="65">
        <v>216000</v>
      </c>
      <c r="O66" s="65">
        <v>106.93</v>
      </c>
      <c r="P66" s="65">
        <v>0</v>
      </c>
      <c r="Q66" s="65">
        <v>230.96879999999999</v>
      </c>
      <c r="R66" s="66">
        <v>1.6999999999999999E-3</v>
      </c>
      <c r="S66" s="66">
        <v>1.23E-2</v>
      </c>
      <c r="T66" s="66">
        <v>1.2999999999999999E-3</v>
      </c>
    </row>
    <row r="67" spans="1:20">
      <c r="A67" t="s">
        <v>502</v>
      </c>
      <c r="B67" t="s">
        <v>503</v>
      </c>
      <c r="C67" t="s">
        <v>99</v>
      </c>
      <c r="D67" t="s">
        <v>122</v>
      </c>
      <c r="E67" t="s">
        <v>504</v>
      </c>
      <c r="F67" t="s">
        <v>463</v>
      </c>
      <c r="G67" t="s">
        <v>494</v>
      </c>
      <c r="H67" t="s">
        <v>205</v>
      </c>
      <c r="I67" t="s">
        <v>314</v>
      </c>
      <c r="J67" s="65">
        <v>4.68</v>
      </c>
      <c r="K67" t="s">
        <v>101</v>
      </c>
      <c r="L67" s="66">
        <v>2.1999999999999999E-2</v>
      </c>
      <c r="M67" s="66">
        <v>2.18E-2</v>
      </c>
      <c r="N67" s="65">
        <v>1700000</v>
      </c>
      <c r="O67" s="65">
        <v>100.67</v>
      </c>
      <c r="P67" s="65">
        <v>0</v>
      </c>
      <c r="Q67" s="65">
        <v>1711.39</v>
      </c>
      <c r="R67" s="66">
        <v>1.1999999999999999E-3</v>
      </c>
      <c r="S67" s="66">
        <v>9.0999999999999998E-2</v>
      </c>
      <c r="T67" s="66">
        <v>9.4000000000000004E-3</v>
      </c>
    </row>
    <row r="68" spans="1:20">
      <c r="A68" t="s">
        <v>505</v>
      </c>
      <c r="B68" t="s">
        <v>506</v>
      </c>
      <c r="C68" t="s">
        <v>99</v>
      </c>
      <c r="D68" t="s">
        <v>122</v>
      </c>
      <c r="E68" t="s">
        <v>507</v>
      </c>
      <c r="F68" t="s">
        <v>463</v>
      </c>
      <c r="G68" t="s">
        <v>494</v>
      </c>
      <c r="H68" t="s">
        <v>205</v>
      </c>
      <c r="I68" t="s">
        <v>508</v>
      </c>
      <c r="J68" s="65">
        <v>3.64</v>
      </c>
      <c r="K68" t="s">
        <v>101</v>
      </c>
      <c r="L68" s="66">
        <v>2.63E-2</v>
      </c>
      <c r="M68" s="66">
        <v>2.0799999999999999E-2</v>
      </c>
      <c r="N68" s="65">
        <v>220000</v>
      </c>
      <c r="O68" s="65">
        <v>103.1</v>
      </c>
      <c r="P68" s="65">
        <v>0</v>
      </c>
      <c r="Q68" s="65">
        <v>226.82</v>
      </c>
      <c r="R68" s="66">
        <v>2.3E-3</v>
      </c>
      <c r="S68" s="66">
        <v>1.21E-2</v>
      </c>
      <c r="T68" s="66">
        <v>1.1999999999999999E-3</v>
      </c>
    </row>
    <row r="69" spans="1:20" s="73" customFormat="1">
      <c r="A69" s="70" t="s">
        <v>509</v>
      </c>
      <c r="B69" s="70">
        <v>11398980</v>
      </c>
      <c r="C69" s="70" t="s">
        <v>99</v>
      </c>
      <c r="D69" s="70" t="s">
        <v>122</v>
      </c>
      <c r="E69" s="70" t="s">
        <v>510</v>
      </c>
      <c r="F69" s="70" t="s">
        <v>375</v>
      </c>
      <c r="G69" s="70" t="s">
        <v>494</v>
      </c>
      <c r="H69" s="70" t="s">
        <v>205</v>
      </c>
      <c r="I69" s="70" t="s">
        <v>511</v>
      </c>
      <c r="J69" s="71">
        <v>3.5</v>
      </c>
      <c r="K69" s="70" t="s">
        <v>101</v>
      </c>
      <c r="L69" s="72">
        <v>5.1499999999999997E-2</v>
      </c>
      <c r="M69" s="72">
        <v>7.4300000000000005E-2</v>
      </c>
      <c r="N69" s="71">
        <v>306189.82</v>
      </c>
      <c r="O69" s="71">
        <f>Q69*1000/N69*100</f>
        <v>92.084976454905316</v>
      </c>
      <c r="P69" s="71">
        <v>0</v>
      </c>
      <c r="Q69" s="71">
        <f>284.45034278-2.49551912568308</f>
        <v>281.95482365431695</v>
      </c>
      <c r="R69" s="72">
        <v>5.9999999999999995E-4</v>
      </c>
      <c r="S69" s="72">
        <v>1.5100000000000001E-2</v>
      </c>
      <c r="T69" s="72">
        <v>1.6000000000000001E-3</v>
      </c>
    </row>
    <row r="70" spans="1:20">
      <c r="A70" t="s">
        <v>512</v>
      </c>
      <c r="B70" t="s">
        <v>513</v>
      </c>
      <c r="C70" t="s">
        <v>99</v>
      </c>
      <c r="D70" t="s">
        <v>122</v>
      </c>
      <c r="E70" t="s">
        <v>514</v>
      </c>
      <c r="F70" t="s">
        <v>375</v>
      </c>
      <c r="G70" t="s">
        <v>494</v>
      </c>
      <c r="H70" t="s">
        <v>205</v>
      </c>
      <c r="I70" t="s">
        <v>515</v>
      </c>
      <c r="J70" s="65">
        <v>2.08</v>
      </c>
      <c r="K70" t="s">
        <v>101</v>
      </c>
      <c r="L70" s="66">
        <v>5.5E-2</v>
      </c>
      <c r="M70" s="66">
        <v>4.4999999999999998E-2</v>
      </c>
      <c r="N70" s="65">
        <v>120000</v>
      </c>
      <c r="O70" s="65">
        <v>103.5</v>
      </c>
      <c r="P70" s="65">
        <v>0</v>
      </c>
      <c r="Q70" s="65">
        <v>124.2</v>
      </c>
      <c r="R70" s="66">
        <v>1.1999999999999999E-3</v>
      </c>
      <c r="S70" s="66">
        <v>6.6E-3</v>
      </c>
      <c r="T70" s="66">
        <v>6.9999999999999999E-4</v>
      </c>
    </row>
    <row r="71" spans="1:20">
      <c r="A71" t="s">
        <v>516</v>
      </c>
      <c r="B71" t="s">
        <v>517</v>
      </c>
      <c r="C71" t="s">
        <v>99</v>
      </c>
      <c r="D71" t="s">
        <v>122</v>
      </c>
      <c r="E71" t="s">
        <v>518</v>
      </c>
      <c r="F71" t="s">
        <v>519</v>
      </c>
      <c r="G71" t="s">
        <v>520</v>
      </c>
      <c r="H71" t="s">
        <v>205</v>
      </c>
      <c r="I71" t="s">
        <v>521</v>
      </c>
      <c r="J71" s="65">
        <v>4.32</v>
      </c>
      <c r="K71" t="s">
        <v>101</v>
      </c>
      <c r="L71" s="66">
        <v>6.5000000000000002E-2</v>
      </c>
      <c r="M71" s="66">
        <v>4.3900000000000002E-2</v>
      </c>
      <c r="N71" s="65">
        <v>472000</v>
      </c>
      <c r="O71" s="65">
        <v>111.16</v>
      </c>
      <c r="P71" s="65">
        <v>0</v>
      </c>
      <c r="Q71" s="65">
        <v>524.67520000000002</v>
      </c>
      <c r="R71" s="66">
        <v>1.1000000000000001E-3</v>
      </c>
      <c r="S71" s="66">
        <v>2.7900000000000001E-2</v>
      </c>
      <c r="T71" s="66">
        <v>2.8999999999999998E-3</v>
      </c>
    </row>
    <row r="72" spans="1:20">
      <c r="A72" t="s">
        <v>522</v>
      </c>
      <c r="B72" t="s">
        <v>523</v>
      </c>
      <c r="C72" t="s">
        <v>99</v>
      </c>
      <c r="D72" t="s">
        <v>122</v>
      </c>
      <c r="E72" t="s">
        <v>524</v>
      </c>
      <c r="F72" t="s">
        <v>525</v>
      </c>
      <c r="G72" t="s">
        <v>526</v>
      </c>
      <c r="H72" t="s">
        <v>205</v>
      </c>
      <c r="I72" t="s">
        <v>527</v>
      </c>
      <c r="J72" s="65">
        <v>3.52</v>
      </c>
      <c r="K72" t="s">
        <v>101</v>
      </c>
      <c r="L72" s="66">
        <v>1.4999999999999999E-2</v>
      </c>
      <c r="M72" s="66">
        <v>5.3E-3</v>
      </c>
      <c r="N72" s="65">
        <v>348000</v>
      </c>
      <c r="O72" s="65">
        <v>103.7</v>
      </c>
      <c r="P72" s="65">
        <v>0</v>
      </c>
      <c r="Q72" s="65">
        <v>360.87599999999998</v>
      </c>
      <c r="R72" s="66">
        <v>2.0999999999999999E-3</v>
      </c>
      <c r="S72" s="66">
        <v>1.9199999999999998E-2</v>
      </c>
      <c r="T72" s="66">
        <v>2E-3</v>
      </c>
    </row>
    <row r="73" spans="1:20">
      <c r="A73" t="s">
        <v>528</v>
      </c>
      <c r="B73" t="s">
        <v>529</v>
      </c>
      <c r="C73" t="s">
        <v>99</v>
      </c>
      <c r="D73" t="s">
        <v>122</v>
      </c>
      <c r="E73" t="s">
        <v>530</v>
      </c>
      <c r="F73" t="s">
        <v>531</v>
      </c>
      <c r="G73" t="s">
        <v>532</v>
      </c>
      <c r="H73" t="s">
        <v>149</v>
      </c>
      <c r="I73" t="s">
        <v>533</v>
      </c>
      <c r="J73" s="65">
        <v>4.8</v>
      </c>
      <c r="K73" t="s">
        <v>101</v>
      </c>
      <c r="L73" s="66">
        <v>0.04</v>
      </c>
      <c r="M73" s="66">
        <v>-2.0999999999999999E-3</v>
      </c>
      <c r="N73" s="65">
        <v>250000</v>
      </c>
      <c r="O73" s="65">
        <v>123.6</v>
      </c>
      <c r="P73" s="65">
        <v>0</v>
      </c>
      <c r="Q73" s="65">
        <v>309</v>
      </c>
      <c r="R73" s="66">
        <v>8.0000000000000004E-4</v>
      </c>
      <c r="S73" s="66">
        <v>1.6400000000000001E-2</v>
      </c>
      <c r="T73" s="66">
        <v>1.6999999999999999E-3</v>
      </c>
    </row>
    <row r="74" spans="1:20">
      <c r="A74" t="s">
        <v>534</v>
      </c>
      <c r="B74" t="s">
        <v>535</v>
      </c>
      <c r="C74" t="s">
        <v>99</v>
      </c>
      <c r="D74" t="s">
        <v>122</v>
      </c>
      <c r="E74" t="s">
        <v>536</v>
      </c>
      <c r="F74" t="s">
        <v>525</v>
      </c>
      <c r="G74" t="s">
        <v>537</v>
      </c>
      <c r="H74" t="s">
        <v>205</v>
      </c>
      <c r="I74" t="s">
        <v>237</v>
      </c>
      <c r="J74" s="65">
        <v>2.76</v>
      </c>
      <c r="K74" t="s">
        <v>101</v>
      </c>
      <c r="L74" s="66">
        <v>4.7500000000000001E-2</v>
      </c>
      <c r="M74" s="66">
        <v>3.0599999999999999E-2</v>
      </c>
      <c r="N74" s="65">
        <v>256000</v>
      </c>
      <c r="O74" s="65">
        <v>105.97</v>
      </c>
      <c r="P74" s="65">
        <v>0</v>
      </c>
      <c r="Q74" s="65">
        <v>271.28320000000002</v>
      </c>
      <c r="R74" s="66">
        <v>1.1999999999999999E-3</v>
      </c>
      <c r="S74" s="66">
        <v>1.44E-2</v>
      </c>
      <c r="T74" s="66">
        <v>1.5E-3</v>
      </c>
    </row>
    <row r="75" spans="1:20">
      <c r="A75" t="s">
        <v>538</v>
      </c>
      <c r="B75" t="s">
        <v>539</v>
      </c>
      <c r="C75" t="s">
        <v>99</v>
      </c>
      <c r="D75" t="s">
        <v>122</v>
      </c>
      <c r="E75" t="s">
        <v>540</v>
      </c>
      <c r="F75" t="s">
        <v>525</v>
      </c>
      <c r="G75" t="s">
        <v>541</v>
      </c>
      <c r="H75" t="s">
        <v>149</v>
      </c>
      <c r="I75" t="s">
        <v>432</v>
      </c>
      <c r="J75" s="65">
        <v>2.41</v>
      </c>
      <c r="K75" t="s">
        <v>101</v>
      </c>
      <c r="L75" s="66">
        <v>5.7000000000000002E-2</v>
      </c>
      <c r="M75" s="66">
        <v>2.81E-2</v>
      </c>
      <c r="N75" s="65">
        <v>48315.79</v>
      </c>
      <c r="O75" s="65">
        <v>108.43</v>
      </c>
      <c r="P75" s="65">
        <v>0</v>
      </c>
      <c r="Q75" s="65">
        <v>52.388811097000001</v>
      </c>
      <c r="R75" s="66">
        <v>6.9999999999999999E-4</v>
      </c>
      <c r="S75" s="66">
        <v>2.8E-3</v>
      </c>
      <c r="T75" s="66">
        <v>2.9999999999999997E-4</v>
      </c>
    </row>
    <row r="76" spans="1:20">
      <c r="A76" t="s">
        <v>542</v>
      </c>
      <c r="B76" t="s">
        <v>543</v>
      </c>
      <c r="C76" t="s">
        <v>99</v>
      </c>
      <c r="D76" t="s">
        <v>122</v>
      </c>
      <c r="E76" t="s">
        <v>544</v>
      </c>
      <c r="F76" t="s">
        <v>525</v>
      </c>
      <c r="G76" t="s">
        <v>212</v>
      </c>
      <c r="H76" t="s">
        <v>427</v>
      </c>
      <c r="I76" t="s">
        <v>545</v>
      </c>
      <c r="J76" s="65">
        <v>2.76</v>
      </c>
      <c r="K76" t="s">
        <v>101</v>
      </c>
      <c r="L76" s="66">
        <v>4.4900000000000002E-2</v>
      </c>
      <c r="M76" s="66">
        <v>4.2799999999999998E-2</v>
      </c>
      <c r="N76" s="65">
        <v>316000</v>
      </c>
      <c r="O76" s="65">
        <v>100.94</v>
      </c>
      <c r="P76" s="65">
        <v>0</v>
      </c>
      <c r="Q76" s="65">
        <v>318.97039999999998</v>
      </c>
      <c r="R76" s="66">
        <v>3.0999999999999999E-3</v>
      </c>
      <c r="S76" s="66">
        <v>1.7000000000000001E-2</v>
      </c>
      <c r="T76" s="66">
        <v>1.8E-3</v>
      </c>
    </row>
    <row r="77" spans="1:20">
      <c r="A77" s="67" t="s">
        <v>298</v>
      </c>
      <c r="B77" s="14"/>
      <c r="C77" s="14"/>
      <c r="D77" s="14"/>
      <c r="E77" s="14"/>
      <c r="J77" s="69">
        <v>1.86</v>
      </c>
      <c r="M77" s="68">
        <v>2.8899999999999999E-2</v>
      </c>
      <c r="N77" s="69">
        <v>293055.56</v>
      </c>
      <c r="P77" s="69">
        <v>0</v>
      </c>
      <c r="Q77" s="69">
        <v>270.97319872399999</v>
      </c>
      <c r="S77" s="68">
        <v>1.44E-2</v>
      </c>
      <c r="T77" s="68">
        <v>1.5E-3</v>
      </c>
    </row>
    <row r="78" spans="1:20">
      <c r="A78" t="s">
        <v>546</v>
      </c>
      <c r="B78" t="s">
        <v>547</v>
      </c>
      <c r="C78" t="s">
        <v>99</v>
      </c>
      <c r="D78" t="s">
        <v>122</v>
      </c>
      <c r="E78" t="s">
        <v>548</v>
      </c>
      <c r="F78" t="s">
        <v>519</v>
      </c>
      <c r="G78" t="s">
        <v>369</v>
      </c>
      <c r="H78" t="s">
        <v>205</v>
      </c>
      <c r="I78" t="s">
        <v>549</v>
      </c>
      <c r="J78" s="65">
        <v>2.15</v>
      </c>
      <c r="K78" t="s">
        <v>101</v>
      </c>
      <c r="L78" s="66">
        <v>3.49E-2</v>
      </c>
      <c r="M78" s="66">
        <v>3.0599999999999999E-2</v>
      </c>
      <c r="N78" s="65">
        <v>70833.34</v>
      </c>
      <c r="O78" s="65">
        <v>94.77</v>
      </c>
      <c r="P78" s="65">
        <v>0</v>
      </c>
      <c r="Q78" s="65">
        <v>67.128756318000001</v>
      </c>
      <c r="R78" s="66">
        <v>0</v>
      </c>
      <c r="S78" s="66">
        <v>3.5999999999999999E-3</v>
      </c>
      <c r="T78" s="66">
        <v>4.0000000000000002E-4</v>
      </c>
    </row>
    <row r="79" spans="1:20">
      <c r="A79" t="s">
        <v>550</v>
      </c>
      <c r="B79" t="s">
        <v>551</v>
      </c>
      <c r="C79" t="s">
        <v>99</v>
      </c>
      <c r="D79" t="s">
        <v>122</v>
      </c>
      <c r="E79" t="s">
        <v>504</v>
      </c>
      <c r="F79" t="s">
        <v>463</v>
      </c>
      <c r="G79" t="s">
        <v>494</v>
      </c>
      <c r="H79" t="s">
        <v>205</v>
      </c>
      <c r="I79" t="s">
        <v>552</v>
      </c>
      <c r="J79" s="65">
        <v>1.76</v>
      </c>
      <c r="K79" t="s">
        <v>101</v>
      </c>
      <c r="L79" s="66">
        <v>5.2499999999999998E-2</v>
      </c>
      <c r="M79" s="66">
        <v>2.8400000000000002E-2</v>
      </c>
      <c r="N79" s="65">
        <v>222222.22</v>
      </c>
      <c r="O79" s="65">
        <v>91.73</v>
      </c>
      <c r="P79" s="65">
        <v>0</v>
      </c>
      <c r="Q79" s="65">
        <v>203.84444240600001</v>
      </c>
      <c r="R79" s="66">
        <v>2.0000000000000001E-4</v>
      </c>
      <c r="S79" s="66">
        <v>1.0800000000000001E-2</v>
      </c>
      <c r="T79" s="66">
        <v>1.1000000000000001E-3</v>
      </c>
    </row>
    <row r="80" spans="1:20">
      <c r="A80" s="67" t="s">
        <v>553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212</v>
      </c>
      <c r="B81" t="s">
        <v>212</v>
      </c>
      <c r="C81" s="14"/>
      <c r="D81" s="14"/>
      <c r="E81" s="14"/>
      <c r="F81" t="s">
        <v>212</v>
      </c>
      <c r="G81" t="s">
        <v>212</v>
      </c>
      <c r="J81" s="65">
        <v>0</v>
      </c>
      <c r="K81" t="s">
        <v>212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217</v>
      </c>
      <c r="B82" s="14"/>
      <c r="C82" s="14"/>
      <c r="D82" s="14"/>
      <c r="E82" s="14"/>
      <c r="J82" s="69">
        <v>8.1300000000000008</v>
      </c>
      <c r="M82" s="68">
        <v>3.04E-2</v>
      </c>
      <c r="N82" s="69">
        <v>150000</v>
      </c>
      <c r="P82" s="69">
        <v>0</v>
      </c>
      <c r="Q82" s="69">
        <v>493.11068575000002</v>
      </c>
      <c r="S82" s="68">
        <v>2.6200000000000001E-2</v>
      </c>
      <c r="T82" s="68">
        <v>2.7000000000000001E-3</v>
      </c>
    </row>
    <row r="83" spans="1:20">
      <c r="A83" s="67" t="s">
        <v>299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212</v>
      </c>
      <c r="B84" t="s">
        <v>212</v>
      </c>
      <c r="C84" s="14"/>
      <c r="D84" s="14"/>
      <c r="E84" s="14"/>
      <c r="F84" t="s">
        <v>212</v>
      </c>
      <c r="G84" t="s">
        <v>212</v>
      </c>
      <c r="J84" s="65">
        <v>0</v>
      </c>
      <c r="K84" t="s">
        <v>212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300</v>
      </c>
      <c r="B85" s="14"/>
      <c r="C85" s="14"/>
      <c r="D85" s="14"/>
      <c r="E85" s="14"/>
      <c r="J85" s="69">
        <v>8.1300000000000008</v>
      </c>
      <c r="M85" s="68">
        <v>3.04E-2</v>
      </c>
      <c r="N85" s="69">
        <v>150000</v>
      </c>
      <c r="P85" s="69">
        <v>0</v>
      </c>
      <c r="Q85" s="69">
        <v>493.11068575000002</v>
      </c>
      <c r="S85" s="68">
        <v>2.6200000000000001E-2</v>
      </c>
      <c r="T85" s="68">
        <v>2.7000000000000001E-3</v>
      </c>
    </row>
    <row r="86" spans="1:20">
      <c r="A86" t="s">
        <v>554</v>
      </c>
      <c r="B86" t="s">
        <v>555</v>
      </c>
      <c r="C86" t="s">
        <v>122</v>
      </c>
      <c r="D86" t="s">
        <v>556</v>
      </c>
      <c r="E86" t="s">
        <v>557</v>
      </c>
      <c r="F86" t="s">
        <v>558</v>
      </c>
      <c r="G86" t="s">
        <v>559</v>
      </c>
      <c r="H86" t="s">
        <v>560</v>
      </c>
      <c r="I86" t="s">
        <v>561</v>
      </c>
      <c r="J86" s="65">
        <v>8.1999999999999993</v>
      </c>
      <c r="K86" t="s">
        <v>105</v>
      </c>
      <c r="L86" s="66">
        <v>2.5399999999999999E-2</v>
      </c>
      <c r="M86" s="66">
        <v>2.8199999999999999E-2</v>
      </c>
      <c r="N86" s="65">
        <v>100000</v>
      </c>
      <c r="O86" s="65">
        <v>98.582250000000002</v>
      </c>
      <c r="P86" s="65">
        <v>0</v>
      </c>
      <c r="Q86" s="65">
        <v>328.67322150000001</v>
      </c>
      <c r="R86" s="66">
        <v>2.0000000000000001E-4</v>
      </c>
      <c r="S86" s="66">
        <v>1.7500000000000002E-2</v>
      </c>
      <c r="T86" s="66">
        <v>1.8E-3</v>
      </c>
    </row>
    <row r="87" spans="1:20">
      <c r="A87" t="s">
        <v>562</v>
      </c>
      <c r="B87" t="s">
        <v>563</v>
      </c>
      <c r="C87" t="s">
        <v>122</v>
      </c>
      <c r="D87" t="s">
        <v>556</v>
      </c>
      <c r="E87" t="s">
        <v>564</v>
      </c>
      <c r="F87" t="s">
        <v>565</v>
      </c>
      <c r="G87" t="s">
        <v>566</v>
      </c>
      <c r="H87" t="s">
        <v>560</v>
      </c>
      <c r="I87" t="s">
        <v>231</v>
      </c>
      <c r="J87" s="65">
        <v>7.98</v>
      </c>
      <c r="K87" t="s">
        <v>105</v>
      </c>
      <c r="L87" s="66">
        <v>3.15E-2</v>
      </c>
      <c r="M87" s="66">
        <v>3.4700000000000002E-2</v>
      </c>
      <c r="N87" s="65">
        <v>50000</v>
      </c>
      <c r="O87" s="65">
        <v>98.642750000000007</v>
      </c>
      <c r="P87" s="65">
        <v>0</v>
      </c>
      <c r="Q87" s="65">
        <v>164.43746425</v>
      </c>
      <c r="R87" s="66">
        <v>1E-4</v>
      </c>
      <c r="S87" s="66">
        <v>8.6999999999999994E-3</v>
      </c>
      <c r="T87" s="66">
        <v>8.9999999999999998E-4</v>
      </c>
    </row>
    <row r="88" spans="1:20">
      <c r="A88" s="84" t="s">
        <v>219</v>
      </c>
      <c r="B88" s="14"/>
      <c r="C88" s="14"/>
      <c r="D88" s="14"/>
      <c r="E88" s="14"/>
    </row>
    <row r="89" spans="1:20">
      <c r="A89" s="84" t="s">
        <v>293</v>
      </c>
      <c r="B89" s="14"/>
      <c r="C89" s="14"/>
      <c r="D89" s="14"/>
      <c r="E89" s="14"/>
    </row>
    <row r="90" spans="1:20">
      <c r="A90" s="84" t="s">
        <v>294</v>
      </c>
      <c r="B90" s="14"/>
      <c r="C90" s="14"/>
      <c r="D90" s="14"/>
      <c r="E90" s="14"/>
    </row>
    <row r="91" spans="1:20">
      <c r="A91" s="84" t="s">
        <v>295</v>
      </c>
      <c r="B91" s="14"/>
      <c r="C91" s="14"/>
      <c r="D91" s="14"/>
      <c r="E91" s="14"/>
    </row>
    <row r="92" spans="1:20">
      <c r="A92" s="84" t="s">
        <v>296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6"/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801">
      <formula1>$BM$6:$BM$10</formula1>
    </dataValidation>
    <dataValidation type="list" allowBlank="1" showInputMessage="1" showErrorMessage="1" sqref="D11:D795">
      <formula1>$BH$6:$BH$10</formula1>
    </dataValidation>
    <dataValidation type="list" allowBlank="1" showInputMessage="1" showErrorMessage="1" sqref="H11:H801">
      <formula1>$BL$6:$BL$9</formula1>
    </dataValidation>
    <dataValidation type="list" allowBlank="1" showInputMessage="1" showErrorMessage="1" sqref="F11:F801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262428</v>
      </c>
      <c r="I10" s="7"/>
      <c r="J10" s="63">
        <v>0</v>
      </c>
      <c r="K10" s="63">
        <v>825.47836800000005</v>
      </c>
      <c r="L10" s="7"/>
      <c r="M10" s="64">
        <v>1</v>
      </c>
      <c r="N10" s="64">
        <v>4.4999999999999997E-3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229428</v>
      </c>
      <c r="J11" s="69">
        <v>0</v>
      </c>
      <c r="K11" s="69">
        <v>478.80904800000002</v>
      </c>
      <c r="M11" s="68">
        <v>0.57999999999999996</v>
      </c>
      <c r="N11" s="68">
        <v>2.5999999999999999E-3</v>
      </c>
    </row>
    <row r="12" spans="1:61">
      <c r="A12" s="67" t="s">
        <v>567</v>
      </c>
      <c r="D12" s="14"/>
      <c r="E12" s="14"/>
      <c r="F12" s="14"/>
      <c r="H12" s="69">
        <v>5000</v>
      </c>
      <c r="J12" s="69">
        <v>0</v>
      </c>
      <c r="K12" s="69">
        <v>137.4</v>
      </c>
      <c r="M12" s="68">
        <v>0.16639999999999999</v>
      </c>
      <c r="N12" s="68">
        <v>8.0000000000000004E-4</v>
      </c>
    </row>
    <row r="13" spans="1:61">
      <c r="A13" t="s">
        <v>568</v>
      </c>
      <c r="B13" t="s">
        <v>569</v>
      </c>
      <c r="C13" t="s">
        <v>99</v>
      </c>
      <c r="D13" t="s">
        <v>122</v>
      </c>
      <c r="E13" t="s">
        <v>476</v>
      </c>
      <c r="F13" t="s">
        <v>477</v>
      </c>
      <c r="G13" t="s">
        <v>101</v>
      </c>
      <c r="H13" s="65">
        <v>5000</v>
      </c>
      <c r="I13" s="65">
        <v>2748</v>
      </c>
      <c r="J13" s="65">
        <v>0</v>
      </c>
      <c r="K13" s="65">
        <v>137.4</v>
      </c>
      <c r="L13" s="66">
        <v>0</v>
      </c>
      <c r="M13" s="66">
        <v>0.16639999999999999</v>
      </c>
      <c r="N13" s="66">
        <v>8.0000000000000004E-4</v>
      </c>
    </row>
    <row r="14" spans="1:61">
      <c r="A14" s="67" t="s">
        <v>570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212</v>
      </c>
      <c r="B15" t="s">
        <v>212</v>
      </c>
      <c r="D15" s="14"/>
      <c r="E15" s="14"/>
      <c r="F15" t="s">
        <v>212</v>
      </c>
      <c r="G15" t="s">
        <v>212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571</v>
      </c>
      <c r="D16" s="14"/>
      <c r="E16" s="14"/>
      <c r="F16" s="14"/>
      <c r="H16" s="69">
        <v>224428</v>
      </c>
      <c r="J16" s="69">
        <v>0</v>
      </c>
      <c r="K16" s="69">
        <v>341.40904799999998</v>
      </c>
      <c r="M16" s="68">
        <v>0.41360000000000002</v>
      </c>
      <c r="N16" s="68">
        <v>1.9E-3</v>
      </c>
    </row>
    <row r="17" spans="1:14">
      <c r="A17" t="s">
        <v>572</v>
      </c>
      <c r="B17" t="s">
        <v>573</v>
      </c>
      <c r="C17" t="s">
        <v>99</v>
      </c>
      <c r="D17" t="s">
        <v>122</v>
      </c>
      <c r="E17" t="s">
        <v>574</v>
      </c>
      <c r="F17" t="s">
        <v>575</v>
      </c>
      <c r="G17" t="s">
        <v>101</v>
      </c>
      <c r="H17" s="65">
        <v>38000</v>
      </c>
      <c r="I17" s="65">
        <v>321.60000000000002</v>
      </c>
      <c r="J17" s="65">
        <v>0</v>
      </c>
      <c r="K17" s="65">
        <v>122.208</v>
      </c>
      <c r="L17" s="66">
        <v>2.9999999999999997E-4</v>
      </c>
      <c r="M17" s="66">
        <v>0.14799999999999999</v>
      </c>
      <c r="N17" s="66">
        <v>6.9999999999999999E-4</v>
      </c>
    </row>
    <row r="18" spans="1:14">
      <c r="A18" t="s">
        <v>576</v>
      </c>
      <c r="B18" t="s">
        <v>577</v>
      </c>
      <c r="C18" t="s">
        <v>99</v>
      </c>
      <c r="D18" t="s">
        <v>122</v>
      </c>
      <c r="E18" t="s">
        <v>578</v>
      </c>
      <c r="F18" t="s">
        <v>579</v>
      </c>
      <c r="G18" t="s">
        <v>101</v>
      </c>
      <c r="H18" s="65">
        <v>30000</v>
      </c>
      <c r="I18" s="65">
        <v>235.7</v>
      </c>
      <c r="J18" s="65">
        <v>0</v>
      </c>
      <c r="K18" s="65">
        <v>70.709999999999994</v>
      </c>
      <c r="L18" s="66">
        <v>2.9999999999999997E-4</v>
      </c>
      <c r="M18" s="66">
        <v>8.5699999999999998E-2</v>
      </c>
      <c r="N18" s="66">
        <v>4.0000000000000002E-4</v>
      </c>
    </row>
    <row r="19" spans="1:14">
      <c r="A19" t="s">
        <v>580</v>
      </c>
      <c r="B19" t="s">
        <v>581</v>
      </c>
      <c r="C19" t="s">
        <v>99</v>
      </c>
      <c r="D19" t="s">
        <v>122</v>
      </c>
      <c r="E19" t="s">
        <v>582</v>
      </c>
      <c r="F19" t="s">
        <v>579</v>
      </c>
      <c r="G19" t="s">
        <v>101</v>
      </c>
      <c r="H19" s="65">
        <v>150000</v>
      </c>
      <c r="I19" s="65">
        <v>64</v>
      </c>
      <c r="J19" s="65">
        <v>0</v>
      </c>
      <c r="K19" s="65">
        <v>96</v>
      </c>
      <c r="L19" s="66">
        <v>4.0000000000000002E-4</v>
      </c>
      <c r="M19" s="66">
        <v>0.1163</v>
      </c>
      <c r="N19" s="66">
        <v>5.0000000000000001E-4</v>
      </c>
    </row>
    <row r="20" spans="1:14">
      <c r="A20" t="s">
        <v>583</v>
      </c>
      <c r="B20" t="s">
        <v>584</v>
      </c>
      <c r="C20" t="s">
        <v>99</v>
      </c>
      <c r="D20" t="s">
        <v>122</v>
      </c>
      <c r="E20" t="s">
        <v>585</v>
      </c>
      <c r="F20" t="s">
        <v>586</v>
      </c>
      <c r="G20" t="s">
        <v>101</v>
      </c>
      <c r="H20" s="65">
        <v>6428</v>
      </c>
      <c r="I20" s="65">
        <v>816.6</v>
      </c>
      <c r="J20" s="65">
        <v>0</v>
      </c>
      <c r="K20" s="65">
        <v>52.491047999999999</v>
      </c>
      <c r="L20" s="66">
        <v>6.9999999999999999E-4</v>
      </c>
      <c r="M20" s="66">
        <v>6.3600000000000004E-2</v>
      </c>
      <c r="N20" s="66">
        <v>2.9999999999999997E-4</v>
      </c>
    </row>
    <row r="21" spans="1:14">
      <c r="A21" s="67" t="s">
        <v>587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s="14"/>
      <c r="E22" s="14"/>
      <c r="F22" t="s">
        <v>212</v>
      </c>
      <c r="G22" t="s">
        <v>212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217</v>
      </c>
      <c r="D23" s="14"/>
      <c r="E23" s="14"/>
      <c r="F23" s="14"/>
      <c r="H23" s="69">
        <v>33000</v>
      </c>
      <c r="J23" s="69">
        <v>0</v>
      </c>
      <c r="K23" s="69">
        <v>346.66932000000003</v>
      </c>
      <c r="M23" s="68">
        <v>0.42</v>
      </c>
      <c r="N23" s="68">
        <v>1.9E-3</v>
      </c>
    </row>
    <row r="24" spans="1:14">
      <c r="A24" s="67" t="s">
        <v>299</v>
      </c>
      <c r="D24" s="14"/>
      <c r="E24" s="14"/>
      <c r="F24" s="14"/>
      <c r="H24" s="69">
        <v>21000</v>
      </c>
      <c r="J24" s="69">
        <v>0</v>
      </c>
      <c r="K24" s="69">
        <v>312.26244000000003</v>
      </c>
      <c r="M24" s="68">
        <v>0.37830000000000003</v>
      </c>
      <c r="N24" s="68">
        <v>1.6999999999999999E-3</v>
      </c>
    </row>
    <row r="25" spans="1:14">
      <c r="A25" t="s">
        <v>588</v>
      </c>
      <c r="B25" t="s">
        <v>589</v>
      </c>
      <c r="C25" t="s">
        <v>590</v>
      </c>
      <c r="D25" t="s">
        <v>556</v>
      </c>
      <c r="E25" t="s">
        <v>591</v>
      </c>
      <c r="F25" t="s">
        <v>565</v>
      </c>
      <c r="G25" t="s">
        <v>105</v>
      </c>
      <c r="H25" s="65">
        <v>21000</v>
      </c>
      <c r="I25" s="65">
        <v>446</v>
      </c>
      <c r="J25" s="65">
        <v>0</v>
      </c>
      <c r="K25" s="65">
        <v>312.26244000000003</v>
      </c>
      <c r="L25" s="66">
        <v>5.0000000000000001E-4</v>
      </c>
      <c r="M25" s="66">
        <v>0.37830000000000003</v>
      </c>
      <c r="N25" s="66">
        <v>1.6999999999999999E-3</v>
      </c>
    </row>
    <row r="26" spans="1:14">
      <c r="A26" s="67" t="s">
        <v>300</v>
      </c>
      <c r="D26" s="14"/>
      <c r="E26" s="14"/>
      <c r="F26" s="14"/>
      <c r="H26" s="69">
        <v>12000</v>
      </c>
      <c r="J26" s="69">
        <v>0</v>
      </c>
      <c r="K26" s="69">
        <v>34.406880000000001</v>
      </c>
      <c r="M26" s="68">
        <v>4.1700000000000001E-2</v>
      </c>
      <c r="N26" s="68">
        <v>2.0000000000000001E-4</v>
      </c>
    </row>
    <row r="27" spans="1:14">
      <c r="A27" t="s">
        <v>592</v>
      </c>
      <c r="B27" t="s">
        <v>593</v>
      </c>
      <c r="C27" t="s">
        <v>122</v>
      </c>
      <c r="D27" t="s">
        <v>556</v>
      </c>
      <c r="E27" t="s">
        <v>594</v>
      </c>
      <c r="F27" t="s">
        <v>595</v>
      </c>
      <c r="G27" t="s">
        <v>105</v>
      </c>
      <c r="H27" s="65">
        <v>12000</v>
      </c>
      <c r="I27" s="65">
        <v>86</v>
      </c>
      <c r="J27" s="65">
        <v>0</v>
      </c>
      <c r="K27" s="65">
        <v>34.406880000000001</v>
      </c>
      <c r="L27" s="66">
        <v>0</v>
      </c>
      <c r="M27" s="66">
        <v>4.1700000000000001E-2</v>
      </c>
      <c r="N27" s="66">
        <v>2.0000000000000001E-4</v>
      </c>
    </row>
    <row r="28" spans="1:14">
      <c r="A28" s="84" t="s">
        <v>219</v>
      </c>
      <c r="D28" s="14"/>
      <c r="E28" s="14"/>
      <c r="F28" s="14"/>
    </row>
    <row r="29" spans="1:14">
      <c r="A29" s="84" t="s">
        <v>293</v>
      </c>
      <c r="D29" s="14"/>
      <c r="E29" s="14"/>
      <c r="F29" s="14"/>
    </row>
    <row r="30" spans="1:14">
      <c r="A30" s="84" t="s">
        <v>294</v>
      </c>
      <c r="D30" s="14"/>
      <c r="E30" s="14"/>
      <c r="F30" s="14"/>
    </row>
    <row r="31" spans="1:14">
      <c r="A31" s="84" t="s">
        <v>295</v>
      </c>
      <c r="D31" s="14"/>
      <c r="E31" s="14"/>
      <c r="F31" s="14"/>
    </row>
    <row r="32" spans="1:14">
      <c r="A32" s="84" t="s">
        <v>296</v>
      </c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596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597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598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599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553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600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601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602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553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600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212</v>
      </c>
      <c r="B32" t="s">
        <v>212</v>
      </c>
      <c r="C32" s="14"/>
      <c r="D32" s="14"/>
      <c r="E32" t="s">
        <v>212</v>
      </c>
      <c r="F32" t="s">
        <v>212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4" t="s">
        <v>219</v>
      </c>
      <c r="C33" s="14"/>
      <c r="D33" s="14"/>
      <c r="E33" s="14"/>
      <c r="F33" s="14"/>
    </row>
    <row r="34" spans="1:6">
      <c r="A34" s="84" t="s">
        <v>293</v>
      </c>
      <c r="C34" s="14"/>
      <c r="D34" s="14"/>
      <c r="E34" s="14"/>
      <c r="F34" s="14"/>
    </row>
    <row r="35" spans="1:6">
      <c r="A35" s="84" t="s">
        <v>294</v>
      </c>
      <c r="C35" s="14"/>
      <c r="D35" s="14"/>
      <c r="E35" s="14"/>
      <c r="F35" s="14"/>
    </row>
    <row r="36" spans="1:6">
      <c r="A36" s="84" t="s">
        <v>295</v>
      </c>
      <c r="C36" s="14"/>
      <c r="D36" s="14"/>
      <c r="E36" s="14"/>
      <c r="F36" s="14"/>
    </row>
    <row r="37" spans="1:6">
      <c r="A37" s="84" t="s">
        <v>296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6415700</v>
      </c>
      <c r="J10" s="7"/>
      <c r="K10" s="63">
        <v>8735.2099799999996</v>
      </c>
      <c r="L10" s="7"/>
      <c r="M10" s="64">
        <v>1</v>
      </c>
      <c r="N10" s="64">
        <v>4.8000000000000001E-2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6415700</v>
      </c>
      <c r="K11" s="69">
        <v>8735.2099799999996</v>
      </c>
      <c r="M11" s="68">
        <v>1</v>
      </c>
      <c r="N11" s="68">
        <v>4.8000000000000001E-2</v>
      </c>
    </row>
    <row r="12" spans="1:64">
      <c r="A12" s="67" t="s">
        <v>603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H13" t="s">
        <v>212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604</v>
      </c>
      <c r="B14" s="14"/>
      <c r="C14" s="14"/>
      <c r="D14" s="14"/>
      <c r="I14" s="69">
        <v>5821700</v>
      </c>
      <c r="K14" s="69">
        <v>7751.0113799999999</v>
      </c>
      <c r="M14" s="68">
        <v>0.88729999999999998</v>
      </c>
      <c r="N14" s="68">
        <v>4.2599999999999999E-2</v>
      </c>
    </row>
    <row r="15" spans="1:64">
      <c r="A15" t="s">
        <v>605</v>
      </c>
      <c r="B15" t="s">
        <v>606</v>
      </c>
      <c r="C15" t="s">
        <v>99</v>
      </c>
      <c r="D15" t="s">
        <v>607</v>
      </c>
      <c r="E15" t="s">
        <v>608</v>
      </c>
      <c r="F15" t="s">
        <v>537</v>
      </c>
      <c r="G15" t="s">
        <v>205</v>
      </c>
      <c r="H15" t="s">
        <v>101</v>
      </c>
      <c r="I15" s="65">
        <v>5821700</v>
      </c>
      <c r="J15" s="65">
        <v>133.13999999999999</v>
      </c>
      <c r="K15" s="65">
        <v>7751.0113799999999</v>
      </c>
      <c r="L15" s="66">
        <v>0</v>
      </c>
      <c r="M15" s="66">
        <v>0.88729999999999998</v>
      </c>
      <c r="N15" s="66">
        <v>4.2599999999999999E-2</v>
      </c>
    </row>
    <row r="16" spans="1:64">
      <c r="A16" s="67" t="s">
        <v>91</v>
      </c>
      <c r="B16" s="14"/>
      <c r="C16" s="14"/>
      <c r="D16" s="14"/>
      <c r="I16" s="69">
        <v>594000</v>
      </c>
      <c r="K16" s="69">
        <v>984.19860000000006</v>
      </c>
      <c r="M16" s="68">
        <v>0.11269999999999999</v>
      </c>
      <c r="N16" s="68">
        <v>5.4000000000000003E-3</v>
      </c>
    </row>
    <row r="17" spans="1:14">
      <c r="A17" t="s">
        <v>609</v>
      </c>
      <c r="B17" t="s">
        <v>610</v>
      </c>
      <c r="C17" t="s">
        <v>99</v>
      </c>
      <c r="D17" t="s">
        <v>607</v>
      </c>
      <c r="E17" t="s">
        <v>611</v>
      </c>
      <c r="F17" t="s">
        <v>494</v>
      </c>
      <c r="G17" t="s">
        <v>205</v>
      </c>
      <c r="H17" t="s">
        <v>101</v>
      </c>
      <c r="I17" s="65">
        <v>594000</v>
      </c>
      <c r="J17" s="65">
        <v>165.69</v>
      </c>
      <c r="K17" s="65">
        <v>984.19860000000006</v>
      </c>
      <c r="L17" s="66">
        <v>0</v>
      </c>
      <c r="M17" s="66">
        <v>0.11269999999999999</v>
      </c>
      <c r="N17" s="66">
        <v>5.4000000000000003E-3</v>
      </c>
    </row>
    <row r="18" spans="1:14">
      <c r="A18" s="67" t="s">
        <v>553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H19" t="s">
        <v>212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217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603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H22" t="s">
        <v>212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604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H24" t="s">
        <v>212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H26" t="s">
        <v>212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553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H28" t="s">
        <v>212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4" t="s">
        <v>219</v>
      </c>
      <c r="B29" s="14"/>
      <c r="C29" s="14"/>
      <c r="D29" s="14"/>
    </row>
    <row r="30" spans="1:14">
      <c r="A30" s="84" t="s">
        <v>293</v>
      </c>
      <c r="B30" s="14"/>
      <c r="C30" s="14"/>
      <c r="D30" s="14"/>
    </row>
    <row r="31" spans="1:14">
      <c r="A31" s="84" t="s">
        <v>294</v>
      </c>
      <c r="B31" s="14"/>
      <c r="C31" s="14"/>
      <c r="D31" s="14"/>
    </row>
    <row r="32" spans="1:14">
      <c r="A32" s="84" t="s">
        <v>295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612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613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219</v>
      </c>
      <c r="C17" s="14"/>
      <c r="D17" s="14"/>
    </row>
    <row r="18" spans="1:4">
      <c r="A18" s="84" t="s">
        <v>293</v>
      </c>
      <c r="C18" s="14"/>
      <c r="D18" s="14"/>
    </row>
    <row r="19" spans="1:4">
      <c r="A19" s="84" t="s">
        <v>294</v>
      </c>
      <c r="C19" s="14"/>
      <c r="D19" s="14"/>
    </row>
    <row r="20" spans="1:4">
      <c r="A20" s="84" t="s">
        <v>295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614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615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212</v>
      </c>
      <c r="B15" t="s">
        <v>212</v>
      </c>
      <c r="C15" s="14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616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E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614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E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617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E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E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E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E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219</v>
      </c>
      <c r="B31" s="14"/>
      <c r="C31" s="14"/>
      <c r="D31" s="14"/>
    </row>
    <row r="32" spans="1:11">
      <c r="A32" s="84" t="s">
        <v>293</v>
      </c>
      <c r="B32" s="14"/>
      <c r="C32" s="14"/>
      <c r="D32" s="14"/>
    </row>
    <row r="33" spans="1:4">
      <c r="A33" s="84" t="s">
        <v>294</v>
      </c>
      <c r="B33" s="14"/>
      <c r="C33" s="14"/>
      <c r="D33" s="14"/>
    </row>
    <row r="34" spans="1:4">
      <c r="A34" s="84" t="s">
        <v>295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C5" s="14" t="s">
        <v>99</v>
      </c>
      <c r="BE5" s="14" t="s">
        <v>100</v>
      </c>
      <c r="BG5" s="16" t="s">
        <v>101</v>
      </c>
    </row>
    <row r="6" spans="1:59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212</v>
      </c>
      <c r="B12" t="s">
        <v>212</v>
      </c>
      <c r="C12" s="16"/>
      <c r="D12" t="s">
        <v>212</v>
      </c>
      <c r="E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217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212</v>
      </c>
      <c r="B14" t="s">
        <v>212</v>
      </c>
      <c r="C14" s="16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4" t="s">
        <v>219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4" t="s">
        <v>293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4" t="s">
        <v>294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4" t="s">
        <v>295</v>
      </c>
      <c r="B18" s="16"/>
      <c r="C18" s="16"/>
      <c r="D18" s="16"/>
      <c r="E18" s="16"/>
      <c r="F18" s="16"/>
      <c r="G18" s="16"/>
      <c r="BE18" s="14" t="s">
        <v>130</v>
      </c>
    </row>
    <row r="19" spans="1:57">
      <c r="B19" s="16"/>
      <c r="C19" s="16"/>
      <c r="D19" s="16"/>
      <c r="E19" s="16"/>
      <c r="F19" s="16"/>
      <c r="G19" s="16"/>
      <c r="BE19" s="14" t="s">
        <v>131</v>
      </c>
    </row>
    <row r="20" spans="1:57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22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619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212</v>
      </c>
      <c r="B13" t="s">
        <v>212</v>
      </c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620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212</v>
      </c>
      <c r="B15" t="s">
        <v>212</v>
      </c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621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620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219</v>
      </c>
    </row>
    <row r="40" spans="1:16">
      <c r="A40" s="84" t="s">
        <v>293</v>
      </c>
    </row>
    <row r="41" spans="1:16">
      <c r="A41" s="84" t="s">
        <v>294</v>
      </c>
    </row>
    <row r="42" spans="1:16">
      <c r="A42" s="84" t="s">
        <v>295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626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212</v>
      </c>
      <c r="B13" t="s">
        <v>212</v>
      </c>
      <c r="C13" t="s">
        <v>212</v>
      </c>
      <c r="F13" s="65">
        <v>0</v>
      </c>
      <c r="G13" t="s">
        <v>212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627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212</v>
      </c>
      <c r="B15" t="s">
        <v>212</v>
      </c>
      <c r="C15" t="s">
        <v>212</v>
      </c>
      <c r="F15" s="65">
        <v>0</v>
      </c>
      <c r="G15" t="s">
        <v>212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628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212</v>
      </c>
      <c r="B17" t="s">
        <v>212</v>
      </c>
      <c r="C17" t="s">
        <v>212</v>
      </c>
      <c r="F17" s="65">
        <v>0</v>
      </c>
      <c r="G17" t="s">
        <v>212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212</v>
      </c>
      <c r="B19" t="s">
        <v>212</v>
      </c>
      <c r="C19" t="s">
        <v>212</v>
      </c>
      <c r="F19" s="65">
        <v>0</v>
      </c>
      <c r="G19" t="s">
        <v>212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F21" s="65">
        <v>0</v>
      </c>
      <c r="G21" t="s">
        <v>212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212</v>
      </c>
      <c r="B24" t="s">
        <v>212</v>
      </c>
      <c r="C24" t="s">
        <v>212</v>
      </c>
      <c r="F24" s="65">
        <v>0</v>
      </c>
      <c r="G24" t="s">
        <v>212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630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212</v>
      </c>
      <c r="B26" t="s">
        <v>212</v>
      </c>
      <c r="C26" t="s">
        <v>212</v>
      </c>
      <c r="F26" s="65">
        <v>0</v>
      </c>
      <c r="G26" t="s">
        <v>212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293</v>
      </c>
    </row>
    <row r="28" spans="1:15">
      <c r="A28" s="84" t="s">
        <v>294</v>
      </c>
    </row>
    <row r="29" spans="1:15">
      <c r="A29" s="84" t="s">
        <v>295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631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I13" s="65">
        <v>0</v>
      </c>
      <c r="J13" t="s">
        <v>212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632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I15" s="65">
        <v>0</v>
      </c>
      <c r="J15" t="s">
        <v>212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I17" s="65">
        <v>0</v>
      </c>
      <c r="J17" t="s">
        <v>212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I19" s="65">
        <v>0</v>
      </c>
      <c r="J19" t="s">
        <v>212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633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I22" s="65">
        <v>0</v>
      </c>
      <c r="J22" t="s">
        <v>212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634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219</v>
      </c>
      <c r="C25" s="14"/>
      <c r="D25" s="14"/>
      <c r="E25" s="14"/>
    </row>
    <row r="26" spans="1:18">
      <c r="A26" s="84" t="s">
        <v>293</v>
      </c>
      <c r="C26" s="14"/>
      <c r="D26" s="14"/>
      <c r="E26" s="14"/>
    </row>
    <row r="27" spans="1:18">
      <c r="A27" s="84" t="s">
        <v>294</v>
      </c>
      <c r="C27" s="14"/>
      <c r="D27" s="14"/>
      <c r="E27" s="14"/>
    </row>
    <row r="28" spans="1:18">
      <c r="A28" s="84" t="s">
        <v>295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6.08</v>
      </c>
      <c r="J10" s="7"/>
      <c r="K10" s="7"/>
      <c r="L10" s="64">
        <v>1.9699999999999999E-2</v>
      </c>
      <c r="M10" s="63">
        <v>1177050.46</v>
      </c>
      <c r="N10" s="7"/>
      <c r="O10" s="63">
        <v>1266.5721151800001</v>
      </c>
      <c r="P10" s="7"/>
      <c r="Q10" s="64">
        <v>1</v>
      </c>
      <c r="R10" s="64">
        <v>7.0000000000000001E-3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6.08</v>
      </c>
      <c r="L11" s="68">
        <v>1.9699999999999999E-2</v>
      </c>
      <c r="M11" s="69">
        <v>1177050.46</v>
      </c>
      <c r="O11" s="69">
        <v>1266.5721151800001</v>
      </c>
      <c r="Q11" s="68">
        <v>1</v>
      </c>
      <c r="R11" s="68">
        <v>7.0000000000000001E-3</v>
      </c>
    </row>
    <row r="12" spans="1:80">
      <c r="A12" s="67" t="s">
        <v>631</v>
      </c>
      <c r="B12" s="14"/>
      <c r="C12" s="14"/>
      <c r="D12" s="14"/>
      <c r="I12" s="69">
        <v>10.42</v>
      </c>
      <c r="L12" s="68">
        <v>8.2000000000000007E-3</v>
      </c>
      <c r="M12" s="69">
        <v>472222</v>
      </c>
      <c r="O12" s="69">
        <v>479.06921899999998</v>
      </c>
      <c r="Q12" s="68">
        <v>0.37819999999999998</v>
      </c>
      <c r="R12" s="68">
        <v>2.5999999999999999E-3</v>
      </c>
    </row>
    <row r="13" spans="1:80">
      <c r="A13" t="s">
        <v>635</v>
      </c>
      <c r="B13" t="s">
        <v>636</v>
      </c>
      <c r="C13" t="s">
        <v>122</v>
      </c>
      <c r="D13" t="s">
        <v>637</v>
      </c>
      <c r="E13" t="s">
        <v>455</v>
      </c>
      <c r="F13" t="s">
        <v>313</v>
      </c>
      <c r="G13" t="s">
        <v>149</v>
      </c>
      <c r="H13" t="s">
        <v>638</v>
      </c>
      <c r="I13" s="65">
        <v>10.42</v>
      </c>
      <c r="J13" t="s">
        <v>101</v>
      </c>
      <c r="K13" s="66">
        <v>8.3000000000000001E-3</v>
      </c>
      <c r="L13" s="66">
        <v>8.2000000000000007E-3</v>
      </c>
      <c r="M13" s="65">
        <v>472222</v>
      </c>
      <c r="N13" s="65">
        <v>101.45</v>
      </c>
      <c r="O13" s="65">
        <v>479.06921899999998</v>
      </c>
      <c r="P13" s="66">
        <v>1.2999999999999999E-3</v>
      </c>
      <c r="Q13" s="66">
        <v>0.37819999999999998</v>
      </c>
      <c r="R13" s="66">
        <v>2.5999999999999999E-3</v>
      </c>
    </row>
    <row r="14" spans="1:80">
      <c r="A14" s="67" t="s">
        <v>632</v>
      </c>
      <c r="B14" s="14"/>
      <c r="C14" s="14"/>
      <c r="D14" s="14"/>
      <c r="I14" s="69">
        <v>3.74</v>
      </c>
      <c r="L14" s="68">
        <v>2.58E-2</v>
      </c>
      <c r="M14" s="69">
        <v>674828.46</v>
      </c>
      <c r="O14" s="69">
        <v>685.72254418</v>
      </c>
      <c r="Q14" s="68">
        <v>0.54139999999999999</v>
      </c>
      <c r="R14" s="68">
        <v>3.8E-3</v>
      </c>
    </row>
    <row r="15" spans="1:80">
      <c r="A15" t="s">
        <v>639</v>
      </c>
      <c r="B15" t="s">
        <v>640</v>
      </c>
      <c r="C15" t="s">
        <v>122</v>
      </c>
      <c r="D15" t="s">
        <v>641</v>
      </c>
      <c r="E15" t="s">
        <v>124</v>
      </c>
      <c r="F15" t="s">
        <v>399</v>
      </c>
      <c r="G15" t="s">
        <v>205</v>
      </c>
      <c r="H15" t="s">
        <v>642</v>
      </c>
      <c r="I15" s="65">
        <v>5.13</v>
      </c>
      <c r="J15" t="s">
        <v>101</v>
      </c>
      <c r="K15" s="66">
        <v>3.3500000000000002E-2</v>
      </c>
      <c r="L15" s="66">
        <v>2.7699999999999999E-2</v>
      </c>
      <c r="M15" s="65">
        <v>68487</v>
      </c>
      <c r="N15" s="65">
        <v>104.06</v>
      </c>
      <c r="O15" s="65">
        <v>71.267572200000004</v>
      </c>
      <c r="P15" s="66">
        <v>1E-4</v>
      </c>
      <c r="Q15" s="66">
        <v>5.6300000000000003E-2</v>
      </c>
      <c r="R15" s="66">
        <v>4.0000000000000002E-4</v>
      </c>
    </row>
    <row r="16" spans="1:80">
      <c r="A16" t="s">
        <v>643</v>
      </c>
      <c r="B16" t="s">
        <v>644</v>
      </c>
      <c r="C16" t="s">
        <v>122</v>
      </c>
      <c r="D16" t="s">
        <v>645</v>
      </c>
      <c r="E16" t="s">
        <v>463</v>
      </c>
      <c r="F16" t="s">
        <v>485</v>
      </c>
      <c r="G16" t="s">
        <v>149</v>
      </c>
      <c r="H16" t="s">
        <v>646</v>
      </c>
      <c r="I16" s="65">
        <v>3.73</v>
      </c>
      <c r="J16" t="s">
        <v>101</v>
      </c>
      <c r="K16" s="66">
        <v>2.1000000000000001E-2</v>
      </c>
      <c r="L16" s="66">
        <v>2.0199999999999999E-2</v>
      </c>
      <c r="M16" s="65">
        <v>500000</v>
      </c>
      <c r="N16" s="65">
        <v>100.47</v>
      </c>
      <c r="O16" s="65">
        <v>502.35</v>
      </c>
      <c r="P16" s="66">
        <v>4.1999999999999997E-3</v>
      </c>
      <c r="Q16" s="66">
        <v>0.39660000000000001</v>
      </c>
      <c r="R16" s="66">
        <v>2.8E-3</v>
      </c>
    </row>
    <row r="17" spans="1:18">
      <c r="A17" t="s">
        <v>647</v>
      </c>
      <c r="B17" t="s">
        <v>648</v>
      </c>
      <c r="C17" t="s">
        <v>122</v>
      </c>
      <c r="D17" t="s">
        <v>649</v>
      </c>
      <c r="E17" t="s">
        <v>463</v>
      </c>
      <c r="F17" t="s">
        <v>417</v>
      </c>
      <c r="G17" t="s">
        <v>149</v>
      </c>
      <c r="H17" t="s">
        <v>650</v>
      </c>
      <c r="I17" s="65">
        <v>4.03</v>
      </c>
      <c r="J17" t="s">
        <v>101</v>
      </c>
      <c r="K17" s="66">
        <v>4.5999999999999999E-2</v>
      </c>
      <c r="L17" s="66">
        <v>3.3500000000000002E-2</v>
      </c>
      <c r="M17" s="65">
        <v>46341.46</v>
      </c>
      <c r="N17" s="65">
        <v>106.3</v>
      </c>
      <c r="O17" s="65">
        <v>49.260971980000001</v>
      </c>
      <c r="P17" s="66">
        <v>1E-4</v>
      </c>
      <c r="Q17" s="66">
        <v>3.8899999999999997E-2</v>
      </c>
      <c r="R17" s="66">
        <v>2.9999999999999997E-4</v>
      </c>
    </row>
    <row r="18" spans="1:18">
      <c r="A18" t="s">
        <v>651</v>
      </c>
      <c r="B18" t="s">
        <v>652</v>
      </c>
      <c r="C18" t="s">
        <v>122</v>
      </c>
      <c r="D18" t="s">
        <v>653</v>
      </c>
      <c r="E18" t="s">
        <v>525</v>
      </c>
      <c r="F18" t="s">
        <v>537</v>
      </c>
      <c r="G18" t="s">
        <v>205</v>
      </c>
      <c r="H18" t="s">
        <v>654</v>
      </c>
      <c r="I18" s="65">
        <v>2.02</v>
      </c>
      <c r="J18" t="s">
        <v>101</v>
      </c>
      <c r="K18" s="66">
        <v>6.4199999999999993E-2</v>
      </c>
      <c r="L18" s="66">
        <v>6.2100000000000002E-2</v>
      </c>
      <c r="M18" s="65">
        <v>60000</v>
      </c>
      <c r="N18" s="65">
        <v>104.74</v>
      </c>
      <c r="O18" s="65">
        <v>62.844000000000001</v>
      </c>
      <c r="P18" s="66">
        <v>1E-4</v>
      </c>
      <c r="Q18" s="66">
        <v>4.9599999999999998E-2</v>
      </c>
      <c r="R18" s="66">
        <v>2.9999999999999997E-4</v>
      </c>
    </row>
    <row r="19" spans="1:18">
      <c r="A19" s="67" t="s">
        <v>298</v>
      </c>
      <c r="B19" s="14"/>
      <c r="C19" s="14"/>
      <c r="D19" s="14"/>
      <c r="I19" s="69">
        <v>0</v>
      </c>
      <c r="L19" s="68">
        <v>0</v>
      </c>
      <c r="M19" s="69">
        <v>0</v>
      </c>
      <c r="O19" s="69">
        <v>0</v>
      </c>
      <c r="Q19" s="68">
        <v>0</v>
      </c>
      <c r="R19" s="68">
        <v>0</v>
      </c>
    </row>
    <row r="20" spans="1:18">
      <c r="A20" t="s">
        <v>212</v>
      </c>
      <c r="B20" t="s">
        <v>212</v>
      </c>
      <c r="C20" s="14"/>
      <c r="D20" s="14"/>
      <c r="E20" t="s">
        <v>212</v>
      </c>
      <c r="F20" t="s">
        <v>212</v>
      </c>
      <c r="I20" s="65">
        <v>0</v>
      </c>
      <c r="J20" t="s">
        <v>212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  <c r="R20" s="66">
        <v>0</v>
      </c>
    </row>
    <row r="21" spans="1:18">
      <c r="A21" s="67" t="s">
        <v>553</v>
      </c>
      <c r="B21" s="14"/>
      <c r="C21" s="14"/>
      <c r="D21" s="14"/>
      <c r="I21" s="69">
        <v>1.43</v>
      </c>
      <c r="L21" s="68">
        <v>3.3599999999999998E-2</v>
      </c>
      <c r="M21" s="69">
        <v>30000</v>
      </c>
      <c r="O21" s="69">
        <v>101.78035199999999</v>
      </c>
      <c r="Q21" s="68">
        <v>8.0399999999999999E-2</v>
      </c>
      <c r="R21" s="68">
        <v>5.9999999999999995E-4</v>
      </c>
    </row>
    <row r="22" spans="1:18">
      <c r="A22" t="s">
        <v>655</v>
      </c>
      <c r="B22" t="s">
        <v>656</v>
      </c>
      <c r="C22" t="s">
        <v>122</v>
      </c>
      <c r="D22" t="s">
        <v>641</v>
      </c>
      <c r="E22" t="s">
        <v>124</v>
      </c>
      <c r="F22" t="s">
        <v>399</v>
      </c>
      <c r="G22" t="s">
        <v>205</v>
      </c>
      <c r="H22" t="s">
        <v>657</v>
      </c>
      <c r="I22" s="65">
        <v>1.43</v>
      </c>
      <c r="J22" t="s">
        <v>105</v>
      </c>
      <c r="K22" s="66">
        <v>4.4499999999999998E-2</v>
      </c>
      <c r="L22" s="66">
        <v>3.3599999999999998E-2</v>
      </c>
      <c r="M22" s="65">
        <v>30000</v>
      </c>
      <c r="N22" s="65">
        <v>101.76</v>
      </c>
      <c r="O22" s="65">
        <v>101.78035199999999</v>
      </c>
      <c r="P22" s="66">
        <v>1E-4</v>
      </c>
      <c r="Q22" s="66">
        <v>8.0399999999999999E-2</v>
      </c>
      <c r="R22" s="66">
        <v>5.9999999999999995E-4</v>
      </c>
    </row>
    <row r="23" spans="1:18">
      <c r="A23" s="67" t="s">
        <v>217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s="67" t="s">
        <v>299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212</v>
      </c>
      <c r="B25" t="s">
        <v>212</v>
      </c>
      <c r="C25" s="14"/>
      <c r="D25" s="14"/>
      <c r="E25" t="s">
        <v>212</v>
      </c>
      <c r="F25" t="s">
        <v>212</v>
      </c>
      <c r="I25" s="65">
        <v>0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300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212</v>
      </c>
      <c r="B27" t="s">
        <v>212</v>
      </c>
      <c r="C27" s="14"/>
      <c r="D27" s="14"/>
      <c r="E27" t="s">
        <v>212</v>
      </c>
      <c r="F27" t="s">
        <v>212</v>
      </c>
      <c r="I27" s="65">
        <v>0</v>
      </c>
      <c r="J27" t="s">
        <v>212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84" t="s">
        <v>219</v>
      </c>
      <c r="B28" s="14"/>
      <c r="C28" s="14"/>
      <c r="D28" s="14"/>
    </row>
    <row r="29" spans="1:18">
      <c r="A29" s="84" t="s">
        <v>293</v>
      </c>
      <c r="B29" s="14"/>
      <c r="C29" s="14"/>
      <c r="D29" s="14"/>
    </row>
    <row r="30" spans="1:18">
      <c r="A30" s="84" t="s">
        <v>294</v>
      </c>
      <c r="B30" s="14"/>
      <c r="C30" s="14"/>
      <c r="D30" s="14"/>
    </row>
    <row r="31" spans="1:18">
      <c r="A31" s="84" t="s">
        <v>295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212</v>
      </c>
      <c r="B12" t="s">
        <v>212</v>
      </c>
      <c r="C12" s="14"/>
      <c r="D12" s="14"/>
      <c r="E12" t="s">
        <v>212</v>
      </c>
      <c r="F12" t="s">
        <v>212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299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4" t="s">
        <v>219</v>
      </c>
      <c r="B18" s="14"/>
      <c r="C18" s="14"/>
      <c r="D18" s="14"/>
    </row>
    <row r="19" spans="1:12">
      <c r="A19" s="84" t="s">
        <v>293</v>
      </c>
      <c r="B19" s="14"/>
      <c r="C19" s="14"/>
      <c r="D19" s="14"/>
    </row>
    <row r="20" spans="1:12">
      <c r="A20" s="84" t="s">
        <v>294</v>
      </c>
      <c r="B20" s="14"/>
      <c r="C20" s="14"/>
      <c r="D20" s="14"/>
    </row>
    <row r="21" spans="1:12">
      <c r="A21" s="84" t="s">
        <v>295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658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212</v>
      </c>
      <c r="B13" t="s">
        <v>212</v>
      </c>
      <c r="C13" t="s">
        <v>212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659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212</v>
      </c>
      <c r="B15" t="s">
        <v>212</v>
      </c>
      <c r="C15" t="s">
        <v>212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660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661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662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663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664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665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4" t="s">
        <v>219</v>
      </c>
      <c r="B29" s="14"/>
    </row>
    <row r="30" spans="1:10">
      <c r="A30" s="84" t="s">
        <v>293</v>
      </c>
      <c r="B30" s="14"/>
    </row>
    <row r="31" spans="1:10">
      <c r="A31" s="84" t="s">
        <v>294</v>
      </c>
      <c r="B31" s="14"/>
    </row>
    <row r="32" spans="1:10">
      <c r="A32" s="84" t="s">
        <v>295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326814</v>
      </c>
      <c r="G10" s="7"/>
      <c r="H10" s="63">
        <v>240.77871075499999</v>
      </c>
      <c r="I10" s="7"/>
      <c r="J10" s="64">
        <v>1</v>
      </c>
      <c r="K10" s="64">
        <v>1.2999999999999999E-3</v>
      </c>
      <c r="L10" s="14"/>
      <c r="M10" s="14"/>
      <c r="N10" s="14"/>
      <c r="O10" s="14"/>
      <c r="BF10" s="14"/>
    </row>
    <row r="11" spans="1:58">
      <c r="A11" s="67" t="s">
        <v>666</v>
      </c>
      <c r="B11" s="14"/>
      <c r="C11" s="14"/>
      <c r="F11" s="69">
        <v>326814</v>
      </c>
      <c r="H11" s="69">
        <v>240.77871075499999</v>
      </c>
      <c r="J11" s="68">
        <v>1</v>
      </c>
      <c r="K11" s="68">
        <v>1.2999999999999999E-3</v>
      </c>
    </row>
    <row r="12" spans="1:58">
      <c r="A12" t="s">
        <v>588</v>
      </c>
      <c r="B12" t="s">
        <v>589</v>
      </c>
      <c r="C12" t="s">
        <v>565</v>
      </c>
      <c r="D12" t="s">
        <v>105</v>
      </c>
      <c r="E12" t="s">
        <v>365</v>
      </c>
      <c r="F12" s="65">
        <v>21000</v>
      </c>
      <c r="G12" s="65">
        <v>230.05</v>
      </c>
      <c r="H12" s="65">
        <v>161.067207</v>
      </c>
      <c r="I12" s="66">
        <v>0</v>
      </c>
      <c r="J12" s="66">
        <v>0.66890000000000005</v>
      </c>
      <c r="K12" s="66">
        <v>8.9999999999999998E-4</v>
      </c>
    </row>
    <row r="13" spans="1:58">
      <c r="A13" t="s">
        <v>667</v>
      </c>
      <c r="B13" t="s">
        <v>668</v>
      </c>
      <c r="C13" t="s">
        <v>575</v>
      </c>
      <c r="D13" t="s">
        <v>101</v>
      </c>
      <c r="E13" t="s">
        <v>441</v>
      </c>
      <c r="F13" s="65">
        <v>40000</v>
      </c>
      <c r="G13" s="65">
        <v>42.769599999999997</v>
      </c>
      <c r="H13" s="65">
        <v>17.107839999999999</v>
      </c>
      <c r="I13" s="66">
        <v>0</v>
      </c>
      <c r="J13" s="66">
        <v>7.1099999999999997E-2</v>
      </c>
      <c r="K13" s="66">
        <v>1E-4</v>
      </c>
    </row>
    <row r="14" spans="1:58">
      <c r="A14" t="s">
        <v>669</v>
      </c>
      <c r="B14" t="s">
        <v>670</v>
      </c>
      <c r="C14" t="s">
        <v>579</v>
      </c>
      <c r="D14" t="s">
        <v>101</v>
      </c>
      <c r="E14" t="s">
        <v>654</v>
      </c>
      <c r="F14" s="65">
        <v>24000</v>
      </c>
      <c r="G14" s="65">
        <v>0.45469999999999999</v>
      </c>
      <c r="H14" s="65">
        <v>0.109128</v>
      </c>
      <c r="I14" s="66">
        <v>0</v>
      </c>
      <c r="J14" s="66">
        <v>5.0000000000000001E-4</v>
      </c>
      <c r="K14" s="66">
        <v>0</v>
      </c>
    </row>
    <row r="15" spans="1:58">
      <c r="A15" t="s">
        <v>671</v>
      </c>
      <c r="B15" t="s">
        <v>672</v>
      </c>
      <c r="C15" t="s">
        <v>579</v>
      </c>
      <c r="D15" t="s">
        <v>101</v>
      </c>
      <c r="E15" t="s">
        <v>673</v>
      </c>
      <c r="F15" s="65">
        <v>75000</v>
      </c>
      <c r="G15" s="65">
        <v>3.0999999999999999E-3</v>
      </c>
      <c r="H15" s="65">
        <v>2.3249999999999998E-3</v>
      </c>
      <c r="I15" s="66">
        <v>0</v>
      </c>
      <c r="J15" s="66">
        <v>0</v>
      </c>
      <c r="K15" s="66">
        <v>0</v>
      </c>
    </row>
    <row r="16" spans="1:58">
      <c r="A16" t="s">
        <v>674</v>
      </c>
      <c r="B16" t="s">
        <v>675</v>
      </c>
      <c r="C16" t="s">
        <v>579</v>
      </c>
      <c r="D16" t="s">
        <v>101</v>
      </c>
      <c r="E16" t="s">
        <v>673</v>
      </c>
      <c r="F16" s="65">
        <v>150000</v>
      </c>
      <c r="G16" s="65">
        <v>0.27050000000000002</v>
      </c>
      <c r="H16" s="65">
        <v>0.40575</v>
      </c>
      <c r="I16" s="66">
        <v>0</v>
      </c>
      <c r="J16" s="66">
        <v>1.6999999999999999E-3</v>
      </c>
      <c r="K16" s="66">
        <v>0</v>
      </c>
    </row>
    <row r="17" spans="1:11">
      <c r="A17" t="s">
        <v>676</v>
      </c>
      <c r="B17" t="s">
        <v>677</v>
      </c>
      <c r="C17" t="s">
        <v>586</v>
      </c>
      <c r="D17" t="s">
        <v>101</v>
      </c>
      <c r="E17" t="s">
        <v>678</v>
      </c>
      <c r="F17" s="65">
        <v>10139</v>
      </c>
      <c r="G17" s="65">
        <v>612.18949999999995</v>
      </c>
      <c r="H17" s="65">
        <v>62.069893405000002</v>
      </c>
      <c r="I17" s="66">
        <v>0</v>
      </c>
      <c r="J17" s="66">
        <v>0.25779999999999997</v>
      </c>
      <c r="K17" s="66">
        <v>2.9999999999999997E-4</v>
      </c>
    </row>
    <row r="18" spans="1:11">
      <c r="A18" t="s">
        <v>679</v>
      </c>
      <c r="B18" t="s">
        <v>680</v>
      </c>
      <c r="C18" t="s">
        <v>131</v>
      </c>
      <c r="D18" t="s">
        <v>101</v>
      </c>
      <c r="E18" t="s">
        <v>411</v>
      </c>
      <c r="F18" s="65">
        <v>6675</v>
      </c>
      <c r="G18" s="65">
        <v>0.2482</v>
      </c>
      <c r="H18" s="65">
        <v>1.6567350000000002E-2</v>
      </c>
      <c r="I18" s="66">
        <v>0</v>
      </c>
      <c r="J18" s="66">
        <v>1E-4</v>
      </c>
      <c r="K18" s="66">
        <v>0</v>
      </c>
    </row>
    <row r="19" spans="1:11">
      <c r="A19" s="67" t="s">
        <v>613</v>
      </c>
      <c r="B19" s="14"/>
      <c r="C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212</v>
      </c>
      <c r="B20" t="s">
        <v>212</v>
      </c>
      <c r="C20" t="s">
        <v>212</v>
      </c>
      <c r="D20" t="s">
        <v>212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84" t="s">
        <v>219</v>
      </c>
      <c r="B21" s="14"/>
      <c r="C21" s="14"/>
    </row>
    <row r="22" spans="1:11">
      <c r="A22" s="84" t="s">
        <v>293</v>
      </c>
      <c r="B22" s="14"/>
      <c r="C22" s="14"/>
    </row>
    <row r="23" spans="1:11">
      <c r="A23" s="84" t="s">
        <v>294</v>
      </c>
      <c r="B23" s="14"/>
      <c r="C23" s="14"/>
    </row>
    <row r="24" spans="1:11">
      <c r="A24" s="84" t="s">
        <v>295</v>
      </c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614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615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681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614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219</v>
      </c>
      <c r="B33" s="14"/>
      <c r="C33" s="14"/>
    </row>
    <row r="34" spans="1:3">
      <c r="A34" s="84" t="s">
        <v>293</v>
      </c>
      <c r="B34" s="14"/>
      <c r="C34" s="14"/>
    </row>
    <row r="35" spans="1:3">
      <c r="A35" s="84" t="s">
        <v>294</v>
      </c>
      <c r="B35" s="14"/>
      <c r="C35" s="14"/>
    </row>
    <row r="36" spans="1:3">
      <c r="A36" s="84" t="s">
        <v>295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614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615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681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616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553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614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617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616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553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4" t="s">
        <v>219</v>
      </c>
      <c r="B31" s="14"/>
      <c r="C31" s="14"/>
    </row>
    <row r="32" spans="1:10">
      <c r="A32" s="84" t="s">
        <v>293</v>
      </c>
      <c r="B32" s="14"/>
      <c r="C32" s="14"/>
    </row>
    <row r="33" spans="1:3">
      <c r="A33" s="84" t="s">
        <v>294</v>
      </c>
      <c r="B33" s="14"/>
      <c r="C33" s="14"/>
    </row>
    <row r="34" spans="1:3">
      <c r="A34" s="84" t="s">
        <v>295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619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212</v>
      </c>
      <c r="B13" t="s">
        <v>212</v>
      </c>
      <c r="C13" s="14"/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620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212</v>
      </c>
      <c r="B15" t="s">
        <v>212</v>
      </c>
      <c r="C15" s="14"/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621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622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C18" s="14"/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623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C20" s="14"/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C22" s="14"/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C24" s="14"/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C27" s="14"/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620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C29" s="14"/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621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622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623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C34" s="14"/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219</v>
      </c>
      <c r="C39" s="14"/>
    </row>
    <row r="40" spans="1:16">
      <c r="A40" s="84" t="s">
        <v>293</v>
      </c>
      <c r="C40" s="14"/>
    </row>
    <row r="41" spans="1:16">
      <c r="A41" s="84" t="s">
        <v>294</v>
      </c>
      <c r="C41" s="14"/>
    </row>
    <row r="42" spans="1:16">
      <c r="A42" s="84" t="s">
        <v>295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12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682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212</v>
      </c>
      <c r="C12" t="s">
        <v>212</v>
      </c>
      <c r="E12" t="s">
        <v>212</v>
      </c>
      <c r="H12" s="65">
        <v>0</v>
      </c>
      <c r="I12" t="s">
        <v>212</v>
      </c>
      <c r="J12" t="s">
        <v>212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683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212</v>
      </c>
      <c r="C14" t="s">
        <v>212</v>
      </c>
      <c r="E14" t="s">
        <v>212</v>
      </c>
      <c r="H14" s="65">
        <v>0</v>
      </c>
      <c r="I14" t="s">
        <v>212</v>
      </c>
      <c r="J14" t="s">
        <v>212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684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212</v>
      </c>
      <c r="C16" t="s">
        <v>212</v>
      </c>
      <c r="E16" t="s">
        <v>212</v>
      </c>
      <c r="H16" s="65">
        <v>0</v>
      </c>
      <c r="I16" t="s">
        <v>212</v>
      </c>
      <c r="J16" t="s">
        <v>212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685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212</v>
      </c>
      <c r="C18" t="s">
        <v>212</v>
      </c>
      <c r="E18" t="s">
        <v>212</v>
      </c>
      <c r="H18" s="65">
        <v>0</v>
      </c>
      <c r="I18" t="s">
        <v>212</v>
      </c>
      <c r="J18" t="s">
        <v>212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686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212</v>
      </c>
      <c r="C20" t="s">
        <v>212</v>
      </c>
      <c r="E20" t="s">
        <v>212</v>
      </c>
      <c r="H20" s="65">
        <v>0</v>
      </c>
      <c r="I20" t="s">
        <v>212</v>
      </c>
      <c r="J20" t="s">
        <v>212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687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688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212</v>
      </c>
      <c r="C23" t="s">
        <v>212</v>
      </c>
      <c r="E23" t="s">
        <v>212</v>
      </c>
      <c r="H23" s="65">
        <v>0</v>
      </c>
      <c r="I23" t="s">
        <v>212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689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212</v>
      </c>
      <c r="C25" t="s">
        <v>212</v>
      </c>
      <c r="E25" t="s">
        <v>212</v>
      </c>
      <c r="H25" s="65">
        <v>0</v>
      </c>
      <c r="I25" t="s">
        <v>212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690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212</v>
      </c>
      <c r="C27" t="s">
        <v>212</v>
      </c>
      <c r="E27" t="s">
        <v>212</v>
      </c>
      <c r="H27" s="65">
        <v>0</v>
      </c>
      <c r="I27" t="s">
        <v>212</v>
      </c>
      <c r="J27" t="s">
        <v>212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691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212</v>
      </c>
      <c r="C29" t="s">
        <v>212</v>
      </c>
      <c r="E29" t="s">
        <v>212</v>
      </c>
      <c r="H29" s="65">
        <v>0</v>
      </c>
      <c r="I29" t="s">
        <v>212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692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212</v>
      </c>
      <c r="C32" t="s">
        <v>212</v>
      </c>
      <c r="E32" t="s">
        <v>212</v>
      </c>
      <c r="H32" s="65">
        <v>0</v>
      </c>
      <c r="I32" t="s">
        <v>212</v>
      </c>
      <c r="J32" t="s">
        <v>212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684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212</v>
      </c>
      <c r="C34" t="s">
        <v>212</v>
      </c>
      <c r="E34" t="s">
        <v>212</v>
      </c>
      <c r="H34" s="65">
        <v>0</v>
      </c>
      <c r="I34" t="s">
        <v>212</v>
      </c>
      <c r="J34" t="s">
        <v>212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685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212</v>
      </c>
      <c r="C36" t="s">
        <v>212</v>
      </c>
      <c r="E36" t="s">
        <v>212</v>
      </c>
      <c r="H36" s="65">
        <v>0</v>
      </c>
      <c r="I36" t="s">
        <v>212</v>
      </c>
      <c r="J36" t="s">
        <v>212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691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212</v>
      </c>
      <c r="C38" t="s">
        <v>212</v>
      </c>
      <c r="E38" t="s">
        <v>212</v>
      </c>
      <c r="H38" s="65">
        <v>0</v>
      </c>
      <c r="I38" t="s">
        <v>212</v>
      </c>
      <c r="J38" t="s">
        <v>212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4" t="s">
        <v>219</v>
      </c>
    </row>
    <row r="40" spans="1:17">
      <c r="A40" s="84" t="s">
        <v>293</v>
      </c>
    </row>
    <row r="41" spans="1:17">
      <c r="A41" s="84" t="s">
        <v>294</v>
      </c>
    </row>
    <row r="42" spans="1:17">
      <c r="A42" s="84" t="s">
        <v>295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631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212</v>
      </c>
      <c r="B12" t="s">
        <v>212</v>
      </c>
      <c r="D12" t="s">
        <v>212</v>
      </c>
      <c r="F12" s="65">
        <v>0</v>
      </c>
      <c r="G12" t="s">
        <v>212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632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212</v>
      </c>
      <c r="B14" t="s">
        <v>212</v>
      </c>
      <c r="D14" t="s">
        <v>212</v>
      </c>
      <c r="F14" s="65">
        <v>0</v>
      </c>
      <c r="G14" t="s">
        <v>212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693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212</v>
      </c>
      <c r="B16" t="s">
        <v>212</v>
      </c>
      <c r="D16" t="s">
        <v>212</v>
      </c>
      <c r="F16" s="65">
        <v>0</v>
      </c>
      <c r="G16" t="s">
        <v>212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694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D18" t="s">
        <v>212</v>
      </c>
      <c r="F18" s="65">
        <v>0</v>
      </c>
      <c r="G18" t="s">
        <v>212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t="s">
        <v>212</v>
      </c>
      <c r="F20" s="65">
        <v>0</v>
      </c>
      <c r="G20" t="s">
        <v>212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t="s">
        <v>212</v>
      </c>
      <c r="F22" s="65">
        <v>0</v>
      </c>
      <c r="G22" t="s">
        <v>212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219</v>
      </c>
    </row>
    <row r="24" spans="1:14">
      <c r="A24" s="84" t="s">
        <v>293</v>
      </c>
    </row>
    <row r="25" spans="1:14">
      <c r="A25" s="84" t="s">
        <v>294</v>
      </c>
    </row>
    <row r="26" spans="1:14">
      <c r="A26" s="84" t="s">
        <v>295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695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212</v>
      </c>
      <c r="D12" s="66">
        <v>0</v>
      </c>
      <c r="E12" t="s">
        <v>212</v>
      </c>
      <c r="F12" s="65">
        <v>0</v>
      </c>
      <c r="G12" s="66">
        <v>0</v>
      </c>
      <c r="H12" s="66">
        <v>0</v>
      </c>
    </row>
    <row r="13" spans="1:54">
      <c r="A13" s="67" t="s">
        <v>696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212</v>
      </c>
      <c r="D14" s="66">
        <v>0</v>
      </c>
      <c r="E14" t="s">
        <v>212</v>
      </c>
      <c r="F14" s="65">
        <v>0</v>
      </c>
      <c r="G14" s="66">
        <v>0</v>
      </c>
      <c r="H14" s="66">
        <v>0</v>
      </c>
    </row>
    <row r="15" spans="1:54">
      <c r="A15" s="67" t="s">
        <v>217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695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212</v>
      </c>
      <c r="D17" s="66">
        <v>0</v>
      </c>
      <c r="E17" t="s">
        <v>212</v>
      </c>
      <c r="F17" s="65">
        <v>0</v>
      </c>
      <c r="G17" s="66">
        <v>0</v>
      </c>
      <c r="H17" s="66">
        <v>0</v>
      </c>
    </row>
    <row r="18" spans="1:8">
      <c r="A18" s="67" t="s">
        <v>696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212</v>
      </c>
      <c r="D19" s="66">
        <v>0</v>
      </c>
      <c r="E19" t="s">
        <v>212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B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B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212</v>
      </c>
      <c r="B11" s="65">
        <v>0</v>
      </c>
    </row>
    <row r="12" spans="1:16">
      <c r="A12" s="67" t="s">
        <v>217</v>
      </c>
      <c r="B12" s="69">
        <v>0</v>
      </c>
    </row>
    <row r="13" spans="1:16">
      <c r="A13" t="s">
        <v>212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219</v>
      </c>
      <c r="C24" s="14"/>
    </row>
    <row r="25" spans="1:15">
      <c r="A25" s="84" t="s">
        <v>293</v>
      </c>
      <c r="C25" s="14"/>
    </row>
    <row r="26" spans="1:15">
      <c r="A26" s="84" t="s">
        <v>295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631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632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219</v>
      </c>
      <c r="C24" s="14"/>
    </row>
    <row r="25" spans="1:15">
      <c r="A25" s="84" t="s">
        <v>293</v>
      </c>
      <c r="C25" s="14"/>
    </row>
    <row r="26" spans="1:15">
      <c r="A26" s="84" t="s">
        <v>295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631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212</v>
      </c>
      <c r="B12" t="s">
        <v>212</v>
      </c>
      <c r="C12" t="s">
        <v>212</v>
      </c>
      <c r="D12" t="s">
        <v>212</v>
      </c>
      <c r="E12" s="13"/>
      <c r="F12" s="13"/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632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212</v>
      </c>
      <c r="B14" t="s">
        <v>212</v>
      </c>
      <c r="C14" t="s">
        <v>212</v>
      </c>
      <c r="D14" t="s">
        <v>212</v>
      </c>
      <c r="E14" s="13"/>
      <c r="F14" s="13"/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212</v>
      </c>
      <c r="B16" t="s">
        <v>212</v>
      </c>
      <c r="C16" t="s">
        <v>212</v>
      </c>
      <c r="D16" t="s">
        <v>212</v>
      </c>
      <c r="E16" s="13"/>
      <c r="F16" s="13"/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212</v>
      </c>
      <c r="B18" t="s">
        <v>212</v>
      </c>
      <c r="C18" t="s">
        <v>212</v>
      </c>
      <c r="D18" t="s">
        <v>212</v>
      </c>
      <c r="E18" s="13"/>
      <c r="F18" s="13"/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219</v>
      </c>
      <c r="C24" s="14"/>
    </row>
    <row r="25" spans="1:22">
      <c r="A25" s="84" t="s">
        <v>293</v>
      </c>
      <c r="C25" s="14"/>
    </row>
    <row r="26" spans="1:22">
      <c r="A26" s="84" t="s">
        <v>294</v>
      </c>
      <c r="C26" s="14"/>
    </row>
    <row r="27" spans="1:22">
      <c r="A27" s="84" t="s">
        <v>295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A45DB-6F24-442D-8587-6B3CF4957FB5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1ca4df27-5183-4bee-9dbd-0c46c9c4aa4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6B0F13E-4DF6-4DF1-BA6D-4543823F0A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A3549-994F-46FB-A795-146F057FD8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520042177_b12936_0121</dc:title>
  <dc:creator>Yuli</dc:creator>
  <cp:lastModifiedBy>User</cp:lastModifiedBy>
  <dcterms:created xsi:type="dcterms:W3CDTF">2015-11-10T09:34:27Z</dcterms:created>
  <dcterms:modified xsi:type="dcterms:W3CDTF">2022-01-27T12:22:36Z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